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harts/chart9.xml" ContentType="application/vnd.openxmlformats-officedocument.drawingml.chart+xml"/>
  <Override PartName="/xl/drawings/drawing8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Stock\pairs_trade\pair_trade\"/>
    </mc:Choice>
  </mc:AlternateContent>
  <bookViews>
    <workbookView xWindow="0" yWindow="105" windowWidth="12765" windowHeight="5715" firstSheet="1" activeTab="1"/>
  </bookViews>
  <sheets>
    <sheet name="Cover" sheetId="1" r:id="rId1"/>
    <sheet name="Open Position" sheetId="2" r:id="rId2"/>
    <sheet name="Trade History" sheetId="13" r:id="rId3"/>
    <sheet name="Asset" sheetId="15" r:id="rId4"/>
    <sheet name="Profit Analysis" sheetId="20" r:id="rId5"/>
    <sheet name="BACK_TEST" sheetId="23" r:id="rId6"/>
    <sheet name="NIKKE225" sheetId="11" r:id="rId7"/>
    <sheet name="Search" sheetId="4" r:id="rId8"/>
    <sheet name="Search Result" sheetId="5" r:id="rId9"/>
    <sheet name="Graph" sheetId="7" r:id="rId10"/>
    <sheet name="Detail" sheetId="6" r:id="rId11"/>
    <sheet name="refer⇒" sheetId="24" r:id="rId12"/>
    <sheet name="Monitoring" sheetId="3" r:id="rId13"/>
    <sheet name="Source Data" sheetId="9" r:id="rId14"/>
    <sheet name="Fiscal_date" sheetId="19" r:id="rId15"/>
    <sheet name="gyakunipo_data" sheetId="22" r:id="rId16"/>
    <sheet name="Fee_Refer" sheetId="17" r:id="rId17"/>
    <sheet name="Faiue" sheetId="18" r:id="rId18"/>
    <sheet name="To Do List" sheetId="25" r:id="rId19"/>
  </sheets>
  <functionGroups builtInGroupCount="18"/>
  <definedNames>
    <definedName name="_xlnm._FilterDatabase" localSheetId="8" hidden="1">'Search Result'!$A$1:$AY$1</definedName>
    <definedName name="_xlnm._FilterDatabase" localSheetId="13" hidden="1">'Source Data'!$A$1:$AI$1</definedName>
    <definedName name="_xlnm._FilterDatabase" localSheetId="2" hidden="1">'Trade History'!$B$3:$AC$23</definedName>
  </definedNames>
  <calcPr calcId="162913"/>
</workbook>
</file>

<file path=xl/calcChain.xml><?xml version="1.0" encoding="utf-8"?>
<calcChain xmlns="http://schemas.openxmlformats.org/spreadsheetml/2006/main">
  <c r="AC56" i="13" l="1"/>
  <c r="AB56" i="13"/>
  <c r="AA56" i="13"/>
  <c r="AC54" i="13"/>
  <c r="AB54" i="13"/>
  <c r="AA54" i="13"/>
  <c r="AC52" i="13"/>
  <c r="AB52" i="13"/>
  <c r="AA52" i="13"/>
  <c r="J57" i="13"/>
  <c r="N57" i="13" s="1"/>
  <c r="P57" i="13" s="1"/>
  <c r="Q57" i="13" s="1"/>
  <c r="V56" i="13"/>
  <c r="J56" i="13"/>
  <c r="N56" i="13" s="1"/>
  <c r="P56" i="13" s="1"/>
  <c r="J55" i="13"/>
  <c r="V54" i="13"/>
  <c r="J54" i="13"/>
  <c r="J53" i="13"/>
  <c r="N53" i="13" s="1"/>
  <c r="P53" i="13" s="1"/>
  <c r="Q53" i="13" s="1"/>
  <c r="V52" i="13"/>
  <c r="J52" i="13"/>
  <c r="N52" i="13" s="1"/>
  <c r="P52" i="13" s="1"/>
  <c r="R56" i="13" l="1"/>
  <c r="S56" i="13" s="1"/>
  <c r="Q56" i="13"/>
  <c r="N55" i="13"/>
  <c r="P55" i="13" s="1"/>
  <c r="Q55" i="13" s="1"/>
  <c r="N54" i="13"/>
  <c r="P54" i="13" s="1"/>
  <c r="Q52" i="13"/>
  <c r="R52" i="13"/>
  <c r="S52" i="13" s="1"/>
  <c r="A39" i="23"/>
  <c r="AC50" i="13"/>
  <c r="AB50" i="13"/>
  <c r="AA50" i="13"/>
  <c r="AC48" i="13"/>
  <c r="AB48" i="13"/>
  <c r="AA48" i="13"/>
  <c r="Q54" i="13" l="1"/>
  <c r="R54" i="13"/>
  <c r="S54" i="13" s="1"/>
  <c r="C23" i="4"/>
  <c r="J51" i="13" l="1"/>
  <c r="V50" i="13"/>
  <c r="J50" i="13"/>
  <c r="J49" i="13"/>
  <c r="V48" i="13"/>
  <c r="J48" i="13"/>
  <c r="N50" i="13" l="1"/>
  <c r="P50" i="13" s="1"/>
  <c r="N51" i="13"/>
  <c r="P51" i="13" s="1"/>
  <c r="Q51" i="13" s="1"/>
  <c r="Q50" i="13"/>
  <c r="N49" i="13"/>
  <c r="P49" i="13" s="1"/>
  <c r="Q49" i="13" s="1"/>
  <c r="N48" i="13"/>
  <c r="P48" i="13" s="1"/>
  <c r="D8" i="1"/>
  <c r="R50" i="13" l="1"/>
  <c r="S50" i="13" s="1"/>
  <c r="Q48" i="13"/>
  <c r="R48" i="13"/>
  <c r="S48" i="13" s="1"/>
  <c r="U1" i="20"/>
  <c r="T1" i="20"/>
  <c r="S1" i="20"/>
  <c r="R1" i="20"/>
  <c r="O1" i="20"/>
  <c r="Q1" i="20"/>
  <c r="J1" i="20"/>
  <c r="I1" i="20"/>
  <c r="D1" i="20"/>
  <c r="H1" i="20"/>
  <c r="W1" i="20"/>
  <c r="W4" i="20"/>
  <c r="W5" i="20"/>
  <c r="W6" i="20"/>
  <c r="W3" i="20"/>
  <c r="C6" i="15"/>
  <c r="C7" i="15" s="1"/>
  <c r="C4" i="15"/>
  <c r="C3" i="20" s="1"/>
  <c r="C4" i="20" s="1"/>
  <c r="C5" i="20" s="1"/>
  <c r="C6" i="20" s="1"/>
  <c r="J7" i="2"/>
  <c r="J6" i="2"/>
  <c r="C6" i="2"/>
  <c r="K1" i="20" l="1"/>
  <c r="V6" i="13"/>
  <c r="O2" i="2"/>
  <c r="M2" i="2"/>
  <c r="J5" i="2"/>
  <c r="J4" i="2"/>
  <c r="C4" i="2"/>
  <c r="V6" i="20" l="1"/>
  <c r="M6" i="20"/>
  <c r="L6" i="20"/>
  <c r="K6" i="20"/>
  <c r="AC46" i="13" l="1"/>
  <c r="AB46" i="13"/>
  <c r="AA46" i="13"/>
  <c r="AC44" i="13"/>
  <c r="AB44" i="13"/>
  <c r="AA44" i="13"/>
  <c r="AC42" i="13"/>
  <c r="AB42" i="13"/>
  <c r="AA42" i="13"/>
  <c r="J47" i="13"/>
  <c r="V46" i="13"/>
  <c r="J46" i="13"/>
  <c r="N47" i="13" l="1"/>
  <c r="P47" i="13" s="1"/>
  <c r="Q47" i="13" s="1"/>
  <c r="N46" i="13"/>
  <c r="P46" i="13" s="1"/>
  <c r="Q46" i="13" s="1"/>
  <c r="J45" i="13"/>
  <c r="V44" i="13"/>
  <c r="J44" i="13"/>
  <c r="J43" i="13"/>
  <c r="V42" i="13"/>
  <c r="J42" i="13"/>
  <c r="R46" i="13" l="1"/>
  <c r="S46" i="13" s="1"/>
  <c r="N42" i="13"/>
  <c r="P42" i="13" s="1"/>
  <c r="N44" i="13"/>
  <c r="P44" i="13" s="1"/>
  <c r="N45" i="13"/>
  <c r="P45" i="13" s="1"/>
  <c r="Q45" i="13" s="1"/>
  <c r="Q42" i="13"/>
  <c r="N43" i="13"/>
  <c r="P43" i="13" s="1"/>
  <c r="Q43" i="13" s="1"/>
  <c r="Q44" i="13" l="1"/>
  <c r="R44" i="13"/>
  <c r="S44" i="13" s="1"/>
  <c r="R42" i="13"/>
  <c r="S42" i="13" s="1"/>
  <c r="AC40" i="13" l="1"/>
  <c r="AB40" i="13"/>
  <c r="AA40" i="13"/>
  <c r="J41" i="13" l="1"/>
  <c r="V40" i="13"/>
  <c r="J40" i="13"/>
  <c r="AC38" i="13"/>
  <c r="AB38" i="13"/>
  <c r="AA38" i="13"/>
  <c r="N41" i="13" l="1"/>
  <c r="P41" i="13" s="1"/>
  <c r="Q41" i="13" s="1"/>
  <c r="N40" i="13"/>
  <c r="P40" i="13" s="1"/>
  <c r="Q40" i="13" s="1"/>
  <c r="J39" i="13"/>
  <c r="V38" i="13"/>
  <c r="J38" i="13"/>
  <c r="R40" i="13" l="1"/>
  <c r="S40" i="13" s="1"/>
  <c r="N39" i="13"/>
  <c r="P39" i="13" s="1"/>
  <c r="Q39" i="13" s="1"/>
  <c r="N38" i="13"/>
  <c r="P38" i="13" s="1"/>
  <c r="Q38" i="13" s="1"/>
  <c r="AC36" i="13"/>
  <c r="AB36" i="13"/>
  <c r="AA36" i="13"/>
  <c r="J37" i="13"/>
  <c r="V36" i="13"/>
  <c r="J36" i="13"/>
  <c r="R38" i="13" l="1"/>
  <c r="S38" i="13" s="1"/>
  <c r="N36" i="13"/>
  <c r="P36" i="13" s="1"/>
  <c r="Q36" i="13" s="1"/>
  <c r="N37" i="13"/>
  <c r="P37" i="13" s="1"/>
  <c r="Q37" i="13" s="1"/>
  <c r="C6" i="17"/>
  <c r="C5" i="17"/>
  <c r="C4" i="17"/>
  <c r="C3" i="17"/>
  <c r="Q4" i="3"/>
  <c r="P4" i="3"/>
  <c r="N4" i="3"/>
  <c r="J4" i="3"/>
  <c r="V3" i="3"/>
  <c r="U3" i="3"/>
  <c r="S3" i="3"/>
  <c r="R3" i="3"/>
  <c r="Q3" i="3"/>
  <c r="P3" i="3"/>
  <c r="N3" i="3"/>
  <c r="J3" i="3"/>
  <c r="C3" i="3"/>
  <c r="P3" i="6"/>
  <c r="O3" i="6"/>
  <c r="P2" i="6"/>
  <c r="O2" i="6"/>
  <c r="A5" i="7"/>
  <c r="C22" i="4"/>
  <c r="C21" i="4"/>
  <c r="C20" i="4"/>
  <c r="C19" i="4"/>
  <c r="C18" i="4"/>
  <c r="A40" i="23"/>
  <c r="A36" i="23"/>
  <c r="A35" i="23"/>
  <c r="H4" i="23"/>
  <c r="L4" i="23" s="1"/>
  <c r="H3" i="23"/>
  <c r="L3" i="23" s="1"/>
  <c r="V5" i="20"/>
  <c r="M5" i="20"/>
  <c r="L5" i="20"/>
  <c r="K5" i="20"/>
  <c r="V4" i="20"/>
  <c r="M4" i="20"/>
  <c r="L4" i="20"/>
  <c r="K4" i="20"/>
  <c r="V3" i="20"/>
  <c r="P3" i="20"/>
  <c r="M3" i="20"/>
  <c r="L3" i="20"/>
  <c r="K3" i="20"/>
  <c r="E3" i="20"/>
  <c r="Q35" i="13"/>
  <c r="P35" i="13"/>
  <c r="N35" i="13"/>
  <c r="J35" i="13"/>
  <c r="AC34" i="13"/>
  <c r="AB34" i="13"/>
  <c r="AA34" i="13"/>
  <c r="V34" i="13"/>
  <c r="S34" i="13"/>
  <c r="R34" i="13"/>
  <c r="Q34" i="13"/>
  <c r="P34" i="13"/>
  <c r="N34" i="13"/>
  <c r="J34" i="13"/>
  <c r="Q33" i="13"/>
  <c r="P33" i="13"/>
  <c r="M33" i="13"/>
  <c r="J33" i="13"/>
  <c r="AC32" i="13"/>
  <c r="AB32" i="13"/>
  <c r="AA32" i="13"/>
  <c r="V32" i="13"/>
  <c r="S32" i="13"/>
  <c r="R32" i="13"/>
  <c r="Q32" i="13"/>
  <c r="P32" i="13"/>
  <c r="N32" i="13"/>
  <c r="M32" i="13"/>
  <c r="J32" i="13"/>
  <c r="Q31" i="13"/>
  <c r="P31" i="13"/>
  <c r="M31" i="13"/>
  <c r="J31" i="13"/>
  <c r="AC30" i="13"/>
  <c r="AB30" i="13"/>
  <c r="AA30" i="13"/>
  <c r="V30" i="13"/>
  <c r="S30" i="13"/>
  <c r="R30" i="13"/>
  <c r="Q30" i="13"/>
  <c r="P30" i="13"/>
  <c r="N30" i="13"/>
  <c r="M30" i="13"/>
  <c r="J30" i="13"/>
  <c r="Q29" i="13"/>
  <c r="P29" i="13"/>
  <c r="M29" i="13"/>
  <c r="AC28" i="13"/>
  <c r="AB28" i="13"/>
  <c r="AA28" i="13"/>
  <c r="Q28" i="13"/>
  <c r="P28" i="13"/>
  <c r="M28" i="13"/>
  <c r="Q27" i="13"/>
  <c r="P27" i="13"/>
  <c r="M27" i="13"/>
  <c r="J27" i="13"/>
  <c r="AC26" i="13"/>
  <c r="AB26" i="13"/>
  <c r="AA26" i="13"/>
  <c r="V26" i="13"/>
  <c r="S26" i="13"/>
  <c r="R26" i="13"/>
  <c r="Q26" i="13"/>
  <c r="P26" i="13"/>
  <c r="M26" i="13"/>
  <c r="J26" i="13"/>
  <c r="C26" i="13"/>
  <c r="Q25" i="13"/>
  <c r="P25" i="13"/>
  <c r="M25" i="13"/>
  <c r="J25" i="13"/>
  <c r="AC24" i="13"/>
  <c r="AB24" i="13"/>
  <c r="AA24" i="13"/>
  <c r="V24" i="13"/>
  <c r="S24" i="13"/>
  <c r="R24" i="13"/>
  <c r="Q24" i="13"/>
  <c r="P24" i="13"/>
  <c r="M24" i="13"/>
  <c r="J24" i="13"/>
  <c r="C24" i="13"/>
  <c r="Q23" i="13"/>
  <c r="P23" i="13"/>
  <c r="M23" i="13"/>
  <c r="J23" i="13"/>
  <c r="AC22" i="13"/>
  <c r="AB22" i="13"/>
  <c r="AA22" i="13"/>
  <c r="V22" i="13"/>
  <c r="S22" i="13"/>
  <c r="R22" i="13"/>
  <c r="Q22" i="13"/>
  <c r="P22" i="13"/>
  <c r="M22" i="13"/>
  <c r="J22" i="13"/>
  <c r="C22" i="13"/>
  <c r="Q21" i="13"/>
  <c r="P21" i="13"/>
  <c r="M21" i="13"/>
  <c r="J21" i="13"/>
  <c r="AC20" i="13"/>
  <c r="AB20" i="13"/>
  <c r="AA20" i="13"/>
  <c r="V20" i="13"/>
  <c r="S20" i="13"/>
  <c r="R20" i="13"/>
  <c r="Q20" i="13"/>
  <c r="P20" i="13"/>
  <c r="M20" i="13"/>
  <c r="J20" i="13"/>
  <c r="C20" i="13"/>
  <c r="Q19" i="13"/>
  <c r="P19" i="13"/>
  <c r="M19" i="13"/>
  <c r="J19" i="13"/>
  <c r="AC18" i="13"/>
  <c r="AB18" i="13"/>
  <c r="AA18" i="13"/>
  <c r="V18" i="13"/>
  <c r="S18" i="13"/>
  <c r="R18" i="13"/>
  <c r="Q18" i="13"/>
  <c r="P18" i="13"/>
  <c r="M18" i="13"/>
  <c r="J18" i="13"/>
  <c r="C18" i="13"/>
  <c r="Q17" i="13"/>
  <c r="P17" i="13"/>
  <c r="M17" i="13"/>
  <c r="J17" i="13"/>
  <c r="AC16" i="13"/>
  <c r="AB16" i="13"/>
  <c r="AA16" i="13"/>
  <c r="V16" i="13"/>
  <c r="S16" i="13"/>
  <c r="R16" i="13"/>
  <c r="Q16" i="13"/>
  <c r="P16" i="13"/>
  <c r="M16" i="13"/>
  <c r="J16" i="13"/>
  <c r="C16" i="13"/>
  <c r="Q15" i="13"/>
  <c r="P15" i="13"/>
  <c r="M15" i="13"/>
  <c r="J15" i="13"/>
  <c r="AC14" i="13"/>
  <c r="AB14" i="13"/>
  <c r="AA14" i="13"/>
  <c r="V14" i="13"/>
  <c r="S14" i="13"/>
  <c r="R14" i="13"/>
  <c r="Q14" i="13"/>
  <c r="P14" i="13"/>
  <c r="M14" i="13"/>
  <c r="J14" i="13"/>
  <c r="C14" i="13"/>
  <c r="Q13" i="13"/>
  <c r="P13" i="13"/>
  <c r="M13" i="13"/>
  <c r="J13" i="13"/>
  <c r="AC12" i="13"/>
  <c r="AB12" i="13"/>
  <c r="AA12" i="13"/>
  <c r="V12" i="13"/>
  <c r="S12" i="13"/>
  <c r="R12" i="13"/>
  <c r="Q12" i="13"/>
  <c r="P12" i="13"/>
  <c r="M12" i="13"/>
  <c r="J12" i="13"/>
  <c r="C12" i="13"/>
  <c r="Q11" i="13"/>
  <c r="P11" i="13"/>
  <c r="M11" i="13"/>
  <c r="J11" i="13"/>
  <c r="AC10" i="13"/>
  <c r="AB10" i="13"/>
  <c r="AA10" i="13"/>
  <c r="V10" i="13"/>
  <c r="S10" i="13"/>
  <c r="R10" i="13"/>
  <c r="Q10" i="13"/>
  <c r="P10" i="13"/>
  <c r="M10" i="13"/>
  <c r="J10" i="13"/>
  <c r="C10" i="13"/>
  <c r="Q9" i="13"/>
  <c r="P9" i="13"/>
  <c r="M9" i="13"/>
  <c r="J9" i="13"/>
  <c r="AC8" i="13"/>
  <c r="AB8" i="13"/>
  <c r="AA8" i="13"/>
  <c r="V8" i="13"/>
  <c r="S8" i="13"/>
  <c r="R8" i="13"/>
  <c r="Q8" i="13"/>
  <c r="P8" i="13"/>
  <c r="M8" i="13"/>
  <c r="J8" i="13"/>
  <c r="C8" i="13"/>
  <c r="P7" i="13"/>
  <c r="AB6" i="13"/>
  <c r="AA6" i="13"/>
  <c r="P6" i="13"/>
  <c r="Q5" i="13"/>
  <c r="P5" i="13"/>
  <c r="O5" i="13"/>
  <c r="M5" i="13"/>
  <c r="AC4" i="13"/>
  <c r="AB4" i="13"/>
  <c r="AA4" i="13"/>
  <c r="V4" i="13"/>
  <c r="S4" i="13"/>
  <c r="R4" i="13"/>
  <c r="Q4" i="13"/>
  <c r="P4" i="13"/>
  <c r="M4" i="13"/>
  <c r="J2" i="2"/>
  <c r="P1" i="2"/>
  <c r="V1" i="20" l="1"/>
  <c r="R6" i="13"/>
  <c r="R2" i="13" s="1"/>
  <c r="E4" i="20"/>
  <c r="U6" i="2"/>
  <c r="V6" i="2" s="1"/>
  <c r="N6" i="2" s="1"/>
  <c r="P6" i="2" s="1"/>
  <c r="U4" i="2"/>
  <c r="V4" i="2" s="1"/>
  <c r="Q6" i="13"/>
  <c r="P4" i="20"/>
  <c r="R36" i="13"/>
  <c r="N7" i="2" l="1"/>
  <c r="P7" i="2" s="1"/>
  <c r="Q7" i="2" s="1"/>
  <c r="S6" i="13"/>
  <c r="AC6" i="13"/>
  <c r="Q6" i="2"/>
  <c r="N5" i="2"/>
  <c r="P5" i="2" s="1"/>
  <c r="Q5" i="2" s="1"/>
  <c r="N4" i="2"/>
  <c r="P4" i="2" s="1"/>
  <c r="Q4" i="2" s="1"/>
  <c r="P6" i="20"/>
  <c r="E6" i="20"/>
  <c r="E5" i="20"/>
  <c r="P5" i="20"/>
  <c r="S36" i="13"/>
  <c r="R6" i="2" l="1"/>
  <c r="S6" i="2" s="1"/>
  <c r="E1" i="20"/>
  <c r="P1" i="20"/>
  <c r="N2" i="2"/>
  <c r="R4" i="2"/>
  <c r="S4" i="2" s="1"/>
  <c r="S2" i="2" l="1"/>
  <c r="R2" i="2"/>
</calcChain>
</file>

<file path=xl/sharedStrings.xml><?xml version="1.0" encoding="utf-8"?>
<sst xmlns="http://schemas.openxmlformats.org/spreadsheetml/2006/main" count="16204" uniqueCount="2388">
  <si>
    <t>サヤ取り抽出条件入力画面</t>
    <phoneticPr fontId="1" type="noConversion"/>
  </si>
  <si>
    <t>計算期間</t>
    <phoneticPr fontId="1" type="noConversion"/>
  </si>
  <si>
    <t>１年</t>
    <phoneticPr fontId="1" type="noConversion"/>
  </si>
  <si>
    <t>計算基準日</t>
    <phoneticPr fontId="1" type="noConversion"/>
  </si>
  <si>
    <t>サヤ基準</t>
    <phoneticPr fontId="1" type="noConversion"/>
  </si>
  <si>
    <t>下限値</t>
    <phoneticPr fontId="1" type="noConversion"/>
  </si>
  <si>
    <t>上限値</t>
    <phoneticPr fontId="1" type="noConversion"/>
  </si>
  <si>
    <t>最低指数（σ）</t>
    <phoneticPr fontId="1" type="noConversion"/>
  </si>
  <si>
    <t>サヤ移動平均</t>
    <phoneticPr fontId="1" type="noConversion"/>
  </si>
  <si>
    <t>サヤ取り対象</t>
    <phoneticPr fontId="1" type="noConversion"/>
  </si>
  <si>
    <t>信用倍率</t>
    <phoneticPr fontId="1" type="noConversion"/>
  </si>
  <si>
    <t>除外株価（以下）</t>
    <phoneticPr fontId="1" type="noConversion"/>
  </si>
  <si>
    <t>考慮しない</t>
    <phoneticPr fontId="1" type="noConversion"/>
  </si>
  <si>
    <t>全ての組合せ</t>
    <phoneticPr fontId="1" type="noConversion"/>
  </si>
  <si>
    <t>投資金額（1銘柄）</t>
    <phoneticPr fontId="1" type="noConversion"/>
  </si>
  <si>
    <t>許容ペア金額差</t>
    <phoneticPr fontId="1" type="noConversion"/>
  </si>
  <si>
    <t>バックテストパラメータ</t>
    <phoneticPr fontId="1" type="noConversion"/>
  </si>
  <si>
    <t>利益確定水準</t>
    <phoneticPr fontId="1" type="noConversion"/>
  </si>
  <si>
    <t>同業/異業</t>
    <phoneticPr fontId="1" type="noConversion"/>
  </si>
  <si>
    <t>約定代金</t>
    <phoneticPr fontId="1" type="noConversion"/>
  </si>
  <si>
    <t>決済管理</t>
    <phoneticPr fontId="1" type="noConversion"/>
  </si>
  <si>
    <t>データ更新日</t>
    <phoneticPr fontId="1" type="noConversion"/>
  </si>
  <si>
    <t>アルプスアルパイン</t>
  </si>
  <si>
    <t>大和証券グループ本社</t>
  </si>
  <si>
    <t>フジクラ</t>
  </si>
  <si>
    <t>アイシン精機</t>
  </si>
  <si>
    <t>三菱自動車工業</t>
  </si>
  <si>
    <t>丸紅</t>
  </si>
  <si>
    <t>第一生命ホールディングス</t>
  </si>
  <si>
    <t>日立建機</t>
  </si>
  <si>
    <t>CORR_3M</t>
  </si>
  <si>
    <t>CORR_1Y</t>
  </si>
  <si>
    <t>COINT_3M</t>
  </si>
  <si>
    <t>COINT_1Y</t>
  </si>
  <si>
    <t>三越伊勢丹ホールディングス</t>
  </si>
  <si>
    <t>王子ホールディングス</t>
  </si>
  <si>
    <t>マスタファイル</t>
    <phoneticPr fontId="1" type="noConversion"/>
  </si>
  <si>
    <t>入力データパス</t>
    <phoneticPr fontId="1" type="noConversion"/>
  </si>
  <si>
    <t>Code</t>
    <phoneticPr fontId="1" type="noConversion"/>
  </si>
  <si>
    <t>Name</t>
    <phoneticPr fontId="1" type="noConversion"/>
  </si>
  <si>
    <t>損切り水準</t>
    <phoneticPr fontId="1" type="noConversion"/>
  </si>
  <si>
    <t>Max Open Days</t>
    <phoneticPr fontId="1" type="noConversion"/>
  </si>
  <si>
    <t>西日本フィナンシャルホールディングス</t>
  </si>
  <si>
    <t>エクセディ</t>
  </si>
  <si>
    <t>コーエーテクモホールディングス</t>
  </si>
  <si>
    <t>三菱瓦斯化学</t>
  </si>
  <si>
    <t>ダイセル</t>
  </si>
  <si>
    <t>日清紡ホールディングス</t>
  </si>
  <si>
    <t>東海理化電機製作所</t>
  </si>
  <si>
    <t>りそなホールディングス</t>
  </si>
  <si>
    <t>住友林業</t>
  </si>
  <si>
    <t>良品計画</t>
  </si>
  <si>
    <t>パナソニック</t>
  </si>
  <si>
    <t>小松製作所</t>
  </si>
  <si>
    <t>戸田建設</t>
  </si>
  <si>
    <t>スタンレー電気</t>
  </si>
  <si>
    <t>飯田グループホールディングス</t>
  </si>
  <si>
    <t>日野自動車</t>
  </si>
  <si>
    <t>本田技研工業</t>
  </si>
  <si>
    <t>西松建設</t>
  </si>
  <si>
    <t>ＮＴＮ</t>
  </si>
  <si>
    <t>かんぽ生命保険</t>
  </si>
  <si>
    <t>日東電工</t>
  </si>
  <si>
    <t>東洋インキＳＣホールディングス</t>
  </si>
  <si>
    <t>丸一鋼管</t>
  </si>
  <si>
    <t>決済</t>
    <phoneticPr fontId="1" type="noConversion"/>
  </si>
  <si>
    <t>現物</t>
    <phoneticPr fontId="1" type="noConversion"/>
  </si>
  <si>
    <t>No.</t>
    <phoneticPr fontId="1" type="noConversion"/>
  </si>
  <si>
    <t>約定単価</t>
    <phoneticPr fontId="1" type="noConversion"/>
  </si>
  <si>
    <t>約定数量</t>
    <phoneticPr fontId="1" type="noConversion"/>
  </si>
  <si>
    <t>区分</t>
    <phoneticPr fontId="1" type="noConversion"/>
  </si>
  <si>
    <t>現在値</t>
    <phoneticPr fontId="1" type="noConversion"/>
  </si>
  <si>
    <t>金利</t>
    <phoneticPr fontId="1" type="noConversion"/>
  </si>
  <si>
    <t>損益率</t>
    <phoneticPr fontId="1" type="noConversion"/>
  </si>
  <si>
    <t>損益率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</si>
  <si>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</si>
  <si>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r>
      <rPr>
        <sz val="10"/>
        <color theme="1"/>
        <rFont val="FangSong"/>
        <family val="3"/>
        <charset val="134"/>
      </rPr>
      <t>買</t>
    </r>
    <phoneticPr fontId="1" type="noConversion"/>
  </si>
  <si>
    <r>
      <t>コンコルディア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フィナンシャルグループ</t>
    </r>
  </si>
  <si>
    <r>
      <t>三井住友トラスト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ホールディングス</t>
    </r>
  </si>
  <si>
    <t>制度信用</t>
  </si>
  <si>
    <t>制度</t>
  </si>
  <si>
    <t>制度</t>
    <phoneticPr fontId="1" type="noConversion"/>
  </si>
  <si>
    <t>制度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</si>
  <si>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</si>
  <si>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t>建玉管理</t>
    <phoneticPr fontId="1" type="noConversion"/>
  </si>
  <si>
    <t>手数料</t>
  </si>
  <si>
    <t>Other 
Fee</t>
    <phoneticPr fontId="1" type="noConversion"/>
  </si>
  <si>
    <t>結果</t>
    <phoneticPr fontId="1" type="noConversion"/>
  </si>
  <si>
    <t>合計
損益額</t>
    <phoneticPr fontId="1" type="noConversion"/>
  </si>
  <si>
    <t>合計
損益率</t>
    <phoneticPr fontId="1" type="noConversion"/>
  </si>
  <si>
    <t>経過
日数</t>
    <phoneticPr fontId="1" type="noConversion"/>
  </si>
  <si>
    <t>新規
約定日</t>
    <phoneticPr fontId="1" type="noConversion"/>
  </si>
  <si>
    <t>取引
手数料</t>
    <phoneticPr fontId="1" type="noConversion"/>
  </si>
  <si>
    <t>超割コース</t>
    <phoneticPr fontId="1" type="noConversion"/>
  </si>
  <si>
    <t>現物取引手数料</t>
  </si>
  <si>
    <t>取引金額</t>
  </si>
  <si>
    <t>新手数料</t>
  </si>
  <si>
    <t>5万円まで</t>
  </si>
  <si>
    <t>50円＋消費税</t>
  </si>
  <si>
    <t>10万円まで</t>
  </si>
  <si>
    <t>90円＋消費税</t>
  </si>
  <si>
    <t>20万円まで</t>
  </si>
  <si>
    <t>105円＋消費税</t>
  </si>
  <si>
    <t>50万円まで</t>
  </si>
  <si>
    <t>250円＋消費税</t>
  </si>
  <si>
    <t>100万円まで</t>
  </si>
  <si>
    <t>487円＋消費税</t>
  </si>
  <si>
    <t>150万円まで</t>
  </si>
  <si>
    <t>582円＋消費税</t>
  </si>
  <si>
    <t>3,000万円まで</t>
  </si>
  <si>
    <t>921円＋消費税</t>
  </si>
  <si>
    <t>3,000万円超</t>
  </si>
  <si>
    <t>973円＋消費税</t>
  </si>
  <si>
    <t>信用取引手数料</t>
  </si>
  <si>
    <t>135円＋消費税</t>
  </si>
  <si>
    <t>180円＋消費税</t>
  </si>
  <si>
    <t>50万円超</t>
  </si>
  <si>
    <t>350円＋消費税</t>
  </si>
  <si>
    <t>いちにち定額コース</t>
    <phoneticPr fontId="1" type="noConversion"/>
  </si>
  <si>
    <t>1日の取引金額合計</t>
  </si>
  <si>
    <t>0円</t>
  </si>
  <si>
    <t>191円＋消費税</t>
  </si>
  <si>
    <t>30万円まで</t>
  </si>
  <si>
    <t>286円＋消費税</t>
  </si>
  <si>
    <t>429円＋消費税</t>
  </si>
  <si>
    <t>858円＋消費税</t>
  </si>
  <si>
    <t>200万円まで</t>
  </si>
  <si>
    <t>2,000円＋消費税</t>
  </si>
  <si>
    <t>300万円まで</t>
  </si>
  <si>
    <t>以降、100万円増えるごとに1,000円＋消費税を追加。</t>
  </si>
  <si>
    <t>3,000円＋消費税</t>
  </si>
  <si>
    <t>一般信用</t>
  </si>
  <si>
    <t>無期限</t>
  </si>
  <si>
    <t>短期</t>
  </si>
  <si>
    <t>いちにち信用</t>
  </si>
  <si>
    <t>信用新規建区分</t>
  </si>
  <si>
    <t>買建</t>
  </si>
  <si>
    <t>売建</t>
  </si>
  <si>
    <t>対象銘柄</t>
  </si>
  <si>
    <t>証券取引所が定めた一定の基準を満たした銘柄</t>
  </si>
  <si>
    <t>東証（マザーズ、JASDAQを含む）のうち当社選定銘柄</t>
  </si>
  <si>
    <t>IPO銘柄</t>
  </si>
  <si>
    <t>各取引所などが制度信用銘柄として選定後から取引可能</t>
  </si>
  <si>
    <t>上場初日から取引可能</t>
  </si>
  <si>
    <t>当社選定日から取引可能</t>
  </si>
  <si>
    <t>返済期限</t>
  </si>
  <si>
    <t>6カ月※1</t>
  </si>
  <si>
    <t>14日</t>
  </si>
  <si>
    <t>当日中</t>
  </si>
  <si>
    <t>手数料コースに応じた手数料がかかります。</t>
  </si>
  <si>
    <t>0円※2</t>
  </si>
  <si>
    <t>（年率）</t>
  </si>
  <si>
    <t>通常</t>
  </si>
  <si>
    <t>優遇</t>
  </si>
  <si>
    <t>：2.28％</t>
  </si>
  <si>
    <t>-</t>
  </si>
  <si>
    <t>：2.80%</t>
  </si>
  <si>
    <t>：2.10%</t>
  </si>
  <si>
    <t>1約定当たりの売買代金</t>
  </si>
  <si>
    <t>100万円以上：0％</t>
  </si>
  <si>
    <t>100万円未満：1.90％</t>
  </si>
  <si>
    <t>貸株料</t>
  </si>
  <si>
    <t>逆日歩</t>
  </si>
  <si>
    <t>（逆日歩/特別空売り料）</t>
  </si>
  <si>
    <t>当日の取引終了後に1株あたりの単価で決定。（銘柄別）</t>
  </si>
  <si>
    <t>特別空売り銘柄には特別空売り料がかかります。特別空売り料は、日々変動します。</t>
  </si>
  <si>
    <t>建玉限度額</t>
  </si>
  <si>
    <t>建玉全体の保有上限額　90億円</t>
  </si>
  <si>
    <t>建玉上限</t>
  </si>
  <si>
    <t>建玉は、1銘柄あたりで保有できる上限を設定しております。</t>
  </si>
  <si>
    <t>※「いちにち信用」売建サービスの場合、1顧客当たりの売建可能数量が銘柄ごとに設定されます。</t>
  </si>
  <si>
    <t>取引時間</t>
  </si>
  <si>
    <t>制度信用/一般信用買建（いちにち・無期限）・・・当日17時～翌営業日15時</t>
  </si>
  <si>
    <t>一般信用売建（いちにち・短期・無期限）・・・当日19時～翌営業日15時</t>
  </si>
  <si>
    <t>取引チャネル</t>
  </si>
  <si>
    <t>全チャネル</t>
  </si>
  <si>
    <t>ウェブ・マーケットスピード・スマホアプリ iSPEED</t>
  </si>
  <si>
    <t>カスタマーセンターのオペレーター取次ぎ</t>
  </si>
  <si>
    <t>※マーケットスピード for Mac、マーケットスピード nanoは対象外</t>
  </si>
  <si>
    <t>損益</t>
    <phoneticPr fontId="1" type="noConversion"/>
  </si>
  <si>
    <t>新規</t>
    <phoneticPr fontId="1" type="noConversion"/>
  </si>
  <si>
    <t>決済日</t>
    <phoneticPr fontId="1" type="noConversion"/>
  </si>
  <si>
    <t>売</t>
  </si>
  <si>
    <t>MTN</t>
  </si>
  <si>
    <t>買</t>
  </si>
  <si>
    <t>現在日</t>
    <phoneticPr fontId="1" type="noConversion"/>
  </si>
  <si>
    <t>現在日(Today)</t>
    <phoneticPr fontId="1" type="noConversion"/>
  </si>
  <si>
    <t>年度</t>
    <phoneticPr fontId="1" type="noConversion"/>
  </si>
  <si>
    <t>月度</t>
    <phoneticPr fontId="1" type="noConversion"/>
  </si>
  <si>
    <t>結果</t>
    <phoneticPr fontId="1" type="noConversion"/>
  </si>
  <si>
    <t>約定
数量</t>
    <phoneticPr fontId="1" type="noConversion"/>
  </si>
  <si>
    <t>決済
単価</t>
    <phoneticPr fontId="1" type="noConversion"/>
  </si>
  <si>
    <t>損益</t>
    <phoneticPr fontId="1" type="noConversion"/>
  </si>
  <si>
    <t>約定
単価</t>
    <phoneticPr fontId="1" type="noConversion"/>
  </si>
  <si>
    <t>Select</t>
  </si>
  <si>
    <t>+1-Sigama</t>
  </si>
  <si>
    <t>-1-Sigama</t>
  </si>
  <si>
    <t>+2-Sigama</t>
  </si>
  <si>
    <t>-2-Sigama</t>
  </si>
  <si>
    <t>STOP LOSS</t>
    <phoneticPr fontId="1" type="noConversion"/>
  </si>
  <si>
    <t>銘柄２（買い銘柄）</t>
  </si>
  <si>
    <t>バックテスト</t>
  </si>
  <si>
    <t>Code</t>
  </si>
  <si>
    <t>Name</t>
  </si>
  <si>
    <t>業種</t>
  </si>
  <si>
    <t>Price</t>
  </si>
  <si>
    <t>Lot</t>
  </si>
  <si>
    <t>Ave Profit</t>
  </si>
  <si>
    <t>Total 
Times</t>
  </si>
  <si>
    <t>Profit
Times</t>
  </si>
  <si>
    <t>ST/SP/OM</t>
  </si>
  <si>
    <t>PL</t>
  </si>
  <si>
    <t>Open
Days</t>
  </si>
  <si>
    <t>Coint 
1Y</t>
  </si>
  <si>
    <t>決算直後に新規やると。。</t>
    <phoneticPr fontId="1" type="noConversion"/>
  </si>
  <si>
    <t>翌日にロッスカットできなかった</t>
    <phoneticPr fontId="1" type="noConversion"/>
  </si>
  <si>
    <t>STOP PROFIT</t>
    <phoneticPr fontId="1" type="noConversion"/>
  </si>
  <si>
    <t>積水ハウス</t>
  </si>
  <si>
    <t>イオン</t>
  </si>
  <si>
    <t>日本軽金属ホールディングス</t>
  </si>
  <si>
    <t>田辺三菱製薬</t>
  </si>
  <si>
    <t>三菱ＵＦＪリース</t>
  </si>
  <si>
    <t>前田建設工業</t>
  </si>
  <si>
    <t>ＡＤＥＫＡ</t>
  </si>
  <si>
    <t>関西ペイント</t>
  </si>
  <si>
    <t>東洋製罐グループホールディングス</t>
  </si>
  <si>
    <t>日本電子</t>
  </si>
  <si>
    <t>積水化学工業</t>
  </si>
  <si>
    <t>リンナイ</t>
  </si>
  <si>
    <t>イビデン</t>
  </si>
  <si>
    <t>ジーエス・ユアサ　コーポレーション</t>
  </si>
  <si>
    <t>堀場製作所</t>
  </si>
  <si>
    <t>富士通</t>
  </si>
  <si>
    <t>ニチアス</t>
  </si>
  <si>
    <t>日本碍子</t>
  </si>
  <si>
    <t>日本航空電子工業</t>
  </si>
  <si>
    <t>リクルートホールディングス</t>
  </si>
  <si>
    <t>決算日ファイル</t>
    <phoneticPr fontId="1" type="noConversion"/>
  </si>
  <si>
    <t xml:space="preserve"> 発表日</t>
  </si>
  <si>
    <t xml:space="preserve"> 時刻</t>
  </si>
  <si>
    <t xml:space="preserve"> 決算</t>
  </si>
  <si>
    <t xml:space="preserve"> 連単</t>
  </si>
  <si>
    <t xml:space="preserve"> コード</t>
  </si>
  <si>
    <t xml:space="preserve"> 銘柄</t>
  </si>
  <si>
    <t xml:space="preserve"> 市場</t>
  </si>
  <si>
    <t xml:space="preserve"> 業種</t>
  </si>
  <si>
    <t xml:space="preserve"> 時価総額</t>
  </si>
  <si>
    <t xml:space="preserve"> -</t>
  </si>
  <si>
    <t xml:space="preserve"> 3Q</t>
  </si>
  <si>
    <t xml:space="preserve"> 連</t>
  </si>
  <si>
    <t xml:space="preserve"> 東1</t>
  </si>
  <si>
    <t xml:space="preserve"> 食料品</t>
  </si>
  <si>
    <t xml:space="preserve"> 1Q</t>
  </si>
  <si>
    <t xml:space="preserve"> 単</t>
  </si>
  <si>
    <t xml:space="preserve"> JQ</t>
  </si>
  <si>
    <t xml:space="preserve"> サービス業</t>
  </si>
  <si>
    <t xml:space="preserve"> 卸売業</t>
  </si>
  <si>
    <t xml:space="preserve"> 本</t>
  </si>
  <si>
    <t xml:space="preserve"> 東2</t>
  </si>
  <si>
    <t xml:space="preserve"> 2Q</t>
  </si>
  <si>
    <t xml:space="preserve"> 小売業</t>
  </si>
  <si>
    <t xml:space="preserve"> 情報・通信業</t>
  </si>
  <si>
    <t xml:space="preserve"> マザ</t>
  </si>
  <si>
    <t xml:space="preserve"> 化学</t>
  </si>
  <si>
    <t xml:space="preserve"> ダイサン</t>
  </si>
  <si>
    <t xml:space="preserve"> 金属製品</t>
  </si>
  <si>
    <t xml:space="preserve"> 伊藤園</t>
  </si>
  <si>
    <t>" 5</t>
  </si>
  <si>
    <t xml:space="preserve"> ロックフィール</t>
  </si>
  <si>
    <t xml:space="preserve"> ザッパラス</t>
  </si>
  <si>
    <t xml:space="preserve"> ゼネパッカー</t>
  </si>
  <si>
    <t xml:space="preserve"> 機械</t>
  </si>
  <si>
    <t xml:space="preserve"> その他製品</t>
  </si>
  <si>
    <t>" 2</t>
  </si>
  <si>
    <t xml:space="preserve"> 15:30</t>
  </si>
  <si>
    <t xml:space="preserve"> 電気機器</t>
  </si>
  <si>
    <t xml:space="preserve"> 不動産業</t>
  </si>
  <si>
    <t xml:space="preserve"> 建設業</t>
  </si>
  <si>
    <t>" 16</t>
  </si>
  <si>
    <t xml:space="preserve"> 日本スキー</t>
  </si>
  <si>
    <t xml:space="preserve"> 輸送用機器</t>
  </si>
  <si>
    <t>" 1</t>
  </si>
  <si>
    <t xml:space="preserve"> アルトナー</t>
  </si>
  <si>
    <t xml:space="preserve"> 繊維製品</t>
  </si>
  <si>
    <t xml:space="preserve"> パルプ・紙</t>
  </si>
  <si>
    <t xml:space="preserve"> ライクキッズ</t>
  </si>
  <si>
    <t xml:space="preserve"> その他金融業</t>
  </si>
  <si>
    <t xml:space="preserve"> 東証</t>
  </si>
  <si>
    <t xml:space="preserve"> ETF・REIT等</t>
  </si>
  <si>
    <t xml:space="preserve"> トビラシステム</t>
  </si>
  <si>
    <t xml:space="preserve"> トランザス</t>
  </si>
  <si>
    <t xml:space="preserve"> シルバーライフ</t>
  </si>
  <si>
    <t xml:space="preserve"> ｶﾞﾗｽ土石製品</t>
  </si>
  <si>
    <t xml:space="preserve"> ハウテレビ</t>
  </si>
  <si>
    <t xml:space="preserve"> VALUENEX</t>
  </si>
  <si>
    <t xml:space="preserve"> 医薬品</t>
  </si>
  <si>
    <t xml:space="preserve"> Ｍマート</t>
  </si>
  <si>
    <t xml:space="preserve"> ベルグアース</t>
  </si>
  <si>
    <t xml:space="preserve"> 水産・農林業</t>
  </si>
  <si>
    <t xml:space="preserve"> ブラス</t>
  </si>
  <si>
    <t>" 4</t>
  </si>
  <si>
    <t xml:space="preserve"> リーガル不</t>
  </si>
  <si>
    <t xml:space="preserve"> SKIYAKI</t>
  </si>
  <si>
    <t xml:space="preserve"> スマレジ</t>
  </si>
  <si>
    <t xml:space="preserve"> クミアイ化</t>
  </si>
  <si>
    <t xml:space="preserve"> ジェイック</t>
  </si>
  <si>
    <t xml:space="preserve"> 浜木綿</t>
  </si>
  <si>
    <t xml:space="preserve"> ダブルエー</t>
  </si>
  <si>
    <t xml:space="preserve"> パーク24</t>
  </si>
  <si>
    <t>" 6</t>
  </si>
  <si>
    <t xml:space="preserve"> ＫＴＫ</t>
  </si>
  <si>
    <t xml:space="preserve"> 15:00</t>
  </si>
  <si>
    <t xml:space="preserve"> フィードフォー</t>
  </si>
  <si>
    <t xml:space="preserve"> 日プロセス</t>
  </si>
  <si>
    <t xml:space="preserve"> ハニーズHLD</t>
  </si>
  <si>
    <t xml:space="preserve"> リソー教育</t>
  </si>
  <si>
    <t xml:space="preserve"> キユーピー</t>
  </si>
  <si>
    <t>" 3</t>
  </si>
  <si>
    <t xml:space="preserve"> ファーストリテイ</t>
  </si>
  <si>
    <t xml:space="preserve"> SERIOHD</t>
  </si>
  <si>
    <t xml:space="preserve"> 日本エンタ</t>
  </si>
  <si>
    <t xml:space="preserve"> ベイカレント</t>
  </si>
  <si>
    <t xml:space="preserve"> ＴＫＰ</t>
  </si>
  <si>
    <t xml:space="preserve"> メディアドゥ</t>
  </si>
  <si>
    <t xml:space="preserve"> 明光ネット</t>
  </si>
  <si>
    <t xml:space="preserve"> 古野電</t>
  </si>
  <si>
    <t xml:space="preserve"> 精密機器</t>
  </si>
  <si>
    <t>" 8</t>
  </si>
  <si>
    <t xml:space="preserve"> エヌリンクス</t>
  </si>
  <si>
    <t xml:space="preserve"> テイツー</t>
  </si>
  <si>
    <t xml:space="preserve"> ティムコ</t>
  </si>
  <si>
    <t xml:space="preserve"> 高純度化</t>
  </si>
  <si>
    <t xml:space="preserve"> サカイ引越</t>
  </si>
  <si>
    <t xml:space="preserve"> 陸運業</t>
  </si>
  <si>
    <t xml:space="preserve"> 日食品</t>
  </si>
  <si>
    <t xml:space="preserve"> テクマトリックス</t>
  </si>
  <si>
    <t xml:space="preserve"> ジーダット</t>
  </si>
  <si>
    <t xml:space="preserve"> 豊田合</t>
  </si>
  <si>
    <t xml:space="preserve"> 日本MDM</t>
  </si>
  <si>
    <t xml:space="preserve"> ダイビル</t>
  </si>
  <si>
    <t xml:space="preserve"> サーティワン</t>
  </si>
  <si>
    <t xml:space="preserve"> 不動テトラ</t>
  </si>
  <si>
    <t xml:space="preserve"> オンコリス</t>
  </si>
  <si>
    <t xml:space="preserve"> ガーラ</t>
  </si>
  <si>
    <t xml:space="preserve"> スズデン</t>
  </si>
  <si>
    <t xml:space="preserve"> 福証</t>
  </si>
  <si>
    <t xml:space="preserve"> LINK&amp;M</t>
  </si>
  <si>
    <t xml:space="preserve"> アスモ</t>
  </si>
  <si>
    <t xml:space="preserve"> オイラ大地</t>
  </si>
  <si>
    <t xml:space="preserve"> ベネフィットJ</t>
  </si>
  <si>
    <t xml:space="preserve"> バリュデザ</t>
  </si>
  <si>
    <t>" 13</t>
  </si>
  <si>
    <t xml:space="preserve"> ＳＩＨＤ</t>
  </si>
  <si>
    <t xml:space="preserve"> DMG森精</t>
  </si>
  <si>
    <t xml:space="preserve"> 日本電技</t>
  </si>
  <si>
    <t xml:space="preserve"> 九電工</t>
  </si>
  <si>
    <t xml:space="preserve"> ありがと</t>
  </si>
  <si>
    <t xml:space="preserve"> ＺＨＤ</t>
  </si>
  <si>
    <t xml:space="preserve"> オムロン</t>
  </si>
  <si>
    <t xml:space="preserve"> 日本トリム</t>
  </si>
  <si>
    <t xml:space="preserve"> エクセディ</t>
  </si>
  <si>
    <t xml:space="preserve"> バルカー</t>
  </si>
  <si>
    <t>" 11</t>
  </si>
  <si>
    <t xml:space="preserve"> 王将フード</t>
  </si>
  <si>
    <t xml:space="preserve"> ファーストコポ</t>
  </si>
  <si>
    <t xml:space="preserve"> サーラ</t>
  </si>
  <si>
    <t xml:space="preserve"> 東海ソフト</t>
  </si>
  <si>
    <t xml:space="preserve"> Sansan</t>
  </si>
  <si>
    <t xml:space="preserve"> マルマエ</t>
  </si>
  <si>
    <t xml:space="preserve"> 中北製</t>
  </si>
  <si>
    <t xml:space="preserve"> サカタのタネ</t>
  </si>
  <si>
    <t xml:space="preserve"> ライク</t>
  </si>
  <si>
    <t xml:space="preserve"> 東武住販</t>
  </si>
  <si>
    <t xml:space="preserve"> クリレスHD</t>
  </si>
  <si>
    <t xml:space="preserve"> バロック</t>
  </si>
  <si>
    <t xml:space="preserve"> サインポスト</t>
  </si>
  <si>
    <t xml:space="preserve"> ヒトコムHD</t>
  </si>
  <si>
    <t xml:space="preserve"> ＴＯＮＥ</t>
  </si>
  <si>
    <t xml:space="preserve"> アクアライン</t>
  </si>
  <si>
    <t xml:space="preserve"> 前沢工</t>
  </si>
  <si>
    <t xml:space="preserve"> 識　学</t>
  </si>
  <si>
    <t xml:space="preserve"> ユーピーアール</t>
  </si>
  <si>
    <t xml:space="preserve"> ダイコー通</t>
  </si>
  <si>
    <t xml:space="preserve"> 中外炉</t>
  </si>
  <si>
    <t xml:space="preserve"> 甜菜糖</t>
  </si>
  <si>
    <t xml:space="preserve"> サニーサイド</t>
  </si>
  <si>
    <t xml:space="preserve"> プロパティA</t>
  </si>
  <si>
    <t xml:space="preserve"> アグレ都市</t>
  </si>
  <si>
    <t xml:space="preserve"> 田中化研</t>
  </si>
  <si>
    <t xml:space="preserve"> PBシステムズ</t>
  </si>
  <si>
    <t xml:space="preserve"> 三星ベ</t>
  </si>
  <si>
    <t xml:space="preserve"> ゴム製品</t>
  </si>
  <si>
    <t xml:space="preserve"> 日信工業</t>
  </si>
  <si>
    <t xml:space="preserve"> アイシン精</t>
  </si>
  <si>
    <t xml:space="preserve"> 尾家産業</t>
  </si>
  <si>
    <t xml:space="preserve"> プラッツ</t>
  </si>
  <si>
    <t xml:space="preserve"> 三京化</t>
  </si>
  <si>
    <t xml:space="preserve"> 田中建設</t>
  </si>
  <si>
    <t xml:space="preserve"> ＫＨＣ</t>
  </si>
  <si>
    <t xml:space="preserve"> 国際帝石</t>
  </si>
  <si>
    <t xml:space="preserve"> 鉱業</t>
  </si>
  <si>
    <t xml:space="preserve"> 日空調</t>
  </si>
  <si>
    <t xml:space="preserve"> 大英産業</t>
  </si>
  <si>
    <t xml:space="preserve"> Nグランデ</t>
  </si>
  <si>
    <t xml:space="preserve"> 札証</t>
  </si>
  <si>
    <t xml:space="preserve"> Abalance</t>
  </si>
  <si>
    <t xml:space="preserve"> 阿波製紙</t>
  </si>
  <si>
    <t xml:space="preserve"> シンクロフード</t>
  </si>
  <si>
    <t xml:space="preserve"> 恵　和</t>
  </si>
  <si>
    <t xml:space="preserve"> Chatwork</t>
  </si>
  <si>
    <t xml:space="preserve"> ＰＳＯＬ</t>
  </si>
  <si>
    <t xml:space="preserve"> HENNGE</t>
  </si>
  <si>
    <t xml:space="preserve"> AI CROSS</t>
  </si>
  <si>
    <t xml:space="preserve"> ＢＡＳＥ</t>
  </si>
  <si>
    <t xml:space="preserve"> ＤＩＣ</t>
  </si>
  <si>
    <t xml:space="preserve"> ワシントンホテル</t>
  </si>
  <si>
    <t xml:space="preserve"> スカラ</t>
  </si>
  <si>
    <t xml:space="preserve"> デンヨー</t>
  </si>
  <si>
    <t xml:space="preserve"> HPCシステムス</t>
  </si>
  <si>
    <t xml:space="preserve"> 伊豆ＳＲ</t>
  </si>
  <si>
    <t xml:space="preserve"> レオクラン</t>
  </si>
  <si>
    <t xml:space="preserve"> アミファ</t>
  </si>
  <si>
    <t xml:space="preserve"> 03月中旬</t>
  </si>
  <si>
    <t xml:space="preserve"> コンフォリア</t>
  </si>
  <si>
    <t xml:space="preserve"> いちごホテ</t>
  </si>
  <si>
    <t xml:space="preserve"> 04月中旬</t>
  </si>
  <si>
    <t xml:space="preserve"> ＧＬＰ</t>
  </si>
  <si>
    <t xml:space="preserve"> ラサールロジ</t>
  </si>
  <si>
    <t xml:space="preserve"> YE DIGIT</t>
  </si>
  <si>
    <t xml:space="preserve"> 大　光</t>
  </si>
  <si>
    <t xml:space="preserve"> 壱番屋</t>
  </si>
  <si>
    <t xml:space="preserve"> 三益半</t>
  </si>
  <si>
    <t xml:space="preserve"> OSGコーポ</t>
  </si>
  <si>
    <t xml:space="preserve"> コーセル</t>
  </si>
  <si>
    <t>ホシザキ</t>
  </si>
  <si>
    <t>中外製薬</t>
  </si>
  <si>
    <t>東芝テック</t>
  </si>
  <si>
    <t>カシオ計算機</t>
  </si>
  <si>
    <t>野村ホールディングス</t>
  </si>
  <si>
    <t>ブラザー工業</t>
  </si>
  <si>
    <t>野村不動産ホールディングス</t>
  </si>
  <si>
    <t xml:space="preserve"> レーザーテク</t>
  </si>
  <si>
    <t xml:space="preserve"> 社宅Ｓ</t>
  </si>
  <si>
    <t xml:space="preserve"> Ｊ　Ｔ</t>
  </si>
  <si>
    <t xml:space="preserve"> パーソルHD</t>
  </si>
  <si>
    <t xml:space="preserve"> イオレ</t>
  </si>
  <si>
    <t xml:space="preserve"> ＩＴＭ</t>
  </si>
  <si>
    <t xml:space="preserve"> デジアーツ</t>
  </si>
  <si>
    <t xml:space="preserve"> 博　展</t>
  </si>
  <si>
    <t xml:space="preserve"> エヌアイデイ</t>
  </si>
  <si>
    <t xml:space="preserve"> ユビテック</t>
  </si>
  <si>
    <t xml:space="preserve"> アイリック</t>
  </si>
  <si>
    <t xml:space="preserve"> 保険業</t>
  </si>
  <si>
    <t xml:space="preserve"> 穴吹興産</t>
  </si>
  <si>
    <t>`</t>
    <phoneticPr fontId="1" type="noConversion"/>
  </si>
  <si>
    <t>現物</t>
    <phoneticPr fontId="1" type="noConversion"/>
  </si>
  <si>
    <t>税込</t>
    <phoneticPr fontId="1" type="noConversion"/>
  </si>
  <si>
    <t>税率</t>
    <phoneticPr fontId="1" type="noConversion"/>
  </si>
  <si>
    <t>制度信用</t>
    <phoneticPr fontId="1" type="noConversion"/>
  </si>
  <si>
    <t>&lt;500000</t>
    <phoneticPr fontId="1" type="noConversion"/>
  </si>
  <si>
    <t>&gt;500000</t>
    <phoneticPr fontId="1" type="noConversion"/>
  </si>
  <si>
    <t>買方金利</t>
    <phoneticPr fontId="1" type="noConversion"/>
  </si>
  <si>
    <t>貸株料</t>
    <phoneticPr fontId="1" type="noConversion"/>
  </si>
  <si>
    <r>
      <rPr>
        <sz val="11"/>
        <color rgb="FF000000"/>
        <rFont val="FangSong"/>
        <family val="3"/>
        <charset val="134"/>
      </rPr>
      <t>：</t>
    </r>
    <r>
      <rPr>
        <sz val="11"/>
        <color rgb="FF000000"/>
        <rFont val="Arial"/>
        <family val="2"/>
      </rPr>
      <t>2.80</t>
    </r>
    <r>
      <rPr>
        <sz val="11"/>
        <color rgb="FF000000"/>
        <rFont val="FangSong"/>
        <family val="3"/>
        <charset val="134"/>
      </rPr>
      <t>％</t>
    </r>
    <phoneticPr fontId="1" type="noConversion"/>
  </si>
  <si>
    <t>(超割コース　税抜)</t>
    <phoneticPr fontId="1" type="noConversion"/>
  </si>
  <si>
    <t>(税込)</t>
    <phoneticPr fontId="1" type="noConversion"/>
  </si>
  <si>
    <t>Close</t>
  </si>
  <si>
    <t>ＮＳＤ</t>
  </si>
  <si>
    <t>ディップ</t>
  </si>
  <si>
    <t>ＮＴＴドコモ</t>
  </si>
  <si>
    <t xml:space="preserve"> シグマ光機</t>
  </si>
  <si>
    <t xml:space="preserve"> ファンデリー</t>
  </si>
  <si>
    <t xml:space="preserve"> テクノスJPN</t>
  </si>
  <si>
    <t xml:space="preserve"> ＴＯＴＯ</t>
  </si>
  <si>
    <t xml:space="preserve"> ニチレイ</t>
  </si>
  <si>
    <t xml:space="preserve"> 鉄鋼</t>
  </si>
  <si>
    <t xml:space="preserve"> ヴィンクス</t>
  </si>
  <si>
    <t xml:space="preserve"> フォーライフ</t>
  </si>
  <si>
    <t xml:space="preserve"> ササクラ</t>
  </si>
  <si>
    <t xml:space="preserve"> インフォマート</t>
  </si>
  <si>
    <t xml:space="preserve"> 3/2</t>
  </si>
  <si>
    <t xml:space="preserve"> 3/3</t>
  </si>
  <si>
    <t xml:space="preserve"> トヨタ紡織</t>
  </si>
  <si>
    <t xml:space="preserve"> さくら</t>
  </si>
  <si>
    <t xml:space="preserve"> 西川計測</t>
  </si>
  <si>
    <t xml:space="preserve"> 技研製</t>
  </si>
  <si>
    <t xml:space="preserve"> あらた</t>
  </si>
  <si>
    <t xml:space="preserve"> 焼津水</t>
  </si>
  <si>
    <t xml:space="preserve"> ソトー</t>
  </si>
  <si>
    <t xml:space="preserve"> ネットイヤー</t>
  </si>
  <si>
    <t xml:space="preserve"> 関門海</t>
  </si>
  <si>
    <t xml:space="preserve"> ＤＭＰ</t>
  </si>
  <si>
    <t xml:space="preserve"> 03月上旬</t>
  </si>
  <si>
    <t>fiscal_data.csv</t>
  </si>
  <si>
    <t>master.csv</t>
    <phoneticPr fontId="1" type="noConversion"/>
  </si>
  <si>
    <t>DATE</t>
  </si>
  <si>
    <t>saya_divide</t>
  </si>
  <si>
    <t>saya_divide_mean</t>
  </si>
  <si>
    <t>saya_divide_std</t>
  </si>
  <si>
    <t>saya_divide_sigma</t>
  </si>
  <si>
    <t>deviation_rate(%)</t>
  </si>
  <si>
    <t>STOP PROFIT</t>
  </si>
  <si>
    <t>YEAR</t>
    <phoneticPr fontId="1" type="noConversion"/>
  </si>
  <si>
    <t>MONTH</t>
    <phoneticPr fontId="1" type="noConversion"/>
  </si>
  <si>
    <t>Avg Trade
Loss</t>
    <phoneticPr fontId="1" type="noConversion"/>
  </si>
  <si>
    <t>Avg Trade
Period</t>
    <phoneticPr fontId="1" type="noConversion"/>
  </si>
  <si>
    <t>Max
Drawdown</t>
    <phoneticPr fontId="1" type="noConversion"/>
  </si>
  <si>
    <t>Max
consecutive
Losing</t>
    <phoneticPr fontId="1" type="noConversion"/>
  </si>
  <si>
    <t>Stop
Profit
Trades</t>
    <phoneticPr fontId="1" type="noConversion"/>
  </si>
  <si>
    <t>Stop
Loss
Trades</t>
    <phoneticPr fontId="1" type="noConversion"/>
  </si>
  <si>
    <t>Initial 
Amount</t>
    <phoneticPr fontId="1" type="noConversion"/>
  </si>
  <si>
    <t>Total
Return</t>
    <phoneticPr fontId="1" type="noConversion"/>
  </si>
  <si>
    <t>Total
Return
%</t>
    <phoneticPr fontId="1" type="noConversion"/>
  </si>
  <si>
    <t>Completed
trades</t>
    <phoneticPr fontId="1" type="noConversion"/>
  </si>
  <si>
    <t>Winning
trades</t>
    <phoneticPr fontId="1" type="noConversion"/>
  </si>
  <si>
    <t>Losing
trades</t>
    <phoneticPr fontId="1" type="noConversion"/>
  </si>
  <si>
    <t>Max
Drawdown%</t>
    <phoneticPr fontId="1" type="noConversion"/>
  </si>
  <si>
    <t>Max
consecutive
Winning</t>
    <phoneticPr fontId="1" type="noConversion"/>
  </si>
  <si>
    <t>Other
Trades</t>
    <phoneticPr fontId="1" type="noConversion"/>
  </si>
  <si>
    <t>Total
Profit
+</t>
    <phoneticPr fontId="1" type="noConversion"/>
  </si>
  <si>
    <t>Total
Loss
-</t>
    <phoneticPr fontId="1" type="noConversion"/>
  </si>
  <si>
    <t>Winning
(勝率)</t>
    <phoneticPr fontId="1" type="noConversion"/>
  </si>
  <si>
    <t>OVER
MAX  
Day
Trades</t>
    <phoneticPr fontId="1" type="noConversion"/>
  </si>
  <si>
    <t>月次</t>
    <phoneticPr fontId="1" type="noConversion"/>
  </si>
  <si>
    <r>
      <t xml:space="preserve">OVER MAX </t>
    </r>
    <r>
      <rPr>
        <b/>
        <sz val="10"/>
        <color theme="1"/>
        <rFont val="FangSong"/>
        <family val="3"/>
        <charset val="134"/>
      </rPr>
      <t>DAY</t>
    </r>
    <phoneticPr fontId="1" type="noConversion"/>
  </si>
  <si>
    <t>OVER MAX DAY</t>
  </si>
  <si>
    <t>STOP PROFIT</t>
    <phoneticPr fontId="1" type="noConversion"/>
  </si>
  <si>
    <t>クレディセゾン</t>
  </si>
  <si>
    <t>富士通ゼネラル</t>
  </si>
  <si>
    <t>現物</t>
    <phoneticPr fontId="1" type="noConversion"/>
  </si>
  <si>
    <t>制度</t>
    <phoneticPr fontId="1" type="noConversion"/>
  </si>
  <si>
    <t>シグマ</t>
    <phoneticPr fontId="1" type="noConversion"/>
  </si>
  <si>
    <t>σ</t>
    <phoneticPr fontId="1" type="noConversion"/>
  </si>
  <si>
    <t>離率</t>
    <phoneticPr fontId="1" type="noConversion"/>
  </si>
  <si>
    <t>CORR
3M</t>
    <phoneticPr fontId="1" type="noConversion"/>
  </si>
  <si>
    <t>Coint 
3M</t>
    <phoneticPr fontId="1" type="noConversion"/>
  </si>
  <si>
    <t>日清紡ホールディングス</t>
    <phoneticPr fontId="1" type="noConversion"/>
  </si>
  <si>
    <t>シチズン時計</t>
    <phoneticPr fontId="1" type="noConversion"/>
  </si>
  <si>
    <t>制度</t>
    <phoneticPr fontId="1" type="noConversion"/>
  </si>
  <si>
    <r>
      <t>3105</t>
    </r>
    <r>
      <rPr>
        <sz val="11"/>
        <color theme="1"/>
        <rFont val="FangSong"/>
        <family val="3"/>
        <charset val="134"/>
      </rPr>
      <t>空売り危ない、高値更新したため、保留</t>
    </r>
    <phoneticPr fontId="1" type="noConversion"/>
  </si>
  <si>
    <t>日東紡績</t>
  </si>
  <si>
    <t>逆日歩</t>
    <phoneticPr fontId="1" type="noConversion"/>
  </si>
  <si>
    <t>No</t>
    <phoneticPr fontId="1" type="noConversion"/>
  </si>
  <si>
    <t>コンコルディア・フィナンシャルグループ</t>
  </si>
  <si>
    <t>東京精密</t>
  </si>
  <si>
    <t>安藤・間</t>
  </si>
  <si>
    <t>エン・ジャパン</t>
  </si>
  <si>
    <t>ＫＤＤＩ</t>
  </si>
  <si>
    <t>ミネベアミツミ</t>
  </si>
  <si>
    <t>ヒューリック</t>
  </si>
  <si>
    <t>日清オイリオグループ</t>
  </si>
  <si>
    <t>テクノプロ・ホールディングス</t>
  </si>
  <si>
    <t>スカパーＪＳＡＴホールディングス</t>
  </si>
  <si>
    <t>八十二銀行</t>
  </si>
  <si>
    <t>ダイフク</t>
  </si>
  <si>
    <t>逆日歩ファイル</t>
    <phoneticPr fontId="1" type="noConversion"/>
  </si>
  <si>
    <t>gyakunipo_data.csv</t>
    <phoneticPr fontId="1" type="noConversion"/>
  </si>
  <si>
    <t>コード</t>
  </si>
  <si>
    <t>銘柄名</t>
  </si>
  <si>
    <t>極洋</t>
  </si>
  <si>
    <t>ホクト</t>
  </si>
  <si>
    <t>サンヨーホームズ</t>
  </si>
  <si>
    <t>ファーストコーポレーション</t>
  </si>
  <si>
    <t>ベステラ</t>
  </si>
  <si>
    <t>石油資源開発</t>
  </si>
  <si>
    <t>東建コーポレーション</t>
  </si>
  <si>
    <t>ヤマウラ</t>
  </si>
  <si>
    <t>長谷工コーポレーション</t>
  </si>
  <si>
    <t>松井建設</t>
  </si>
  <si>
    <t>富士ピー・エス</t>
  </si>
  <si>
    <t>ＮＩＰＰＯ</t>
  </si>
  <si>
    <t>新日本空調</t>
  </si>
  <si>
    <t>日本工営</t>
  </si>
  <si>
    <t>三機工業</t>
  </si>
  <si>
    <t>中外炉工業</t>
  </si>
  <si>
    <t>明星工業</t>
  </si>
  <si>
    <t>中広</t>
  </si>
  <si>
    <t>ＵＴグループ</t>
  </si>
  <si>
    <t>リンクアンドモチベーション</t>
  </si>
  <si>
    <t>森永製菓</t>
  </si>
  <si>
    <t>中村屋</t>
  </si>
  <si>
    <t>江崎グリコ</t>
  </si>
  <si>
    <t>山崎製パン</t>
  </si>
  <si>
    <t>第一屋製パン</t>
  </si>
  <si>
    <t>モロゾフ</t>
  </si>
  <si>
    <t>寿スピリッツ</t>
  </si>
  <si>
    <t>六甲バター</t>
  </si>
  <si>
    <t>柿安本店</t>
  </si>
  <si>
    <t>学情</t>
  </si>
  <si>
    <t>カカクコム</t>
  </si>
  <si>
    <t>ライク</t>
  </si>
  <si>
    <t>ＣＤＧ</t>
  </si>
  <si>
    <t>インフォマート</t>
  </si>
  <si>
    <t>サッポロホールディングス</t>
  </si>
  <si>
    <t>伊藤園</t>
  </si>
  <si>
    <t>キーコーヒー</t>
  </si>
  <si>
    <t>ローソン</t>
  </si>
  <si>
    <t>サンエー</t>
  </si>
  <si>
    <t>カワチ薬品</t>
  </si>
  <si>
    <t>アスクル</t>
  </si>
  <si>
    <t>伊藤忠食品</t>
  </si>
  <si>
    <t>キャンドゥ</t>
  </si>
  <si>
    <t>エディオン</t>
  </si>
  <si>
    <t>キッコーマン</t>
  </si>
  <si>
    <t>東洋水産</t>
  </si>
  <si>
    <t>イートアンド</t>
  </si>
  <si>
    <t>ヨシムラ・フード・ホールディングス</t>
  </si>
  <si>
    <t>日清食品ホールディングス</t>
  </si>
  <si>
    <t>ロック・フィールド</t>
  </si>
  <si>
    <t>なとり</t>
  </si>
  <si>
    <t>北の達人コーポレーション</t>
  </si>
  <si>
    <t>ユーグレナ</t>
  </si>
  <si>
    <t>スター・マイカ・ホールディングス</t>
  </si>
  <si>
    <t>神栄</t>
  </si>
  <si>
    <t>ジンズホールディングス</t>
  </si>
  <si>
    <t>東京一番フーズ</t>
  </si>
  <si>
    <t>きちりホールディングス</t>
  </si>
  <si>
    <t>Ｊ．フロント　リテイリング</t>
  </si>
  <si>
    <t>マツモトキヨシホールディングス</t>
  </si>
  <si>
    <t>倉敷紡績</t>
  </si>
  <si>
    <t>クリエイトＳＤホールディングス</t>
  </si>
  <si>
    <t>バイタルケーエスケー・ホールディングス</t>
  </si>
  <si>
    <t>丸善ＣＨＩホールディングス</t>
  </si>
  <si>
    <t>ＯＣＨＩホールディングス</t>
  </si>
  <si>
    <t>チムニー</t>
  </si>
  <si>
    <t>ウイン・パートナーズ</t>
  </si>
  <si>
    <t>鳥貴族</t>
  </si>
  <si>
    <t>すかいらーくホールディングス</t>
  </si>
  <si>
    <t>ダイドーリミテッド</t>
  </si>
  <si>
    <t>ユナイテッド・スーパーマーケット・ホールディングス</t>
  </si>
  <si>
    <t>ＴＨＥグローバル社</t>
  </si>
  <si>
    <t>東急不動産ホールディングス</t>
  </si>
  <si>
    <t>ムゲンエステート</t>
  </si>
  <si>
    <t>コスモス薬品</t>
  </si>
  <si>
    <t>クリエイト・レストランツ・ホールディングス</t>
  </si>
  <si>
    <t>ツルハホールディングス</t>
  </si>
  <si>
    <t>トリドールホールディングス</t>
  </si>
  <si>
    <t>帝人</t>
  </si>
  <si>
    <t>ハウスドゥ</t>
  </si>
  <si>
    <t>サツドラホールディングス</t>
  </si>
  <si>
    <t>串カツ田中ホールディングス</t>
  </si>
  <si>
    <t>小松マテーレ</t>
  </si>
  <si>
    <t>ワコールホールディングス</t>
  </si>
  <si>
    <t>レナウン</t>
  </si>
  <si>
    <t>ネオス</t>
  </si>
  <si>
    <t>電算</t>
  </si>
  <si>
    <t>ＡＧＳ</t>
  </si>
  <si>
    <t>ブレインパッド</t>
  </si>
  <si>
    <t>ＫＬａｂ</t>
  </si>
  <si>
    <t>ネクソン</t>
  </si>
  <si>
    <t>エムアップ</t>
  </si>
  <si>
    <t>エイチーム</t>
  </si>
  <si>
    <t>コロプラ</t>
  </si>
  <si>
    <t>オプティム</t>
  </si>
  <si>
    <t>特種東海製紙</t>
  </si>
  <si>
    <t>インターネットイニシアティブ</t>
  </si>
  <si>
    <t>巴川製紙所</t>
  </si>
  <si>
    <t>オークネット</t>
  </si>
  <si>
    <t>オロ</t>
  </si>
  <si>
    <t>サインポスト</t>
  </si>
  <si>
    <t>多木化学</t>
  </si>
  <si>
    <t>日本曹達</t>
  </si>
  <si>
    <t>戸田工業</t>
  </si>
  <si>
    <t>保土谷化学工業</t>
  </si>
  <si>
    <t>東京応化工業</t>
  </si>
  <si>
    <t>住友ベークライト</t>
  </si>
  <si>
    <t>積水樹脂</t>
  </si>
  <si>
    <t>レッグス</t>
  </si>
  <si>
    <t>ハイマックス</t>
  </si>
  <si>
    <t>ぴあ</t>
  </si>
  <si>
    <t>ソースネクスト</t>
  </si>
  <si>
    <t>第一工業製薬</t>
  </si>
  <si>
    <t>アステラス製薬</t>
  </si>
  <si>
    <t>科研製薬</t>
  </si>
  <si>
    <t>扶桑薬品工業</t>
  </si>
  <si>
    <t>テルモ</t>
  </si>
  <si>
    <t>キッセイ薬品工業</t>
  </si>
  <si>
    <t>沢井製薬</t>
  </si>
  <si>
    <t>日本ペイントホールディングス</t>
  </si>
  <si>
    <t>ダスキン</t>
  </si>
  <si>
    <t>明光ネットワークジャパン</t>
  </si>
  <si>
    <t>ファルコホールディングス</t>
  </si>
  <si>
    <t>ユー・エス・エス</t>
  </si>
  <si>
    <t>電通国際情報サービス</t>
  </si>
  <si>
    <t>イーエムシステムズ</t>
  </si>
  <si>
    <t>ウェザーニューズ</t>
  </si>
  <si>
    <t>ＷＯＷＯＷ</t>
  </si>
  <si>
    <t>フルキャストホールディングス</t>
  </si>
  <si>
    <t>ミルボン</t>
  </si>
  <si>
    <t>アジュバンコスメジャパン</t>
  </si>
  <si>
    <t>アグロ　カネショウ</t>
  </si>
  <si>
    <t>長谷川香料</t>
  </si>
  <si>
    <t>小林製薬</t>
  </si>
  <si>
    <t>ＪＣＵ</t>
  </si>
  <si>
    <t>アース製薬</t>
  </si>
  <si>
    <t>日本農薬</t>
  </si>
  <si>
    <t>ニッタ</t>
  </si>
  <si>
    <t>三谷セキサン</t>
  </si>
  <si>
    <t>東海カーボン</t>
  </si>
  <si>
    <t>日本カーボン</t>
  </si>
  <si>
    <t>ＴＯＴＯ</t>
  </si>
  <si>
    <t>ＭＡＲＵＷＡ</t>
  </si>
  <si>
    <t>黒崎播磨</t>
  </si>
  <si>
    <t>合同製鐵</t>
  </si>
  <si>
    <t>淀川製鋼所</t>
  </si>
  <si>
    <t>日本冶金工業</t>
  </si>
  <si>
    <t>日立金属</t>
  </si>
  <si>
    <t>三菱製鋼</t>
  </si>
  <si>
    <t>ＤＯＷＡホールディングス</t>
  </si>
  <si>
    <t>ＵＡＣＪ</t>
  </si>
  <si>
    <t>東京特殊電線</t>
  </si>
  <si>
    <t>ホッカンホールディングス</t>
  </si>
  <si>
    <t>三協立山</t>
  </si>
  <si>
    <t>ダイニチ工業</t>
  </si>
  <si>
    <t>高周波熱錬</t>
  </si>
  <si>
    <t>東京製綱</t>
  </si>
  <si>
    <t>日本発条</t>
  </si>
  <si>
    <t>アドバネクス</t>
  </si>
  <si>
    <t>三浦工業</t>
  </si>
  <si>
    <t>Ｇｕｎｏｓｙ</t>
  </si>
  <si>
    <t>デザインワン・ジャパン</t>
  </si>
  <si>
    <t>リブセンス</t>
  </si>
  <si>
    <t>ベクトル</t>
  </si>
  <si>
    <t>エスクロー・エージェント・ジャパン</t>
  </si>
  <si>
    <t>エラン</t>
  </si>
  <si>
    <t>ツガミ</t>
  </si>
  <si>
    <t>ソディック</t>
  </si>
  <si>
    <t>日東工器</t>
  </si>
  <si>
    <t>日進工具</t>
  </si>
  <si>
    <t>ストライク</t>
  </si>
  <si>
    <t>インソース</t>
  </si>
  <si>
    <t>津田駒工業</t>
  </si>
  <si>
    <t>エンシュウ</t>
  </si>
  <si>
    <t>イワキ</t>
  </si>
  <si>
    <t>ヤマシンフィルタ</t>
  </si>
  <si>
    <t>ペガサスミシン製造</t>
  </si>
  <si>
    <t>丸山製作所</t>
  </si>
  <si>
    <t>タカキタ</t>
  </si>
  <si>
    <t>東洋エンジニアリング</t>
  </si>
  <si>
    <t>小森コーポレーション</t>
  </si>
  <si>
    <t>荏原製作所</t>
  </si>
  <si>
    <t>石井鐵工所</t>
  </si>
  <si>
    <t>酉島製作所</t>
  </si>
  <si>
    <t>アネスト岩田</t>
  </si>
  <si>
    <t>ＣＫＤ</t>
  </si>
  <si>
    <t>平和</t>
  </si>
  <si>
    <t>オーイズミ</t>
  </si>
  <si>
    <t>マックス</t>
  </si>
  <si>
    <t>ＴＰＲ</t>
  </si>
  <si>
    <t>日本ピラー工業</t>
  </si>
  <si>
    <t>東洋電機製造</t>
  </si>
  <si>
    <t>アイモバイル</t>
  </si>
  <si>
    <t>マキタ</t>
  </si>
  <si>
    <t>ダイヘン</t>
  </si>
  <si>
    <t>第一精工</t>
  </si>
  <si>
    <t>オムロン</t>
  </si>
  <si>
    <t>セイコーエプソン</t>
  </si>
  <si>
    <t>星和電機</t>
  </si>
  <si>
    <t>アンリツ</t>
  </si>
  <si>
    <t>帝国通信工業</t>
  </si>
  <si>
    <t>ヒロセ電機</t>
  </si>
  <si>
    <t>スミダコーポレーション</t>
  </si>
  <si>
    <t>リオン</t>
  </si>
  <si>
    <t>船井電機</t>
  </si>
  <si>
    <t>東亜ディーケーケー</t>
  </si>
  <si>
    <t>デンソー</t>
  </si>
  <si>
    <t>岡谷電機産業</t>
  </si>
  <si>
    <t>山一電機</t>
  </si>
  <si>
    <t>図研</t>
  </si>
  <si>
    <t>大真空</t>
  </si>
  <si>
    <t>新光電気工業</t>
  </si>
  <si>
    <t>京セラ</t>
  </si>
  <si>
    <t>太陽誘電</t>
  </si>
  <si>
    <t>日本車輌製造</t>
  </si>
  <si>
    <t>三菱ロジスネクスト</t>
  </si>
  <si>
    <t>島根銀行</t>
  </si>
  <si>
    <t>富山第一銀行</t>
  </si>
  <si>
    <t>マーキュリアインベストメント</t>
  </si>
  <si>
    <t>いすゞ自動車</t>
  </si>
  <si>
    <t>日産車体</t>
  </si>
  <si>
    <t>新明和工業</t>
  </si>
  <si>
    <t>タチエス</t>
  </si>
  <si>
    <t>ＮＯＫ</t>
  </si>
  <si>
    <t>ＴＢＫ</t>
  </si>
  <si>
    <t>ミツバ</t>
  </si>
  <si>
    <t>はるやまホールディングス</t>
  </si>
  <si>
    <t>エコートレーディング</t>
  </si>
  <si>
    <t>中山福</t>
  </si>
  <si>
    <t>ライトオン</t>
  </si>
  <si>
    <t>三菱食品</t>
  </si>
  <si>
    <t>メディパルホールディングス</t>
  </si>
  <si>
    <t>アドヴァン</t>
  </si>
  <si>
    <t>アルビス</t>
  </si>
  <si>
    <t>スズデン</t>
  </si>
  <si>
    <t>シモジマ</t>
  </si>
  <si>
    <t>コナカ</t>
  </si>
  <si>
    <t>ハウス　オブ　ローゼ</t>
  </si>
  <si>
    <t>マルシェ</t>
  </si>
  <si>
    <t>京都きもの友禅</t>
  </si>
  <si>
    <t>コロワイド</t>
  </si>
  <si>
    <t>オーハシテクニカ</t>
  </si>
  <si>
    <t>壱番屋</t>
  </si>
  <si>
    <t>白銅</t>
  </si>
  <si>
    <t>トップカルチャー</t>
  </si>
  <si>
    <t>愛知時計電機</t>
  </si>
  <si>
    <t>オリンパス</t>
  </si>
  <si>
    <t>リコー</t>
  </si>
  <si>
    <t>永大産業</t>
  </si>
  <si>
    <t>フランスベッドホールディングス</t>
  </si>
  <si>
    <t>マーベラス</t>
  </si>
  <si>
    <t>パイロットコーポレーション</t>
  </si>
  <si>
    <t>萩原工業</t>
  </si>
  <si>
    <t>エイベックス</t>
  </si>
  <si>
    <t>タカノ</t>
  </si>
  <si>
    <t>凸版印刷</t>
  </si>
  <si>
    <t>光村印刷</t>
  </si>
  <si>
    <t>ツツミ</t>
  </si>
  <si>
    <t>キングジム</t>
  </si>
  <si>
    <t>象印マホービン</t>
  </si>
  <si>
    <t>タカラスタンダード</t>
  </si>
  <si>
    <t>コクヨ</t>
  </si>
  <si>
    <t>ニフコ</t>
  </si>
  <si>
    <t>ＭＵＴＯＨホールディングス</t>
  </si>
  <si>
    <t>ヨンドシーホールディングス</t>
  </si>
  <si>
    <t>三陽商会</t>
  </si>
  <si>
    <t>豊田通商</t>
  </si>
  <si>
    <t>オンワードホールディングス</t>
  </si>
  <si>
    <t>三井物産</t>
  </si>
  <si>
    <t>第一実業</t>
  </si>
  <si>
    <t>小林産業</t>
  </si>
  <si>
    <t>正栄食品工業</t>
  </si>
  <si>
    <t>すてきナイスグループ</t>
  </si>
  <si>
    <t>極東貿易</t>
  </si>
  <si>
    <t>ＧＳＩクレオス</t>
  </si>
  <si>
    <t>明和産業</t>
  </si>
  <si>
    <t>デサント</t>
  </si>
  <si>
    <t>シナネンホールディングス</t>
  </si>
  <si>
    <t>リョーサン</t>
  </si>
  <si>
    <t>新光商事</t>
  </si>
  <si>
    <t>トーホー</t>
  </si>
  <si>
    <t>三信電気</t>
  </si>
  <si>
    <t>モスフードサービス</t>
  </si>
  <si>
    <t>ソーダニッカ</t>
  </si>
  <si>
    <t>木曽路</t>
  </si>
  <si>
    <t>ＳＲＳホールディングス</t>
  </si>
  <si>
    <t>ロイヤルホールディングス</t>
  </si>
  <si>
    <t>いなげや</t>
  </si>
  <si>
    <t>リンガーハット</t>
  </si>
  <si>
    <t>オークワ</t>
  </si>
  <si>
    <t>しまむら</t>
  </si>
  <si>
    <t>はせがわ</t>
  </si>
  <si>
    <t>松屋</t>
  </si>
  <si>
    <t>エイチ・ツー・オー　リテイリング</t>
  </si>
  <si>
    <t>近鉄百貨店</t>
  </si>
  <si>
    <t>丸井グループ</t>
  </si>
  <si>
    <t>フォーバル</t>
  </si>
  <si>
    <t>平和堂</t>
  </si>
  <si>
    <t>フジ</t>
  </si>
  <si>
    <t>ヤオコー</t>
  </si>
  <si>
    <t>Ｏｌｙｍｐｉｃグループ</t>
  </si>
  <si>
    <t>新生銀行</t>
  </si>
  <si>
    <t>三井住友トラスト・ホールディングス</t>
  </si>
  <si>
    <t>千葉銀行</t>
  </si>
  <si>
    <t>千葉興業銀行</t>
  </si>
  <si>
    <t>筑波銀行</t>
  </si>
  <si>
    <t>七十七銀行</t>
  </si>
  <si>
    <t>青森銀行</t>
  </si>
  <si>
    <t>山形銀行</t>
  </si>
  <si>
    <t>東邦銀行</t>
  </si>
  <si>
    <t>みちのく銀行</t>
  </si>
  <si>
    <t>静岡銀行</t>
  </si>
  <si>
    <t>福井銀行</t>
  </si>
  <si>
    <t>北國銀行</t>
  </si>
  <si>
    <t>清水銀行</t>
  </si>
  <si>
    <t>富山銀行</t>
  </si>
  <si>
    <t>滋賀銀行</t>
  </si>
  <si>
    <t>南都銀行</t>
  </si>
  <si>
    <t>京都銀行</t>
  </si>
  <si>
    <t>紀陽銀行</t>
  </si>
  <si>
    <t>中国銀行</t>
  </si>
  <si>
    <t>鳥取銀行</t>
  </si>
  <si>
    <t>伊予銀行</t>
  </si>
  <si>
    <t>四国銀行</t>
  </si>
  <si>
    <t>沖縄銀行</t>
  </si>
  <si>
    <t>琉球銀行</t>
  </si>
  <si>
    <t>高知銀行</t>
  </si>
  <si>
    <t>名古屋銀行</t>
  </si>
  <si>
    <t>中京銀行</t>
  </si>
  <si>
    <t>大光銀行</t>
  </si>
  <si>
    <t>トマト銀行</t>
  </si>
  <si>
    <t>京葉銀行</t>
  </si>
  <si>
    <t>北日本銀行</t>
  </si>
  <si>
    <t>東和銀行</t>
  </si>
  <si>
    <t>大東銀行</t>
  </si>
  <si>
    <t>松井証券</t>
  </si>
  <si>
    <t>日本取引所グループ</t>
  </si>
  <si>
    <t>藍澤證券</t>
  </si>
  <si>
    <t>ＭＳ＆ＡＤインシュアランスグループホールディングス</t>
  </si>
  <si>
    <t>アドバンスクリエイト</t>
  </si>
  <si>
    <t>平和不動産</t>
  </si>
  <si>
    <t>東京建物</t>
  </si>
  <si>
    <t>日本エスコン</t>
  </si>
  <si>
    <t>ファースト住建</t>
  </si>
  <si>
    <t>穴吹興産</t>
  </si>
  <si>
    <t>東武鉄道</t>
  </si>
  <si>
    <t>富士急行</t>
  </si>
  <si>
    <t>新京成電鉄</t>
  </si>
  <si>
    <t>西日本鉄道</t>
  </si>
  <si>
    <t>近鉄グループホールディングス</t>
  </si>
  <si>
    <t>阪急阪神ホールディングス</t>
  </si>
  <si>
    <t>名古屋鉄道</t>
  </si>
  <si>
    <t>トナミホールディングス</t>
  </si>
  <si>
    <t>セイノーホールディングス</t>
  </si>
  <si>
    <t>丸和運輸機関</t>
  </si>
  <si>
    <t>日本郵船</t>
  </si>
  <si>
    <t>商船三井</t>
  </si>
  <si>
    <t>共栄タンカー</t>
  </si>
  <si>
    <t>九州旅客鉄道</t>
  </si>
  <si>
    <t>パスコ</t>
  </si>
  <si>
    <t>西本Ｗｉｓｍｅｔｔａｃホールディングス</t>
  </si>
  <si>
    <t>Ｇｅｎｋｙ　ＤｒｕｇＳｔｏｒｅｓ</t>
  </si>
  <si>
    <t>乾汽船</t>
  </si>
  <si>
    <t>内外トランスライン</t>
  </si>
  <si>
    <t>東京放送ホールディングス</t>
  </si>
  <si>
    <t>テレビ朝日ホールディングス</t>
  </si>
  <si>
    <t>テレビ東京ホールディングス</t>
  </si>
  <si>
    <t>エムティーアイ</t>
  </si>
  <si>
    <t>ファイバーゲート</t>
  </si>
  <si>
    <t>学研ホールディングス</t>
  </si>
  <si>
    <t>中国電力</t>
  </si>
  <si>
    <t>東邦瓦斯</t>
  </si>
  <si>
    <t>西部瓦斯</t>
  </si>
  <si>
    <t>静岡ガス</t>
  </si>
  <si>
    <t>ナガワ</t>
  </si>
  <si>
    <t>常磐興産</t>
  </si>
  <si>
    <t>泉州電業</t>
  </si>
  <si>
    <t>ヤマダ電機</t>
  </si>
  <si>
    <t>モリト</t>
  </si>
  <si>
    <t>グルメ杵屋</t>
  </si>
  <si>
    <t>ケーユーホールディングス</t>
  </si>
  <si>
    <t>加藤産業</t>
  </si>
  <si>
    <t>北恵</t>
  </si>
  <si>
    <t>サガミホールディングス</t>
  </si>
  <si>
    <t>日伝</t>
  </si>
  <si>
    <t>関西スーパーマーケット</t>
  </si>
  <si>
    <t>北沢産業</t>
  </si>
  <si>
    <t>プレナス</t>
  </si>
  <si>
    <t>ミニストップ</t>
  </si>
  <si>
    <t>ミスミグループ本社</t>
  </si>
  <si>
    <t>タキヒヨー</t>
  </si>
  <si>
    <t>やまや</t>
  </si>
  <si>
    <t>差分</t>
    <phoneticPr fontId="1" type="noConversion"/>
  </si>
  <si>
    <t>Total Profit</t>
    <phoneticPr fontId="1" type="noConversion"/>
  </si>
  <si>
    <t>MAX</t>
    <phoneticPr fontId="1" type="noConversion"/>
  </si>
  <si>
    <t>MIN</t>
    <phoneticPr fontId="1" type="noConversion"/>
  </si>
  <si>
    <t>銘柄１（売り銘柄）</t>
    <phoneticPr fontId="1" type="noConversion"/>
  </si>
  <si>
    <t>Code</t>
    <phoneticPr fontId="1" type="noConversion"/>
  </si>
  <si>
    <t>Name</t>
    <phoneticPr fontId="1" type="noConversion"/>
  </si>
  <si>
    <t>業種</t>
    <phoneticPr fontId="1" type="noConversion"/>
  </si>
  <si>
    <t>終値</t>
    <phoneticPr fontId="1" type="noConversion"/>
  </si>
  <si>
    <t>決算発表日</t>
    <phoneticPr fontId="1" type="noConversion"/>
  </si>
  <si>
    <t>SELL
Mount</t>
    <phoneticPr fontId="1" type="noConversion"/>
  </si>
  <si>
    <t>BUY
Mount</t>
    <phoneticPr fontId="1" type="noConversion"/>
  </si>
  <si>
    <t>LOT SIZE</t>
    <phoneticPr fontId="1" type="noConversion"/>
  </si>
  <si>
    <t>参照倍率</t>
    <phoneticPr fontId="1" type="noConversion"/>
  </si>
  <si>
    <t>SPAN</t>
    <phoneticPr fontId="1" type="noConversion"/>
  </si>
  <si>
    <t>合計金額</t>
    <phoneticPr fontId="1" type="noConversion"/>
  </si>
  <si>
    <t>売-銘柄</t>
    <phoneticPr fontId="1" type="noConversion"/>
  </si>
  <si>
    <t>買-銘柄</t>
    <phoneticPr fontId="1" type="noConversion"/>
  </si>
  <si>
    <t>バックテストファイルパス</t>
    <phoneticPr fontId="1" type="noConversion"/>
  </si>
  <si>
    <t>trade</t>
    <phoneticPr fontId="1" type="noConversion"/>
  </si>
  <si>
    <t>G:\Stock\pairs_trade\pair_trade\stock_data</t>
    <phoneticPr fontId="1" type="noConversion"/>
  </si>
  <si>
    <t xml:space="preserve">新規日
決済日
</t>
    <phoneticPr fontId="1" type="noConversion"/>
  </si>
  <si>
    <t>経過
日数</t>
    <phoneticPr fontId="1" type="noConversion"/>
  </si>
  <si>
    <t>sell return</t>
  </si>
  <si>
    <t>buy return</t>
  </si>
  <si>
    <t>total return</t>
  </si>
  <si>
    <t>total return %</t>
  </si>
  <si>
    <t>手数料などチェック</t>
    <phoneticPr fontId="1" type="noConversion"/>
  </si>
  <si>
    <t xml:space="preserve"> スタジオアリス</t>
  </si>
  <si>
    <t xml:space="preserve"> ウエルシアHD</t>
  </si>
  <si>
    <t xml:space="preserve"> 大有機</t>
  </si>
  <si>
    <t xml:space="preserve"> インタアクション</t>
  </si>
  <si>
    <t xml:space="preserve"> トランザクショ</t>
  </si>
  <si>
    <t xml:space="preserve"> ＣＳＰ</t>
  </si>
  <si>
    <t xml:space="preserve"> ＳＦＰ</t>
  </si>
  <si>
    <t xml:space="preserve"> ウォンテッドリ</t>
  </si>
  <si>
    <t xml:space="preserve"> トーセ</t>
  </si>
  <si>
    <t xml:space="preserve"> シンメンテHD</t>
  </si>
  <si>
    <t xml:space="preserve"> セラク</t>
  </si>
  <si>
    <t xml:space="preserve"> ステップ</t>
  </si>
  <si>
    <t xml:space="preserve"> キッコーマン</t>
  </si>
  <si>
    <t xml:space="preserve"> 日　油</t>
  </si>
  <si>
    <t xml:space="preserve"> ファルテック</t>
  </si>
  <si>
    <t xml:space="preserve"> Iスペース</t>
  </si>
  <si>
    <t xml:space="preserve"> クリエート</t>
  </si>
  <si>
    <t xml:space="preserve"> ピクセル</t>
  </si>
  <si>
    <t xml:space="preserve"> ユニチャーム</t>
  </si>
  <si>
    <t xml:space="preserve"> オリコンHD</t>
  </si>
  <si>
    <t xml:space="preserve"> ベース</t>
  </si>
  <si>
    <t xml:space="preserve"> 2/27</t>
  </si>
  <si>
    <t xml:space="preserve"> タカショー</t>
  </si>
  <si>
    <t xml:space="preserve"> 3/9</t>
  </si>
  <si>
    <t xml:space="preserve"> 3/11</t>
  </si>
  <si>
    <t xml:space="preserve"> 3/12</t>
  </si>
  <si>
    <t xml:space="preserve"> 3/13</t>
  </si>
  <si>
    <t xml:space="preserve"> 中山福</t>
  </si>
  <si>
    <t xml:space="preserve"> アルプス物</t>
  </si>
  <si>
    <t xml:space="preserve"> 東　リ</t>
  </si>
  <si>
    <t xml:space="preserve"> 総医研</t>
  </si>
  <si>
    <t xml:space="preserve"> ｉｐｓ</t>
  </si>
  <si>
    <t xml:space="preserve"> ウィルズ</t>
  </si>
  <si>
    <t xml:space="preserve"> ランサーズ</t>
  </si>
  <si>
    <t xml:space="preserve"> ALiNK</t>
  </si>
  <si>
    <t>アルフレッサ　ホールディングス</t>
  </si>
  <si>
    <t>Ｈａｍｅｅ</t>
  </si>
  <si>
    <t>フリービット</t>
  </si>
  <si>
    <t>ザ・パック</t>
  </si>
  <si>
    <t>大阪有機化学工業</t>
  </si>
  <si>
    <t>久光製薬</t>
  </si>
  <si>
    <t>秀英予備校</t>
  </si>
  <si>
    <t>ＳＢテクノロジー</t>
  </si>
  <si>
    <t>ヨロズ</t>
  </si>
  <si>
    <t>山善</t>
  </si>
  <si>
    <t>朝日放送グループホールディングス</t>
  </si>
  <si>
    <t>Pair Trade System</t>
    <phoneticPr fontId="1" type="noConversion"/>
  </si>
  <si>
    <t>単に運がよかった</t>
    <phoneticPr fontId="1" type="noConversion"/>
  </si>
  <si>
    <t>Rate</t>
    <phoneticPr fontId="1" type="noConversion"/>
  </si>
  <si>
    <t>Source</t>
    <phoneticPr fontId="1" type="noConversion"/>
  </si>
  <si>
    <t>/</t>
    <phoneticPr fontId="1" type="noConversion"/>
  </si>
  <si>
    <t xml:space="preserve"> Profit Return</t>
    <phoneticPr fontId="1" type="noConversion"/>
  </si>
  <si>
    <t>シグマ</t>
    <phoneticPr fontId="1" type="noConversion"/>
  </si>
  <si>
    <t>離率</t>
    <phoneticPr fontId="1" type="noConversion"/>
  </si>
  <si>
    <r>
      <t>LOT</t>
    </r>
    <r>
      <rPr>
        <sz val="11"/>
        <color theme="1"/>
        <rFont val="ＭＳ Ｐゴシック"/>
        <family val="3"/>
        <charset val="128"/>
      </rPr>
      <t>差分</t>
    </r>
    <phoneticPr fontId="1" type="noConversion"/>
  </si>
  <si>
    <t>相関</t>
    <phoneticPr fontId="1" type="noConversion"/>
  </si>
  <si>
    <t>Corr 3M</t>
    <phoneticPr fontId="1" type="noConversion"/>
  </si>
  <si>
    <t>Corr 1Y</t>
    <phoneticPr fontId="1" type="noConversion"/>
  </si>
  <si>
    <t>Coint 3M</t>
    <phoneticPr fontId="1" type="noConversion"/>
  </si>
  <si>
    <t>Coint 1Y</t>
    <phoneticPr fontId="1" type="noConversion"/>
  </si>
  <si>
    <t>MAX</t>
    <phoneticPr fontId="1" type="noConversion"/>
  </si>
  <si>
    <t>MIN</t>
    <phoneticPr fontId="1" type="noConversion"/>
  </si>
  <si>
    <t>NOW</t>
    <phoneticPr fontId="1" type="noConversion"/>
  </si>
  <si>
    <t>/</t>
    <phoneticPr fontId="1" type="noConversion"/>
  </si>
  <si>
    <t xml:space="preserve"> BUYSELL</t>
  </si>
  <si>
    <t xml:space="preserve"> 06月中旬</t>
  </si>
  <si>
    <t xml:space="preserve"> いちごオフ</t>
  </si>
  <si>
    <t>エレマテック</t>
  </si>
  <si>
    <t>ファーマライズホールディングス</t>
  </si>
  <si>
    <t>ディーブイエックス</t>
  </si>
  <si>
    <t>石原ケミカル</t>
  </si>
  <si>
    <t>リゾートトラスト</t>
  </si>
  <si>
    <t>リックス</t>
  </si>
  <si>
    <t>オーバル</t>
  </si>
  <si>
    <t>キヤノンマーケティングジャパン</t>
  </si>
  <si>
    <t>三井不動産</t>
  </si>
  <si>
    <t>ミロク情報サービス</t>
  </si>
  <si>
    <t>SPAN</t>
    <phoneticPr fontId="1" type="noConversion"/>
  </si>
  <si>
    <t>監視</t>
    <rPh sb="0" eb="2">
      <t>ｶﾝｼ</t>
    </rPh>
    <phoneticPr fontId="1" type="noConversion"/>
  </si>
  <si>
    <t>result</t>
    <phoneticPr fontId="1" type="noConversion"/>
  </si>
  <si>
    <t>結果ファイルパス</t>
    <rPh sb="0" eb="2">
      <t>ｹｯｶ</t>
    </rPh>
    <phoneticPr fontId="1" type="noConversion"/>
  </si>
  <si>
    <t>結果</t>
    <rPh sb="0" eb="2">
      <t>ｹｯｶ</t>
    </rPh>
    <phoneticPr fontId="1" type="noConversion"/>
  </si>
  <si>
    <t>Enter　
シグマ</t>
    <phoneticPr fontId="1" type="noConversion"/>
  </si>
  <si>
    <t>Exit　
シグマ</t>
    <phoneticPr fontId="1" type="noConversion"/>
  </si>
  <si>
    <t>NOW　
シグマ</t>
    <phoneticPr fontId="1" type="noConversion"/>
  </si>
  <si>
    <t>東亜建設工業</t>
  </si>
  <si>
    <t>朝日工業社</t>
  </si>
  <si>
    <t>オプトホールディング</t>
  </si>
  <si>
    <t>不二電機工業</t>
  </si>
  <si>
    <t>九州フィナンシャルグループ</t>
  </si>
  <si>
    <t>σ
LASTDAY</t>
    <phoneticPr fontId="1" type="noConversion"/>
  </si>
  <si>
    <t>反転</t>
    <rPh sb="0" eb="2">
      <t>ﾊﾝﾃﾝ</t>
    </rPh>
    <phoneticPr fontId="1" type="noConversion"/>
  </si>
  <si>
    <t>日本発條</t>
  </si>
  <si>
    <t>神戸物産</t>
  </si>
  <si>
    <t xml:space="preserve"> USENNEXT</t>
  </si>
  <si>
    <t xml:space="preserve"> コニシ</t>
  </si>
  <si>
    <t xml:space="preserve"> ＣＯＯＫ</t>
  </si>
  <si>
    <t xml:space="preserve"> ケミプロ</t>
  </si>
  <si>
    <t xml:space="preserve"> 海　帆</t>
  </si>
  <si>
    <t xml:space="preserve"> ハークスレイ</t>
  </si>
  <si>
    <t xml:space="preserve"> 荏原実業</t>
  </si>
  <si>
    <t xml:space="preserve"> 東京鉄</t>
  </si>
  <si>
    <t xml:space="preserve"> 前田工繊</t>
  </si>
  <si>
    <t xml:space="preserve"> プラネット</t>
  </si>
  <si>
    <t xml:space="preserve"> 三信電</t>
  </si>
  <si>
    <t xml:space="preserve"> ランディックス</t>
  </si>
  <si>
    <t xml:space="preserve"> スペースマーケ</t>
  </si>
  <si>
    <t xml:space="preserve"> カクヤス</t>
  </si>
  <si>
    <t xml:space="preserve"> 03月下旬</t>
  </si>
  <si>
    <t xml:space="preserve"> ファースト住</t>
  </si>
  <si>
    <t>東鉄工業</t>
  </si>
  <si>
    <t>プリマハム</t>
  </si>
  <si>
    <t>ＷＤＢホールディングス</t>
  </si>
  <si>
    <t>コタ</t>
  </si>
  <si>
    <t>ピーシーデポコーポレーション</t>
  </si>
  <si>
    <t>アドバンテッジリスクマネジメント</t>
  </si>
  <si>
    <t>日本精工</t>
  </si>
  <si>
    <t>ジェイテクト</t>
  </si>
  <si>
    <t>決済が一日遅れた</t>
    <rPh sb="0" eb="2">
      <t>ｹｯｻｲ</t>
    </rPh>
    <rPh sb="3" eb="5">
      <t>ｲﾁﾆﾁ</t>
    </rPh>
    <rPh sb="5" eb="6">
      <t>ｵｸ</t>
    </rPh>
    <phoneticPr fontId="1" type="noConversion"/>
  </si>
  <si>
    <t>住友ゴム工業</t>
  </si>
  <si>
    <t>日立化成</t>
  </si>
  <si>
    <t xml:space="preserve"> 16:00</t>
  </si>
  <si>
    <t xml:space="preserve"> 京阪神ビ</t>
  </si>
  <si>
    <t xml:space="preserve"> 東亜DKK</t>
  </si>
  <si>
    <t xml:space="preserve"> 鳥居薬</t>
  </si>
  <si>
    <t xml:space="preserve"> りらいあ</t>
  </si>
  <si>
    <t xml:space="preserve"> 藤  久</t>
  </si>
  <si>
    <t xml:space="preserve"> スプリックス</t>
  </si>
  <si>
    <t xml:space="preserve"> 日華化学</t>
  </si>
  <si>
    <t xml:space="preserve"> ペプチド</t>
  </si>
  <si>
    <t xml:space="preserve"> オークネット</t>
  </si>
  <si>
    <t xml:space="preserve"> タカギセイコー</t>
  </si>
  <si>
    <t xml:space="preserve"> 東洋炭素</t>
  </si>
  <si>
    <t xml:space="preserve"> 3/6</t>
  </si>
  <si>
    <t xml:space="preserve"> マツモト</t>
  </si>
  <si>
    <t xml:space="preserve"> アゼアス</t>
  </si>
  <si>
    <t xml:space="preserve"> サムコ</t>
  </si>
  <si>
    <t xml:space="preserve"> 3/16</t>
  </si>
  <si>
    <t xml:space="preserve"> ミサワ</t>
  </si>
  <si>
    <t xml:space="preserve"> 3/17</t>
  </si>
  <si>
    <t xml:space="preserve"> アスクル</t>
  </si>
  <si>
    <t xml:space="preserve"> 3/27</t>
  </si>
  <si>
    <t xml:space="preserve"> 3/31</t>
  </si>
  <si>
    <t xml:space="preserve"> 4/3</t>
  </si>
  <si>
    <t xml:space="preserve"> 4/7</t>
  </si>
  <si>
    <t xml:space="preserve"> 4/9</t>
  </si>
  <si>
    <t>" 15</t>
  </si>
  <si>
    <t xml:space="preserve"> アイナボHD</t>
  </si>
  <si>
    <t xml:space="preserve"> ウェーブロック</t>
  </si>
  <si>
    <t xml:space="preserve"> 豊通商</t>
  </si>
  <si>
    <t xml:space="preserve"> 南　陽</t>
  </si>
  <si>
    <t xml:space="preserve"> ソフトフロントH</t>
  </si>
  <si>
    <t xml:space="preserve"> ロジザード</t>
  </si>
  <si>
    <t xml:space="preserve"> AIinside</t>
  </si>
  <si>
    <t xml:space="preserve"> ナガオカ</t>
  </si>
  <si>
    <t xml:space="preserve"> 大泉製</t>
  </si>
  <si>
    <t xml:space="preserve"> WDBココ</t>
  </si>
  <si>
    <t xml:space="preserve"> スポーツフィー</t>
  </si>
  <si>
    <t xml:space="preserve"> アイル</t>
  </si>
  <si>
    <t xml:space="preserve"> シャノン</t>
  </si>
  <si>
    <t xml:space="preserve"> プリントネット</t>
  </si>
  <si>
    <t xml:space="preserve"> 04月上旬</t>
  </si>
  <si>
    <t>矢作建設工業</t>
  </si>
  <si>
    <t>中部飼料</t>
  </si>
  <si>
    <t>大黒天物産</t>
  </si>
  <si>
    <t>横浜冷凍</t>
  </si>
  <si>
    <t>ラクト・ジャパン</t>
  </si>
  <si>
    <t>三洋貿易</t>
  </si>
  <si>
    <t>エストラスト</t>
  </si>
  <si>
    <t>片倉コープアグリ</t>
  </si>
  <si>
    <t>山田コンサルティンググループ</t>
  </si>
  <si>
    <t>ＬＩＴＡＬＩＣＯ</t>
  </si>
  <si>
    <t>ＧａｍｅＷｉｔｈ</t>
  </si>
  <si>
    <t>スズキ</t>
  </si>
  <si>
    <t>粧美堂</t>
  </si>
  <si>
    <t>リンテック</t>
  </si>
  <si>
    <t>ナカバヤシ</t>
  </si>
  <si>
    <t>岩井コスモホールディングス</t>
  </si>
  <si>
    <t>ＡＶＡＮＴＩＡ</t>
  </si>
  <si>
    <t xml:space="preserve"> 4/10</t>
  </si>
  <si>
    <t xml:space="preserve"> 4/13</t>
  </si>
  <si>
    <t>日本製粉</t>
  </si>
  <si>
    <t xml:space="preserve"> イオンFS</t>
  </si>
  <si>
    <t xml:space="preserve"> 3/19</t>
  </si>
  <si>
    <t xml:space="preserve"> 石井表記</t>
  </si>
  <si>
    <t xml:space="preserve"> 4/14</t>
  </si>
  <si>
    <t xml:space="preserve"> REVOLUTI</t>
  </si>
  <si>
    <t xml:space="preserve"> 04月下旬</t>
  </si>
  <si>
    <t>ネクステージ</t>
  </si>
  <si>
    <t>協和キリン</t>
  </si>
  <si>
    <t xml:space="preserve"> 3/5</t>
  </si>
  <si>
    <t xml:space="preserve"> ラクーンHD</t>
  </si>
  <si>
    <t xml:space="preserve"> アスカネット</t>
  </si>
  <si>
    <t xml:space="preserve"> JESCO HD</t>
  </si>
  <si>
    <t xml:space="preserve"> キャンドゥ</t>
  </si>
  <si>
    <t>ビューティガレージ</t>
  </si>
  <si>
    <t>北陸電気工業</t>
  </si>
  <si>
    <t>日本モーゲージサービス</t>
  </si>
  <si>
    <t>ブックオフグループホールディングス</t>
  </si>
  <si>
    <t xml:space="preserve"> 2/25</t>
  </si>
  <si>
    <t xml:space="preserve"> ファーマフーズ</t>
  </si>
  <si>
    <t xml:space="preserve"> トーエル</t>
  </si>
  <si>
    <t xml:space="preserve"> フリービット</t>
  </si>
  <si>
    <t xml:space="preserve"> 4/17</t>
  </si>
  <si>
    <t xml:space="preserve"> ノ　ダ</t>
  </si>
  <si>
    <t>大王製紙</t>
  </si>
  <si>
    <t>だいこう証券ビジネス</t>
  </si>
  <si>
    <t>松屋フーズホールディングス</t>
  </si>
  <si>
    <t xml:space="preserve"> オハラ</t>
  </si>
  <si>
    <t>エービーシー・マート</t>
  </si>
  <si>
    <t>北越コーポレーション</t>
  </si>
  <si>
    <t>東和薬品</t>
  </si>
  <si>
    <t>三菱電機</t>
  </si>
  <si>
    <t>テイ・エス　テック</t>
  </si>
  <si>
    <t>チヨダ</t>
  </si>
  <si>
    <t>バローホールディングス</t>
  </si>
  <si>
    <t>ベルク</t>
  </si>
  <si>
    <t xml:space="preserve"> エニグモ</t>
  </si>
  <si>
    <t xml:space="preserve"> 07月中旬</t>
  </si>
  <si>
    <t xml:space="preserve"> ＡＰＩ</t>
  </si>
  <si>
    <t>日本道路</t>
  </si>
  <si>
    <t>丸大食品</t>
  </si>
  <si>
    <t>ｅｎｉｓｈ</t>
  </si>
  <si>
    <t>トレンドマイクロ</t>
  </si>
  <si>
    <t>フジミインコーポレーテッド</t>
  </si>
  <si>
    <t>日本通運</t>
  </si>
  <si>
    <t>神奈川中央交通</t>
  </si>
  <si>
    <t>日鉄物産</t>
  </si>
  <si>
    <t>アコム</t>
  </si>
  <si>
    <t>SYM_A</t>
  </si>
  <si>
    <t>SYM_A_NAME</t>
  </si>
  <si>
    <t>SYM_A_INDUSTRY</t>
  </si>
  <si>
    <t>OPEN_A</t>
  </si>
  <si>
    <t>CLOSE_A</t>
  </si>
  <si>
    <t>AXIS_LOT_SIZE</t>
  </si>
  <si>
    <t>TRADE_A</t>
  </si>
  <si>
    <t>SYM_B</t>
  </si>
  <si>
    <t>SYM_B_NAME</t>
  </si>
  <si>
    <t>SYM_B_INDUSTRY</t>
  </si>
  <si>
    <t>OPEN_B</t>
  </si>
  <si>
    <t>CLOSE_B</t>
  </si>
  <si>
    <t>PAIR_LOT_SIZE</t>
  </si>
  <si>
    <t>TRADE_B</t>
  </si>
  <si>
    <t>SIGMA</t>
  </si>
  <si>
    <t>ABS_SIGMA</t>
  </si>
  <si>
    <t>LAST_DAY_SIGMA</t>
  </si>
  <si>
    <t>DEV_RATE</t>
  </si>
  <si>
    <t>LOT_SIZE_DIFF</t>
  </si>
  <si>
    <t>total_profit</t>
  </si>
  <si>
    <t>average_profit</t>
  </si>
  <si>
    <t>average_pl</t>
  </si>
  <si>
    <t>total_times</t>
  </si>
  <si>
    <t>plus_times</t>
  </si>
  <si>
    <t>minus_times</t>
  </si>
  <si>
    <t>pl_times</t>
  </si>
  <si>
    <t>open_days</t>
  </si>
  <si>
    <t>stop_profit_times</t>
  </si>
  <si>
    <t>stop_loss_times</t>
  </si>
  <si>
    <t>max_day_over_times</t>
  </si>
  <si>
    <t>ガラス・土石製品</t>
  </si>
  <si>
    <t>SELL</t>
  </si>
  <si>
    <t>ＫＡＤＯＫＡＷＡ</t>
  </si>
  <si>
    <t>情報・通信業</t>
  </si>
  <si>
    <t>BUY</t>
  </si>
  <si>
    <t>レーザーテック</t>
  </si>
  <si>
    <t>電気機器</t>
  </si>
  <si>
    <t>その他金融業</t>
  </si>
  <si>
    <t>卸売業</t>
  </si>
  <si>
    <t>ＮＥＣネッツエスアイ</t>
  </si>
  <si>
    <t>精密機器</t>
  </si>
  <si>
    <t>建設業</t>
  </si>
  <si>
    <t>清水建設</t>
  </si>
  <si>
    <t>機械</t>
  </si>
  <si>
    <t>日立ハイテクノロジーズ</t>
  </si>
  <si>
    <t>サービス業</t>
  </si>
  <si>
    <t>非鉄金属</t>
  </si>
  <si>
    <t>ソニー</t>
  </si>
  <si>
    <t>輸送用機器</t>
  </si>
  <si>
    <t>デジタルガレージ</t>
  </si>
  <si>
    <t>エムスリー</t>
  </si>
  <si>
    <t>ジャストシステム</t>
  </si>
  <si>
    <t>不動産業</t>
  </si>
  <si>
    <t>医薬品</t>
  </si>
  <si>
    <t>その他製品</t>
  </si>
  <si>
    <t>化学</t>
  </si>
  <si>
    <t>小売業</t>
  </si>
  <si>
    <t>宝ホールディングス</t>
  </si>
  <si>
    <t>食料品</t>
  </si>
  <si>
    <t>不二製油グループ本社</t>
  </si>
  <si>
    <t xml:space="preserve"> 2/28</t>
  </si>
  <si>
    <t xml:space="preserve"> 大和コン</t>
  </si>
  <si>
    <t xml:space="preserve"> モルフォ</t>
  </si>
  <si>
    <t xml:space="preserve"> ドーン</t>
  </si>
  <si>
    <t xml:space="preserve"> ワッツ</t>
  </si>
  <si>
    <t xml:space="preserve"> SHIFT</t>
  </si>
  <si>
    <t xml:space="preserve"> アイスタディ</t>
  </si>
  <si>
    <t>ＤＣＭホールディングス</t>
  </si>
  <si>
    <t>オープンハウス</t>
  </si>
  <si>
    <t>プロトコーポレーション</t>
  </si>
  <si>
    <t>パンチ工業</t>
  </si>
  <si>
    <t>日産自動車</t>
  </si>
  <si>
    <t>ＩＤＯＭ</t>
  </si>
  <si>
    <t>東都水産</t>
  </si>
  <si>
    <t>高島屋</t>
  </si>
  <si>
    <t>パルコ</t>
  </si>
  <si>
    <t>ＫＮＴ－ＣＴホールディングス</t>
  </si>
  <si>
    <t>○</t>
  </si>
  <si>
    <t>CHT</t>
  </si>
  <si>
    <t>MOR</t>
  </si>
  <si>
    <t>NEW</t>
  </si>
  <si>
    <t>三菱鉛筆</t>
  </si>
  <si>
    <t>小糸製作所</t>
  </si>
  <si>
    <t>伊藤忠テクノソリューションズ</t>
  </si>
  <si>
    <t>鉄鋼</t>
  </si>
  <si>
    <t>プレステージ・インターナショナル</t>
  </si>
  <si>
    <t>銀行業</t>
  </si>
  <si>
    <t>東北電力</t>
  </si>
  <si>
    <t>電気・ガス業</t>
  </si>
  <si>
    <t>エレコム</t>
  </si>
  <si>
    <t>東京電力ホールディングス</t>
  </si>
  <si>
    <t xml:space="preserve"> 3/10</t>
  </si>
  <si>
    <t xml:space="preserve"> 菱洋エレク</t>
  </si>
  <si>
    <t xml:space="preserve"> トーホー</t>
  </si>
  <si>
    <t xml:space="preserve"> ラクスル</t>
  </si>
  <si>
    <t xml:space="preserve"> ウインテスト</t>
  </si>
  <si>
    <t xml:space="preserve"> 日本ロジ</t>
  </si>
  <si>
    <t xml:space="preserve"> ツルハHD</t>
  </si>
  <si>
    <t xml:space="preserve"> サンバイオ</t>
  </si>
  <si>
    <t xml:space="preserve"> 東急ＲＥ</t>
  </si>
  <si>
    <t xml:space="preserve"> 4/6</t>
  </si>
  <si>
    <t xml:space="preserve"> トーセイ</t>
  </si>
  <si>
    <t xml:space="preserve"> 4/8</t>
  </si>
  <si>
    <t xml:space="preserve"> フェリシモ</t>
  </si>
  <si>
    <t xml:space="preserve"> ＵＵＵＭ</t>
  </si>
  <si>
    <t xml:space="preserve"> ジャステック</t>
  </si>
  <si>
    <t xml:space="preserve"> 7&amp;I-HD</t>
  </si>
  <si>
    <t xml:space="preserve"> 進　和</t>
  </si>
  <si>
    <t xml:space="preserve"> 大和オフィス</t>
  </si>
  <si>
    <t>くら寿司</t>
  </si>
  <si>
    <t>あらた</t>
  </si>
  <si>
    <t>パイプドＨＤ</t>
  </si>
  <si>
    <t>日水製薬</t>
  </si>
  <si>
    <t>ゼリア新薬工業</t>
  </si>
  <si>
    <t>グリーンズ</t>
  </si>
  <si>
    <t>ナカヨ</t>
  </si>
  <si>
    <t>めぶきフィナンシャルグループ</t>
  </si>
  <si>
    <t>ＭｒＭａｘＨＤ</t>
  </si>
  <si>
    <t>カプコン</t>
  </si>
  <si>
    <t xml:space="preserve"> ミライアル</t>
  </si>
  <si>
    <t xml:space="preserve"> Ｃａｓａ</t>
  </si>
  <si>
    <t xml:space="preserve"> 3/26</t>
  </si>
  <si>
    <t xml:space="preserve"> オプトエレクト</t>
  </si>
  <si>
    <t xml:space="preserve"> 瑞  光</t>
  </si>
  <si>
    <t xml:space="preserve"> ベクトル</t>
  </si>
  <si>
    <t xml:space="preserve"> 4/23</t>
  </si>
  <si>
    <t xml:space="preserve"> ニューテック</t>
  </si>
  <si>
    <t>鹿島建設</t>
  </si>
  <si>
    <t>アサヒグループホールディングス</t>
  </si>
  <si>
    <t>わらべや日洋ホールディングス</t>
  </si>
  <si>
    <t>テクマトリックス</t>
  </si>
  <si>
    <t>日産化学</t>
  </si>
  <si>
    <t>サトーホールディングス</t>
  </si>
  <si>
    <t>三櫻工業</t>
  </si>
  <si>
    <t>京三製作所</t>
  </si>
  <si>
    <t>理研計器</t>
  </si>
  <si>
    <t>ファミリーマート</t>
  </si>
  <si>
    <t>日本紙パルプ商事</t>
  </si>
  <si>
    <t>サンリオ</t>
  </si>
  <si>
    <t>愛媛銀行</t>
  </si>
  <si>
    <t>住友不動産</t>
  </si>
  <si>
    <t>センコーグループホールディングス</t>
  </si>
  <si>
    <t>日本石油輸送</t>
  </si>
  <si>
    <t>キユーソー流通システム</t>
  </si>
  <si>
    <t>日本テレビホールディングス</t>
  </si>
  <si>
    <t>日立キャピタル</t>
  </si>
  <si>
    <t>ゆうちょ銀行</t>
  </si>
  <si>
    <t>兼松</t>
  </si>
  <si>
    <t>マルハニチロ</t>
  </si>
  <si>
    <t>水産・農林業</t>
  </si>
  <si>
    <t>ニッコンホールディングス</t>
  </si>
  <si>
    <t>陸運業</t>
  </si>
  <si>
    <t>ほくほくフィナンシャルグループ</t>
  </si>
  <si>
    <t>イズミ</t>
  </si>
  <si>
    <t>みずほフィナンシャルグループ</t>
  </si>
  <si>
    <t>日本空港ビルデング</t>
  </si>
  <si>
    <t>九州電力</t>
  </si>
  <si>
    <t>四国電力</t>
  </si>
  <si>
    <t>旭化成</t>
  </si>
  <si>
    <t>ゴム製品</t>
  </si>
  <si>
    <t xml:space="preserve"> グッドコムA</t>
  </si>
  <si>
    <t xml:space="preserve"> ＡＤＲ</t>
  </si>
  <si>
    <t xml:space="preserve"> 神島化</t>
  </si>
  <si>
    <t xml:space="preserve"> 銚子丸</t>
  </si>
  <si>
    <t xml:space="preserve"> フルスピード</t>
  </si>
  <si>
    <t xml:space="preserve"> カイカ</t>
  </si>
  <si>
    <t xml:space="preserve"> ストリーム</t>
  </si>
  <si>
    <t xml:space="preserve"> ブシロード</t>
  </si>
  <si>
    <t xml:space="preserve"> マニー</t>
  </si>
  <si>
    <t xml:space="preserve"> ビットワンG</t>
  </si>
  <si>
    <t xml:space="preserve"> 4/30</t>
  </si>
  <si>
    <t xml:space="preserve"> 5/7</t>
  </si>
  <si>
    <t xml:space="preserve"> はてな</t>
  </si>
  <si>
    <t xml:space="preserve"> 丸善CHI</t>
  </si>
  <si>
    <t xml:space="preserve"> いちご</t>
  </si>
  <si>
    <t xml:space="preserve"> ファンドクリG</t>
  </si>
  <si>
    <t xml:space="preserve"> 05月上旬</t>
  </si>
  <si>
    <t xml:space="preserve"> 05月中旬</t>
  </si>
  <si>
    <t>綜合警備保障</t>
  </si>
  <si>
    <t>バリューコマース</t>
  </si>
  <si>
    <t>日本たばこ産業</t>
  </si>
  <si>
    <t>ウエルシアホールディングス</t>
  </si>
  <si>
    <t>セーレン</t>
  </si>
  <si>
    <t>日本触媒</t>
  </si>
  <si>
    <t>日本ゼオン</t>
  </si>
  <si>
    <t>インフォコム</t>
  </si>
  <si>
    <t>富士製薬工業</t>
  </si>
  <si>
    <t>早稲田アカデミー</t>
  </si>
  <si>
    <t>サイバーエージェント</t>
  </si>
  <si>
    <t>ホソカワミクロン</t>
  </si>
  <si>
    <t>ワイエイシイホールディングス</t>
  </si>
  <si>
    <t>椿本チエイン</t>
  </si>
  <si>
    <t>タダノ</t>
  </si>
  <si>
    <t>安川電機</t>
  </si>
  <si>
    <t>チノー</t>
  </si>
  <si>
    <t>小松ウオール工業</t>
  </si>
  <si>
    <t>ライフコーポレーション</t>
  </si>
  <si>
    <t>コメリ</t>
  </si>
  <si>
    <t>広島銀行</t>
  </si>
  <si>
    <t>オリックス</t>
  </si>
  <si>
    <t>ジャフコ</t>
  </si>
  <si>
    <t>いちよし証券</t>
  </si>
  <si>
    <t>東京海上ホールディングス</t>
  </si>
  <si>
    <t>三菱倉庫</t>
  </si>
  <si>
    <t>エイチ・アイ・エス</t>
  </si>
  <si>
    <t>愛眼</t>
  </si>
  <si>
    <t>1/30 決算</t>
  </si>
  <si>
    <t>ヤフー</t>
  </si>
  <si>
    <t>興銀リース</t>
  </si>
  <si>
    <t>ショーボンドホールディングス</t>
  </si>
  <si>
    <t>保険業</t>
  </si>
  <si>
    <t>日本Ｍ＆Ａセンター</t>
  </si>
  <si>
    <t>ＴＩＳ</t>
  </si>
  <si>
    <t>スクウェア・エニックス・ホールディングス</t>
  </si>
  <si>
    <t>前田道路</t>
  </si>
  <si>
    <t>日本電気</t>
  </si>
  <si>
    <t>村田製作所</t>
  </si>
  <si>
    <t>日立製作所</t>
  </si>
  <si>
    <t>トヨタ紡織</t>
  </si>
  <si>
    <t>エーザイ</t>
  </si>
  <si>
    <t>証券、商品先物取引業</t>
  </si>
  <si>
    <t>アドバンテスト</t>
  </si>
  <si>
    <t>宇部興産</t>
  </si>
  <si>
    <t>昭和電工</t>
  </si>
  <si>
    <t>三井化学</t>
  </si>
  <si>
    <t>三菱ＵＦＪフィナンシャル・グループ</t>
  </si>
  <si>
    <t>ダイビル</t>
  </si>
  <si>
    <t>因幡電機産業</t>
  </si>
  <si>
    <t>金属製品</t>
  </si>
  <si>
    <t>太平洋セメント</t>
  </si>
  <si>
    <t>乃村工藝社</t>
  </si>
  <si>
    <t>スシローグローバルホールディングス</t>
  </si>
  <si>
    <t>ＳＧホールディングス</t>
  </si>
  <si>
    <t>関西みらいフィナンシャルグループ</t>
  </si>
  <si>
    <t>ＴＫＣ</t>
  </si>
  <si>
    <t>ヤマハ発動機</t>
  </si>
  <si>
    <t>シチズン時計</t>
  </si>
  <si>
    <t>大林組</t>
  </si>
  <si>
    <t>全国保証</t>
  </si>
  <si>
    <t>ＤＴＳ</t>
  </si>
  <si>
    <t>電源開発</t>
  </si>
  <si>
    <t>鉱業</t>
  </si>
  <si>
    <t>ゼンリン</t>
  </si>
  <si>
    <t>セブン銀行</t>
  </si>
  <si>
    <t>三菱ケミカルホールディングス</t>
  </si>
  <si>
    <t>パルプ・紙</t>
  </si>
  <si>
    <t>日本製紙</t>
  </si>
  <si>
    <t>三井住友フィナンシャルグループ</t>
  </si>
  <si>
    <t>大同特殊鋼</t>
  </si>
  <si>
    <t>日本製鋼所</t>
  </si>
  <si>
    <t>川崎重工業</t>
  </si>
  <si>
    <t>長瀬産業</t>
  </si>
  <si>
    <t>住友電気工業</t>
  </si>
  <si>
    <t>ＦＵＪＩ</t>
  </si>
  <si>
    <t>アズワン</t>
  </si>
  <si>
    <t>エス・エム・エス</t>
  </si>
  <si>
    <t>マブチモーター</t>
  </si>
  <si>
    <t>ベルシステム２４ホールディングス</t>
  </si>
  <si>
    <t>スギホールディングス</t>
  </si>
  <si>
    <t>国際石油開発帝石</t>
  </si>
  <si>
    <t>大阪瓦斯</t>
  </si>
  <si>
    <t>花王</t>
  </si>
  <si>
    <t>相鉄ホールディングス</t>
  </si>
  <si>
    <t>電通</t>
  </si>
  <si>
    <t>アズビル</t>
  </si>
  <si>
    <t>デンカ</t>
  </si>
  <si>
    <t>ＴＯＹＯ　ＴＩＲＥ</t>
  </si>
  <si>
    <t>牧野フライス製作所</t>
  </si>
  <si>
    <t>ＤＭＧ森精機</t>
  </si>
  <si>
    <t>川崎汽船</t>
  </si>
  <si>
    <t>海運業</t>
  </si>
  <si>
    <t>住友化学</t>
  </si>
  <si>
    <t>栗田工業</t>
  </si>
  <si>
    <t>ヤクルト本社</t>
  </si>
  <si>
    <t>日本特殊陶業</t>
  </si>
  <si>
    <t>オークマ</t>
  </si>
  <si>
    <t>カネカ</t>
  </si>
  <si>
    <t>ニコン</t>
  </si>
  <si>
    <t>日揮</t>
  </si>
  <si>
    <t>第四北越フィナンシャルグループ</t>
  </si>
  <si>
    <t>豊田合成</t>
  </si>
  <si>
    <t>沖電気工業</t>
  </si>
  <si>
    <t>持田製薬</t>
  </si>
  <si>
    <t>ＳＵＭＣＯ</t>
  </si>
  <si>
    <t>ルネサスエレクトロニクス</t>
  </si>
  <si>
    <t>Ｔ＆Ｄホールディングス</t>
  </si>
  <si>
    <t>太陽ホールディングス</t>
  </si>
  <si>
    <t>住友重機械工業</t>
  </si>
  <si>
    <t>日本航空</t>
  </si>
  <si>
    <t>空運業</t>
  </si>
  <si>
    <t>ＤＩＣ</t>
  </si>
  <si>
    <t>出光興産</t>
  </si>
  <si>
    <t>石油・石炭製品</t>
  </si>
  <si>
    <t>ＭｏｎｏｔａＲＯ</t>
  </si>
  <si>
    <t>アウトソーシング</t>
  </si>
  <si>
    <t>キョーリン製薬ホールディングス</t>
  </si>
  <si>
    <t>ハウス食品グループ本社</t>
  </si>
  <si>
    <t>森永乳業</t>
  </si>
  <si>
    <t>ＬＩＮＥ</t>
  </si>
  <si>
    <t>第一三共</t>
  </si>
  <si>
    <t>ドトール・日レスホールディングス</t>
  </si>
  <si>
    <t>イオンモール</t>
  </si>
  <si>
    <t>マニー</t>
  </si>
  <si>
    <t>武田薬品工業</t>
  </si>
  <si>
    <t>スルガ銀行</t>
  </si>
  <si>
    <t>クミアイ化学工業</t>
  </si>
  <si>
    <t>住友金属鉱山</t>
  </si>
  <si>
    <t>繊維製品</t>
  </si>
  <si>
    <t>セガサミーホールディングス</t>
  </si>
  <si>
    <t>トクヤマ</t>
  </si>
  <si>
    <t>日本電気硝子</t>
  </si>
  <si>
    <t>ポーラ・オルビスホールディングス</t>
  </si>
  <si>
    <t>古河電気工業</t>
  </si>
  <si>
    <t>東洋紡</t>
  </si>
  <si>
    <t>ニプロ</t>
  </si>
  <si>
    <t>参天製薬</t>
  </si>
  <si>
    <t>東ソー</t>
  </si>
  <si>
    <t>ガンホー・オンライン・エンターテイメント</t>
  </si>
  <si>
    <t>1Y</t>
    <phoneticPr fontId="1" type="noConversion"/>
  </si>
  <si>
    <t>仕掛けタイミング（σ）</t>
    <phoneticPr fontId="1" type="noConversion"/>
  </si>
  <si>
    <t>ミング（σ）反転</t>
    <rPh sb="6" eb="8">
      <t>ﾊﾝﾃﾝ</t>
    </rPh>
    <phoneticPr fontId="1" type="noConversion"/>
  </si>
  <si>
    <t>Y/N</t>
    <phoneticPr fontId="1" type="noConversion"/>
  </si>
  <si>
    <t>Y</t>
    <phoneticPr fontId="1" type="noConversion"/>
  </si>
  <si>
    <t>CORR
1Y</t>
    <phoneticPr fontId="1" type="noConversion"/>
  </si>
  <si>
    <t>相関係数(1Y)</t>
    <phoneticPr fontId="1" type="noConversion"/>
  </si>
  <si>
    <t>Coint(1Y)</t>
    <phoneticPr fontId="1" type="noConversion"/>
  </si>
  <si>
    <t>Coint(3M)</t>
    <phoneticPr fontId="1" type="noConversion"/>
  </si>
  <si>
    <t>相関係数(3M)</t>
    <phoneticPr fontId="1" type="noConversion"/>
  </si>
  <si>
    <t>警告</t>
    <rPh sb="0" eb="2">
      <t>ｹｲｺｸ</t>
    </rPh>
    <phoneticPr fontId="1" type="noConversion"/>
  </si>
  <si>
    <t>決算日＜現在日+Max Open Days</t>
    <rPh sb="0" eb="2">
      <t>ｹｯｻﾝ</t>
    </rPh>
    <rPh sb="2" eb="3">
      <t>ﾋﾞ</t>
    </rPh>
    <rPh sb="4" eb="6">
      <t>ｹﾞﾝｻﾞｲ</t>
    </rPh>
    <rPh sb="6" eb="7">
      <t>ﾋﾞ</t>
    </rPh>
    <phoneticPr fontId="1" type="noConversion"/>
  </si>
  <si>
    <t xml:space="preserve"> 3/4</t>
  </si>
  <si>
    <t xml:space="preserve"> アインHD</t>
  </si>
  <si>
    <t xml:space="preserve"> アセンテック</t>
  </si>
  <si>
    <t xml:space="preserve"> ポールHD</t>
  </si>
  <si>
    <t xml:space="preserve"> ヤーマン</t>
  </si>
  <si>
    <t xml:space="preserve"> オービス</t>
  </si>
  <si>
    <t xml:space="preserve"> ネクスＧ</t>
  </si>
  <si>
    <t xml:space="preserve"> 4/28</t>
  </si>
  <si>
    <t xml:space="preserve"> 5/8</t>
  </si>
  <si>
    <t xml:space="preserve"> 5/15</t>
  </si>
  <si>
    <t>大末建設</t>
  </si>
  <si>
    <t>きんでん</t>
  </si>
  <si>
    <t>亀田製菓</t>
  </si>
  <si>
    <t>一正蒲鉾</t>
  </si>
  <si>
    <t>ビックカメラ</t>
  </si>
  <si>
    <t>あい　ホールディングス</t>
  </si>
  <si>
    <t>マクニカ・富士エレホールディングス</t>
  </si>
  <si>
    <t>東亞合成</t>
  </si>
  <si>
    <t>信越化学工業</t>
  </si>
  <si>
    <t>野村総合研究所</t>
  </si>
  <si>
    <t>日本オラクル</t>
  </si>
  <si>
    <t>住友理工</t>
  </si>
  <si>
    <t>モリ工業</t>
  </si>
  <si>
    <t>アマダホールディングス</t>
  </si>
  <si>
    <t>ＳＡＮＫＹＯ</t>
  </si>
  <si>
    <t>グローリー</t>
  </si>
  <si>
    <t>ヤマハ</t>
  </si>
  <si>
    <t>あおぞら銀行</t>
  </si>
  <si>
    <t>東北銀行</t>
  </si>
  <si>
    <t>丸三証券</t>
  </si>
  <si>
    <t>日本ライフライン</t>
  </si>
  <si>
    <t>神戸製鋼所</t>
  </si>
  <si>
    <t>トランス・コスモス</t>
  </si>
  <si>
    <t>三井金属鉱業</t>
  </si>
  <si>
    <t>マンダム</t>
  </si>
  <si>
    <t>ＪＸＴＧホールディングス</t>
  </si>
  <si>
    <t>日本製鉄</t>
  </si>
  <si>
    <t>三菱商事</t>
  </si>
  <si>
    <t xml:space="preserve"> 萩原工業</t>
  </si>
  <si>
    <t xml:space="preserve"> エイチーム</t>
  </si>
  <si>
    <t xml:space="preserve"> 小林産</t>
  </si>
  <si>
    <t xml:space="preserve"> ＪＭＨＤ</t>
  </si>
  <si>
    <t xml:space="preserve"> 黒　谷</t>
  </si>
  <si>
    <t xml:space="preserve"> JINSHD</t>
  </si>
  <si>
    <t>ニチレイ</t>
  </si>
  <si>
    <t>ＪＭホールディングス</t>
  </si>
  <si>
    <t>ノエビアホールディングス</t>
  </si>
  <si>
    <t>横河ブリッジホールディングス</t>
  </si>
  <si>
    <t>前田工繊</t>
  </si>
  <si>
    <t>蝶理</t>
  </si>
  <si>
    <t>ユニ・チャーム</t>
  </si>
  <si>
    <t>長野銀行</t>
  </si>
  <si>
    <t>北陸電力</t>
  </si>
  <si>
    <t>日本管財</t>
  </si>
  <si>
    <t xml:space="preserve"> アイ・ケイ・ケイ</t>
  </si>
  <si>
    <t xml:space="preserve"> アクロディア</t>
  </si>
  <si>
    <t xml:space="preserve"> 4/24</t>
  </si>
  <si>
    <t xml:space="preserve"> 4/27</t>
  </si>
  <si>
    <t xml:space="preserve"> 5/12</t>
  </si>
  <si>
    <t>高砂熱学工業</t>
  </si>
  <si>
    <t>クックパッド</t>
  </si>
  <si>
    <t>ジャパンフーズ</t>
  </si>
  <si>
    <t>カゴメ</t>
  </si>
  <si>
    <t>ジョイフル本田</t>
  </si>
  <si>
    <t>関東電化工業</t>
  </si>
  <si>
    <t>旭有機材</t>
  </si>
  <si>
    <t>東計電算</t>
  </si>
  <si>
    <t>大塚商会</t>
  </si>
  <si>
    <t>豊田自動織機</t>
  </si>
  <si>
    <t>ヤーマン</t>
  </si>
  <si>
    <t>三菱重工業</t>
  </si>
  <si>
    <t>マツダ</t>
  </si>
  <si>
    <t>タカキュー</t>
  </si>
  <si>
    <t>昭文社</t>
  </si>
  <si>
    <t>松竹</t>
  </si>
  <si>
    <t>共立メンテナンス</t>
  </si>
  <si>
    <t>スペース</t>
  </si>
  <si>
    <t>ファーストリテイリング</t>
  </si>
  <si>
    <t xml:space="preserve"> ドーム</t>
  </si>
  <si>
    <t xml:space="preserve"> エスコンJPN</t>
  </si>
  <si>
    <t xml:space="preserve"> 3/30</t>
  </si>
  <si>
    <t xml:space="preserve"> ストライク</t>
  </si>
  <si>
    <t xml:space="preserve"> ヴィッツ</t>
  </si>
  <si>
    <t>中電工</t>
  </si>
  <si>
    <t>アルペン</t>
  </si>
  <si>
    <t>ＺＯＺＯ</t>
  </si>
  <si>
    <t>ニチバン</t>
  </si>
  <si>
    <t>扶桑化学工業</t>
  </si>
  <si>
    <t>ＪＣＲファーマ</t>
  </si>
  <si>
    <t>ＡＧＣ</t>
  </si>
  <si>
    <t>酒井重工業</t>
  </si>
  <si>
    <t>サンデンホールディングス</t>
  </si>
  <si>
    <t>横河電機</t>
  </si>
  <si>
    <t>キーエンス</t>
  </si>
  <si>
    <t>浜松ホトニクス</t>
  </si>
  <si>
    <t>ワタミ</t>
  </si>
  <si>
    <t>松風</t>
  </si>
  <si>
    <t>フルサト工業</t>
  </si>
  <si>
    <t>井筒屋</t>
  </si>
  <si>
    <t>南海電気鉄道</t>
  </si>
  <si>
    <t>住友倉庫</t>
  </si>
  <si>
    <t>近鉄エクスプレス</t>
  </si>
  <si>
    <t>ＳＣＳＫ</t>
  </si>
  <si>
    <t>藤田観光</t>
  </si>
  <si>
    <t>ＪＳＲ</t>
  </si>
  <si>
    <t>アマノ</t>
  </si>
  <si>
    <t>日鉄ソリューションズ</t>
  </si>
  <si>
    <t>いちご</t>
  </si>
  <si>
    <t>五洋建設</t>
  </si>
  <si>
    <t>日本水産</t>
  </si>
  <si>
    <t>ＴＨＫ</t>
  </si>
  <si>
    <t>三井海洋開発</t>
  </si>
  <si>
    <t>ウシオ電機</t>
  </si>
  <si>
    <t>タカラトミー</t>
  </si>
  <si>
    <t>カチタス</t>
  </si>
  <si>
    <t>ジェイ　エフ　イー　ホールディングス</t>
  </si>
  <si>
    <t>ナブテスコ</t>
  </si>
  <si>
    <t>イオンディライト</t>
  </si>
  <si>
    <t>エヌ・ティ・ティ・データ</t>
  </si>
  <si>
    <t>倉庫・運輸関連業</t>
  </si>
  <si>
    <t>協和エクシオ</t>
  </si>
  <si>
    <t>ツムラ</t>
  </si>
  <si>
    <t>ＳＣＲＥＥＮホールディングス</t>
  </si>
  <si>
    <t>コニカミノルタ</t>
  </si>
  <si>
    <t>大日本住友製薬</t>
  </si>
  <si>
    <t>ＩＨＩ</t>
  </si>
  <si>
    <t>関電工</t>
  </si>
  <si>
    <t>ジャパンエレベーターサービスホールディングス</t>
  </si>
  <si>
    <t>みらかホールディングス</t>
  </si>
  <si>
    <t>キヤノン</t>
  </si>
  <si>
    <t>ロート製薬</t>
  </si>
  <si>
    <t>阪和興業</t>
  </si>
  <si>
    <t>アイカ工業</t>
  </si>
  <si>
    <t>第一興商</t>
  </si>
  <si>
    <t>タクマ</t>
  </si>
  <si>
    <t>能美防災</t>
  </si>
  <si>
    <t>日本新薬</t>
  </si>
  <si>
    <t>大正製薬ホールディングス</t>
  </si>
  <si>
    <t>奥村組</t>
  </si>
  <si>
    <t>イオンフィナンシャルサービス</t>
  </si>
  <si>
    <t>オリエントコーポレーション</t>
  </si>
  <si>
    <t>島津製作所</t>
  </si>
  <si>
    <t>日本郵政</t>
  </si>
  <si>
    <t>大和工業</t>
  </si>
  <si>
    <t>博報堂ＤＹホールディングス</t>
  </si>
  <si>
    <t>三洋化成工業</t>
  </si>
  <si>
    <t>熊谷組</t>
  </si>
  <si>
    <t>塩野義製薬</t>
  </si>
  <si>
    <t>フジ・メディア・ホールディングス</t>
  </si>
  <si>
    <t>三和ホールディングス</t>
  </si>
  <si>
    <t>デジタルアーツ</t>
  </si>
  <si>
    <t xml:space="preserve"> バルニバーヒ</t>
  </si>
  <si>
    <t xml:space="preserve"> シーアールイー</t>
  </si>
  <si>
    <t xml:space="preserve"> スバル興</t>
  </si>
  <si>
    <t xml:space="preserve"> シーイーシー</t>
  </si>
  <si>
    <t xml:space="preserve"> イオンリート</t>
  </si>
  <si>
    <t xml:space="preserve"> モロゾフ</t>
  </si>
  <si>
    <t xml:space="preserve"> 4/2</t>
  </si>
  <si>
    <t xml:space="preserve"> 毎コムネット</t>
  </si>
  <si>
    <t xml:space="preserve"> プラズマ</t>
  </si>
  <si>
    <t xml:space="preserve"> キャリアリンク</t>
  </si>
  <si>
    <t xml:space="preserve"> 01月上旬</t>
  </si>
  <si>
    <t xml:space="preserve"> サムティ</t>
  </si>
  <si>
    <t>不二家</t>
  </si>
  <si>
    <t>オエノンホールディングス</t>
  </si>
  <si>
    <t>三重交通グループホールディングス</t>
  </si>
  <si>
    <t>メディアドゥホールディングス</t>
  </si>
  <si>
    <t>日本コンクリート工業</t>
  </si>
  <si>
    <t>東洋シヤッター</t>
  </si>
  <si>
    <t>ＳＭＮ</t>
  </si>
  <si>
    <t>前澤給装工業</t>
  </si>
  <si>
    <t>ＩＭＡＧＩＣＡ　ＧＲＯＵＰ</t>
  </si>
  <si>
    <t>日本ケミコン</t>
  </si>
  <si>
    <t>パン・パシフィック・インターナショナルホールディングス</t>
  </si>
  <si>
    <t>ゼンショーホールディングス</t>
  </si>
  <si>
    <t>幸楽苑ホールディングス</t>
  </si>
  <si>
    <t>シード</t>
  </si>
  <si>
    <t>中本パックス</t>
  </si>
  <si>
    <t>ゴールドウイン</t>
  </si>
  <si>
    <t>ミツウロコグループホールディングス</t>
  </si>
  <si>
    <t>大垣共立銀行</t>
  </si>
  <si>
    <t>マネックスグループ</t>
  </si>
  <si>
    <t>京阪ホールディングス</t>
  </si>
  <si>
    <t xml:space="preserve"> 大塚家</t>
  </si>
  <si>
    <t xml:space="preserve"> ギグワークス</t>
  </si>
  <si>
    <t xml:space="preserve"> 東和フード</t>
  </si>
  <si>
    <t xml:space="preserve"> キタック</t>
  </si>
  <si>
    <t xml:space="preserve"> 共和工業</t>
  </si>
  <si>
    <t xml:space="preserve"> エイチ・アイエス</t>
  </si>
  <si>
    <t xml:space="preserve"> ナトコ</t>
  </si>
  <si>
    <t xml:space="preserve"> 巴工業</t>
  </si>
  <si>
    <t xml:space="preserve"> エイケン工業</t>
  </si>
  <si>
    <t xml:space="preserve"> ピープル</t>
  </si>
  <si>
    <t xml:space="preserve"> ＤｙＤｏ</t>
  </si>
  <si>
    <t xml:space="preserve"> ティーライフ</t>
  </si>
  <si>
    <t xml:space="preserve"> ウチダエスコ</t>
  </si>
  <si>
    <t xml:space="preserve"> オリバー</t>
  </si>
  <si>
    <t xml:space="preserve"> 内田洋</t>
  </si>
  <si>
    <t xml:space="preserve"> 泉州電</t>
  </si>
  <si>
    <t xml:space="preserve"> 日ハウスHD</t>
  </si>
  <si>
    <t xml:space="preserve"> 積水ハウス</t>
  </si>
  <si>
    <t xml:space="preserve"> アルチザ</t>
  </si>
  <si>
    <t xml:space="preserve"> トップカルチャ</t>
  </si>
  <si>
    <t xml:space="preserve"> 日　駐</t>
  </si>
  <si>
    <t xml:space="preserve"> ケア２１</t>
  </si>
  <si>
    <t xml:space="preserve"> 鳥貴族</t>
  </si>
  <si>
    <t xml:space="preserve"> アールエイジ</t>
  </si>
  <si>
    <t xml:space="preserve"> ソフトウェアサー</t>
  </si>
  <si>
    <t xml:space="preserve"> HEROZ</t>
  </si>
  <si>
    <t xml:space="preserve"> Link-U</t>
  </si>
  <si>
    <t xml:space="preserve"> インスペック</t>
  </si>
  <si>
    <t xml:space="preserve"> フジコーポ</t>
  </si>
  <si>
    <t xml:space="preserve"> カナモト</t>
  </si>
  <si>
    <t xml:space="preserve"> 学　情</t>
  </si>
  <si>
    <t xml:space="preserve"> Bガレージ</t>
  </si>
  <si>
    <t xml:space="preserve"> Ｂ＆Ｐ</t>
  </si>
  <si>
    <t xml:space="preserve"> サトウ食品</t>
  </si>
  <si>
    <t xml:space="preserve"> 日東網</t>
  </si>
  <si>
    <t xml:space="preserve"> SYSHD</t>
  </si>
  <si>
    <t xml:space="preserve"> 不二電機</t>
  </si>
  <si>
    <t xml:space="preserve"> ミロク</t>
  </si>
  <si>
    <t xml:space="preserve"> 日再生エネ</t>
  </si>
  <si>
    <t xml:space="preserve"> 大盛工業</t>
  </si>
  <si>
    <t xml:space="preserve"> テンポスHD</t>
  </si>
  <si>
    <t xml:space="preserve"> Hamee</t>
  </si>
  <si>
    <t xml:space="preserve"> 菊池製作</t>
  </si>
  <si>
    <t xml:space="preserve"> ステムリム</t>
  </si>
  <si>
    <t xml:space="preserve"> ベストワン</t>
  </si>
  <si>
    <t xml:space="preserve"> 楽天地</t>
  </si>
  <si>
    <t xml:space="preserve"> ツクルバ</t>
  </si>
  <si>
    <t xml:space="preserve"> 神戸物産</t>
  </si>
  <si>
    <t xml:space="preserve"> コーセーアールイ</t>
  </si>
  <si>
    <t xml:space="preserve"> GA TECH</t>
  </si>
  <si>
    <t xml:space="preserve"> 鎌倉新書</t>
  </si>
  <si>
    <t xml:space="preserve"> アイモバイル</t>
  </si>
  <si>
    <t xml:space="preserve"> プロレド</t>
  </si>
  <si>
    <t xml:space="preserve"> フロンティアI</t>
  </si>
  <si>
    <t xml:space="preserve"> オーエムツー</t>
  </si>
  <si>
    <t xml:space="preserve"> サンオータス</t>
  </si>
  <si>
    <t xml:space="preserve"> 日本テレホン</t>
  </si>
  <si>
    <t xml:space="preserve"> 丹青社</t>
  </si>
  <si>
    <t xml:space="preserve"> ベステラ</t>
  </si>
  <si>
    <t xml:space="preserve"> フィット</t>
  </si>
  <si>
    <t xml:space="preserve"> 太洋基礎</t>
  </si>
  <si>
    <t xml:space="preserve"> 土屋ＨＤ</t>
  </si>
  <si>
    <t xml:space="preserve"> ジェネパ</t>
  </si>
  <si>
    <t xml:space="preserve"> 森ヒルズ</t>
  </si>
  <si>
    <t xml:space="preserve"> クロスプラス</t>
  </si>
  <si>
    <t xml:space="preserve"> サムティレジ</t>
  </si>
  <si>
    <t xml:space="preserve"> スターアジア</t>
  </si>
  <si>
    <t xml:space="preserve"> 三井不LP</t>
  </si>
  <si>
    <t xml:space="preserve"> J.S.B.</t>
  </si>
  <si>
    <t xml:space="preserve"> ネオジャパン</t>
  </si>
  <si>
    <t xml:space="preserve"> バリュゴルフ</t>
  </si>
  <si>
    <t xml:space="preserve"> イムラ封筒</t>
  </si>
  <si>
    <t xml:space="preserve"> TBCSCAT</t>
  </si>
  <si>
    <t xml:space="preserve"> トリケミカル</t>
  </si>
  <si>
    <t xml:space="preserve"> ACCESS</t>
  </si>
  <si>
    <t xml:space="preserve"> ファーストロジ</t>
  </si>
  <si>
    <t xml:space="preserve"> イトクロ</t>
  </si>
  <si>
    <t xml:space="preserve"> ウエスコHD</t>
  </si>
  <si>
    <t xml:space="preserve"> トミタ電機</t>
  </si>
  <si>
    <t xml:space="preserve"> 三井ハイテ</t>
  </si>
  <si>
    <t xml:space="preserve"> ＭＳＯＬ</t>
  </si>
  <si>
    <t xml:space="preserve"> 梅の花</t>
  </si>
  <si>
    <t xml:space="preserve"> クロスフォー</t>
  </si>
  <si>
    <t xml:space="preserve"> 総合商研</t>
  </si>
  <si>
    <t xml:space="preserve"> 光・彩</t>
  </si>
  <si>
    <t xml:space="preserve"> MICS化学</t>
  </si>
  <si>
    <t xml:space="preserve"> ナイガイ</t>
  </si>
  <si>
    <t xml:space="preserve"> 正栄食</t>
  </si>
  <si>
    <t xml:space="preserve"> アルデプロ</t>
  </si>
  <si>
    <t xml:space="preserve"> 明豊エンター</t>
  </si>
  <si>
    <t xml:space="preserve"> きんえい</t>
  </si>
  <si>
    <t xml:space="preserve"> ＯＳ映</t>
  </si>
  <si>
    <t xml:space="preserve"> 精養軒</t>
  </si>
  <si>
    <t xml:space="preserve"> 新都ＨＤ</t>
  </si>
  <si>
    <t xml:space="preserve"> ケネディレジ</t>
  </si>
  <si>
    <t xml:space="preserve"> 稲葉製作</t>
  </si>
  <si>
    <t xml:space="preserve"> ＩＡＬ</t>
  </si>
  <si>
    <t xml:space="preserve"> システムディ</t>
  </si>
  <si>
    <t xml:space="preserve"> セルソース</t>
  </si>
  <si>
    <t xml:space="preserve"> HyAS&amp;Co.</t>
  </si>
  <si>
    <t xml:space="preserve"> ギフト</t>
  </si>
  <si>
    <t xml:space="preserve"> ナガノ東</t>
  </si>
  <si>
    <t xml:space="preserve"> ＨＣＭ</t>
  </si>
  <si>
    <t xml:space="preserve"> 3/18</t>
  </si>
  <si>
    <t xml:space="preserve"> 産業ファ</t>
  </si>
  <si>
    <t xml:space="preserve"> クスリのアオキ</t>
  </si>
  <si>
    <t xml:space="preserve"> ヒマラヤ</t>
  </si>
  <si>
    <t xml:space="preserve"> ダイセキ</t>
  </si>
  <si>
    <t xml:space="preserve"> ヴィレッジV</t>
  </si>
  <si>
    <t xml:space="preserve"> 5/11</t>
  </si>
  <si>
    <t xml:space="preserve"> 5/13</t>
  </si>
  <si>
    <t>日本基礎技術</t>
  </si>
  <si>
    <t>ぐるなび</t>
  </si>
  <si>
    <t>エバラ食品工業</t>
  </si>
  <si>
    <t>ＲＳ　Ｔｅｃｈｎｏｌｏｇｉｅｓ</t>
  </si>
  <si>
    <t>ファンケル</t>
  </si>
  <si>
    <t>日本山村硝子</t>
  </si>
  <si>
    <t>オハラ</t>
  </si>
  <si>
    <t>ニッカトー</t>
  </si>
  <si>
    <t>ＴＯＷＡ</t>
  </si>
  <si>
    <t>スプリックス</t>
  </si>
  <si>
    <t>イオン北海道</t>
  </si>
  <si>
    <t>ハピネット</t>
  </si>
  <si>
    <t>日本瓦斯</t>
  </si>
  <si>
    <t>アプラスフィナンシャル</t>
  </si>
  <si>
    <t>アイネス</t>
  </si>
  <si>
    <t>大庄</t>
  </si>
  <si>
    <t>カルビー</t>
  </si>
  <si>
    <t>サントリー食品インターナショナル</t>
  </si>
  <si>
    <t>" 45</t>
  </si>
  <si>
    <t xml:space="preserve"> 4/1</t>
  </si>
  <si>
    <t xml:space="preserve"> 日フイルコン</t>
  </si>
  <si>
    <t xml:space="preserve"> ほぼ日</t>
  </si>
  <si>
    <t xml:space="preserve"> パイプドH</t>
  </si>
  <si>
    <t xml:space="preserve"> 鉄人化</t>
  </si>
  <si>
    <t xml:space="preserve"> 5/14</t>
  </si>
  <si>
    <t xml:space="preserve"> キリン堂HD</t>
  </si>
  <si>
    <t xml:space="preserve"> 三光合成</t>
  </si>
  <si>
    <t>ソネック</t>
  </si>
  <si>
    <t>ＮＪＳ</t>
  </si>
  <si>
    <t>ツクイ</t>
  </si>
  <si>
    <t>アークランドサービスホールディングス</t>
  </si>
  <si>
    <t>レスターホールディングス</t>
  </si>
  <si>
    <t>ＫＨネオケム</t>
  </si>
  <si>
    <t>ビジネスエンジニアリング</t>
  </si>
  <si>
    <t>日精エー・エス・ビー機械</t>
  </si>
  <si>
    <t>帝国電機製作所</t>
  </si>
  <si>
    <t>新東工業</t>
  </si>
  <si>
    <t>フクシマガリレイ</t>
  </si>
  <si>
    <t>フルテック</t>
  </si>
  <si>
    <t>ローランド　ディー．ジー．</t>
  </si>
  <si>
    <t>西松屋チェーン</t>
  </si>
  <si>
    <t>ゼビオホールディングス</t>
  </si>
  <si>
    <t>アニコム　ホールディングス</t>
  </si>
  <si>
    <t>グランディハウス</t>
  </si>
  <si>
    <t>アインホールディングス</t>
  </si>
  <si>
    <t>グローリー</t>
    <phoneticPr fontId="1" type="noConversion"/>
  </si>
  <si>
    <t>ウシオ電機</t>
    <phoneticPr fontId="1" type="noConversion"/>
  </si>
  <si>
    <t>制度</t>
    <phoneticPr fontId="1" type="noConversion"/>
  </si>
  <si>
    <t>アリアケジャパン</t>
  </si>
  <si>
    <t>タカラバイオ</t>
  </si>
  <si>
    <t xml:space="preserve"> マルカ</t>
  </si>
  <si>
    <t xml:space="preserve"> 島　忠</t>
  </si>
  <si>
    <t xml:space="preserve"> ソーバル</t>
  </si>
  <si>
    <t>アイスタイル</t>
  </si>
  <si>
    <t>モバイルファクトリー</t>
  </si>
  <si>
    <t>ドリームインキュベータ</t>
  </si>
  <si>
    <t>中国塗料</t>
  </si>
  <si>
    <t>インテリジェント　ウェイブ</t>
  </si>
  <si>
    <t>日本高周波鋼業</t>
  </si>
  <si>
    <t>ウッドワン</t>
  </si>
  <si>
    <t>6M</t>
    <phoneticPr fontId="1" type="noConversion"/>
  </si>
  <si>
    <t>三井住友フィナンシャルグループ</t>
    <phoneticPr fontId="1" type="noConversion"/>
  </si>
  <si>
    <t>伊予銀行</t>
    <phoneticPr fontId="1" type="noConversion"/>
  </si>
  <si>
    <t>制度</t>
    <phoneticPr fontId="1" type="noConversion"/>
  </si>
  <si>
    <t>初期資本</t>
    <rPh sb="0" eb="2">
      <t>ｼｮｷ</t>
    </rPh>
    <rPh sb="2" eb="4">
      <t>ｼﾎﾝ</t>
    </rPh>
    <phoneticPr fontId="1" type="noConversion"/>
  </si>
  <si>
    <t>入金履歴</t>
    <rPh sb="0" eb="2">
      <t>ﾆｭｳｷﾝ</t>
    </rPh>
    <rPh sb="2" eb="4">
      <t>ﾘﾚｷ</t>
    </rPh>
    <phoneticPr fontId="1" type="noConversion"/>
  </si>
  <si>
    <t>入金額</t>
    <rPh sb="0" eb="2">
      <t>ﾆｭｳｷﾝ</t>
    </rPh>
    <rPh sb="2" eb="3">
      <t>ｶﾞｸ</t>
    </rPh>
    <phoneticPr fontId="1" type="noConversion"/>
  </si>
  <si>
    <t>日付</t>
    <rPh sb="0" eb="2">
      <t>ﾋﾂﾞｹ</t>
    </rPh>
    <phoneticPr fontId="1" type="noConversion"/>
  </si>
  <si>
    <t>Retrun</t>
    <phoneticPr fontId="1" type="noConversion"/>
  </si>
  <si>
    <t>Asset</t>
    <phoneticPr fontId="1" type="noConversion"/>
  </si>
  <si>
    <t>Date</t>
    <phoneticPr fontId="1" type="noConversion"/>
  </si>
  <si>
    <t>現在資本</t>
    <rPh sb="0" eb="2">
      <t>ｹﾞﾝｻﾞｲ</t>
    </rPh>
    <rPh sb="2" eb="4">
      <t>ｼﾎﾝ</t>
    </rPh>
    <phoneticPr fontId="1" type="noConversion"/>
  </si>
  <si>
    <t>Return</t>
    <phoneticPr fontId="1" type="noConversion"/>
  </si>
  <si>
    <t>Return rate</t>
    <phoneticPr fontId="1" type="noConversion"/>
  </si>
  <si>
    <t>Avg Trade
Profit</t>
    <phoneticPr fontId="1" type="noConversion"/>
  </si>
  <si>
    <t xml:space="preserve">Avg
Return
</t>
    <phoneticPr fontId="1" type="noConversion"/>
  </si>
  <si>
    <r>
      <rPr>
        <sz val="10"/>
        <color theme="1"/>
        <rFont val="FangSong"/>
        <family val="3"/>
        <charset val="134"/>
      </rPr>
      <t>売</t>
    </r>
  </si>
  <si>
    <r>
      <rPr>
        <sz val="10"/>
        <color theme="1"/>
        <rFont val="FangSong"/>
        <family val="3"/>
        <charset val="134"/>
      </rPr>
      <t>買</t>
    </r>
  </si>
  <si>
    <t>コムシスホールディングス</t>
  </si>
  <si>
    <t>東京瓦斯</t>
  </si>
  <si>
    <t>横浜ゴム</t>
  </si>
  <si>
    <t>ココカラファイン</t>
  </si>
  <si>
    <t>コカ・コーラ　ボトラーズジャパンホールディングス</t>
  </si>
  <si>
    <t>クラレ</t>
  </si>
  <si>
    <t>三菱マテリアル</t>
  </si>
  <si>
    <t>ユニゾホールディングス</t>
  </si>
  <si>
    <t>決算発表日</t>
    <rPh sb="2" eb="4">
      <t>ﾊｯﾋﾟｮｳ</t>
    </rPh>
    <phoneticPr fontId="1" type="noConversion"/>
  </si>
  <si>
    <t>Total</t>
    <phoneticPr fontId="1" type="noConversion"/>
  </si>
  <si>
    <t xml:space="preserve"> ハイレックス</t>
  </si>
  <si>
    <t>256"</t>
  </si>
  <si>
    <t xml:space="preserve"> AFC-HD</t>
  </si>
  <si>
    <t xml:space="preserve"> anfac</t>
  </si>
  <si>
    <t>スタジオアリス</t>
  </si>
  <si>
    <t>ＪＡＬＵＸ</t>
  </si>
  <si>
    <t>大光</t>
  </si>
  <si>
    <t>トーア紡コーポレーション</t>
  </si>
  <si>
    <t>ティーガイア</t>
  </si>
  <si>
    <t>日本パーカライジング</t>
  </si>
  <si>
    <t>ニチレキ</t>
  </si>
  <si>
    <t>旭ダイヤモンド工業</t>
  </si>
  <si>
    <t>エフテック</t>
  </si>
  <si>
    <t>リズム時計工業</t>
  </si>
  <si>
    <t>パラマウントベッドホールディングス</t>
  </si>
  <si>
    <t>大建工業</t>
  </si>
  <si>
    <t>千趣会</t>
  </si>
  <si>
    <t>ＡＯＫＩホールディングス</t>
  </si>
  <si>
    <t>岩手銀行</t>
  </si>
  <si>
    <t>大分銀行</t>
  </si>
  <si>
    <t>ＳＯＭＰＯホールディングス</t>
  </si>
  <si>
    <t>ＮＥＣキャピタルソリューション</t>
  </si>
  <si>
    <t>小田急電鉄</t>
  </si>
  <si>
    <t>京成電鉄</t>
  </si>
  <si>
    <t>日新</t>
  </si>
  <si>
    <t>東映</t>
  </si>
  <si>
    <t>ジャステック</t>
  </si>
  <si>
    <t xml:space="preserve">Key Rules </t>
    <phoneticPr fontId="1" type="noConversion"/>
  </si>
  <si>
    <t xml:space="preserve">  Preserving capital!!!</t>
    <phoneticPr fontId="1" type="noConversion"/>
  </si>
  <si>
    <t>Initial Capital:</t>
    <phoneticPr fontId="1" type="noConversion"/>
  </si>
  <si>
    <t>Market:</t>
    <phoneticPr fontId="1" type="noConversion"/>
  </si>
  <si>
    <t>Nikkei Stock</t>
    <phoneticPr fontId="1" type="noConversion"/>
  </si>
  <si>
    <t>Base Asset:</t>
    <phoneticPr fontId="1" type="noConversion"/>
  </si>
  <si>
    <t>559 (Pick up condition: total&gt;100M &amp; allow short selling)</t>
    <phoneticPr fontId="1" type="noConversion"/>
  </si>
  <si>
    <t>Investment Plan:</t>
    <phoneticPr fontId="1" type="noConversion"/>
  </si>
  <si>
    <t>Using Pair Trade Strategly</t>
    <phoneticPr fontId="1" type="noConversion"/>
  </si>
  <si>
    <t>Annual profit targets:20%</t>
    <phoneticPr fontId="1" type="noConversion"/>
  </si>
  <si>
    <t>Strategies:</t>
    <phoneticPr fontId="1" type="noConversion"/>
  </si>
  <si>
    <t>On / Off</t>
    <phoneticPr fontId="1" type="noConversion"/>
  </si>
  <si>
    <t>Trigger:</t>
    <phoneticPr fontId="1" type="noConversion"/>
  </si>
  <si>
    <t>MAX OPEN DAYS:</t>
    <phoneticPr fontId="1" type="noConversion"/>
  </si>
  <si>
    <t>MAX OPEN POSITIONS PAIR:</t>
    <phoneticPr fontId="1" type="noConversion"/>
  </si>
  <si>
    <t>Take Position Conditions:</t>
    <phoneticPr fontId="1" type="noConversion"/>
  </si>
  <si>
    <t>When below all conditions is met</t>
    <phoneticPr fontId="1" type="noConversion"/>
  </si>
  <si>
    <t>Condition 1: corr_3m &gt;0.5 and corr_1y &gt;0.8</t>
    <phoneticPr fontId="1" type="noConversion"/>
  </si>
  <si>
    <t>Condition 2: coint_3m&lt;0.5 and corr_1y&lt;0.1</t>
    <phoneticPr fontId="1" type="noConversion"/>
  </si>
  <si>
    <t>Condition 3: position amount diff &lt;8%</t>
    <phoneticPr fontId="1" type="noConversion"/>
  </si>
  <si>
    <t>Condition 4: Sigma &lt;2.5 and Sigma &gt; 1.8</t>
    <phoneticPr fontId="1" type="noConversion"/>
  </si>
  <si>
    <t>Condition 5: The value of Sigma startting Reversed(sigma &lt; sigma of Last Day)</t>
    <phoneticPr fontId="1" type="noConversion"/>
  </si>
  <si>
    <t>Condition 6(Filter): The Sell &amp; Buy stock don't exists in open position list</t>
    <phoneticPr fontId="1" type="noConversion"/>
  </si>
  <si>
    <t>Condition 7(Filter): Today + MAX OPEN DAYS &lt; Fiscal Announce Date</t>
    <phoneticPr fontId="1" type="noConversion"/>
  </si>
  <si>
    <t>Condition 8(Filter): The Sell stock don't have Gyakunipo</t>
    <phoneticPr fontId="1" type="noConversion"/>
  </si>
  <si>
    <t>Condition 9(Filter): The history back test total return &gt; 0</t>
    <phoneticPr fontId="1" type="noConversion"/>
  </si>
  <si>
    <t>Condition 10(Filter): The number of Open Position &lt; MAX OPEN POSITIONS PAIR</t>
    <phoneticPr fontId="1" type="noConversion"/>
  </si>
  <si>
    <t>Exit Position Conditions:</t>
    <phoneticPr fontId="1" type="noConversion"/>
  </si>
  <si>
    <t>When one of  below conditions is met</t>
    <phoneticPr fontId="1" type="noConversion"/>
  </si>
  <si>
    <t>Take Profit Conditions: when the total reutn &gt; 2.5%</t>
    <phoneticPr fontId="1" type="noConversion"/>
  </si>
  <si>
    <t>Take Loss Conditions: when the total loss &gt; 2.5%</t>
    <phoneticPr fontId="1" type="noConversion"/>
  </si>
  <si>
    <t>Close Position Conditions: Open Days &gt;= MAX OPEN DAYS</t>
    <phoneticPr fontId="1" type="noConversion"/>
  </si>
  <si>
    <t>After 3PM, Placing a market order</t>
    <phoneticPr fontId="1" type="noConversion"/>
  </si>
  <si>
    <r>
      <t>-</t>
    </r>
    <r>
      <rPr>
        <sz val="11"/>
        <color theme="1"/>
        <rFont val="ＭＳ Ｐゴシック"/>
        <family val="3"/>
        <charset val="128"/>
      </rPr>
      <t>信用新規</t>
    </r>
    <r>
      <rPr>
        <sz val="11"/>
        <color theme="1"/>
        <rFont val="Tahoma"/>
        <family val="2"/>
        <charset val="134"/>
      </rPr>
      <t>/</t>
    </r>
    <r>
      <rPr>
        <sz val="11"/>
        <color theme="1"/>
        <rFont val="ＭＳ Ｐゴシック"/>
        <family val="3"/>
        <charset val="128"/>
      </rPr>
      <t>返済</t>
    </r>
    <r>
      <rPr>
        <sz val="11"/>
        <color theme="1"/>
        <rFont val="Tahoma"/>
        <family val="2"/>
        <charset val="134"/>
      </rPr>
      <t xml:space="preserve"> </t>
    </r>
    <r>
      <rPr>
        <sz val="11"/>
        <color theme="1"/>
        <rFont val="ＭＳ Ｐゴシック"/>
        <family val="3"/>
        <charset val="128"/>
      </rPr>
      <t>一般制度</t>
    </r>
    <phoneticPr fontId="1" type="noConversion"/>
  </si>
  <si>
    <r>
      <t>-</t>
    </r>
    <r>
      <rPr>
        <sz val="11"/>
        <color theme="1"/>
        <rFont val="ＭＳ Ｐゴシック"/>
        <family val="3"/>
        <charset val="128"/>
      </rPr>
      <t>成行</t>
    </r>
    <r>
      <rPr>
        <sz val="11"/>
        <color theme="1"/>
        <rFont val="Tahoma"/>
        <family val="2"/>
        <charset val="134"/>
      </rPr>
      <t xml:space="preserve"> </t>
    </r>
    <r>
      <rPr>
        <sz val="11"/>
        <color theme="1"/>
        <rFont val="ＭＳ Ｐゴシック"/>
        <family val="3"/>
        <charset val="128"/>
      </rPr>
      <t>寄付</t>
    </r>
    <rPh sb="1" eb="3">
      <t>ﾅﾘﾕｷ</t>
    </rPh>
    <rPh sb="4" eb="6">
      <t>ﾖﾘﾂ</t>
    </rPh>
    <phoneticPr fontId="1" type="noConversion"/>
  </si>
  <si>
    <t>Size Definition:</t>
    <phoneticPr fontId="1" type="noConversion"/>
  </si>
  <si>
    <t>Capital Allocation: each sell / buy position 1,000,000</t>
    <phoneticPr fontId="1" type="noConversion"/>
  </si>
  <si>
    <t>Manage:</t>
    <phoneticPr fontId="1" type="noConversion"/>
  </si>
  <si>
    <t>Check Price via mobile phpone:</t>
    <phoneticPr fontId="1" type="noConversion"/>
  </si>
  <si>
    <t>Max check position times: 3 times (9:00, noon, after 3:00PM)</t>
    <phoneticPr fontId="1" type="noConversion"/>
  </si>
  <si>
    <t>Changing rules:</t>
    <phoneticPr fontId="1" type="noConversion"/>
  </si>
  <si>
    <t>Optimize the outcome:</t>
    <phoneticPr fontId="1" type="noConversion"/>
  </si>
  <si>
    <t>Manage to move the stop:</t>
    <phoneticPr fontId="1" type="noConversion"/>
  </si>
  <si>
    <t>Zero loss when the price moves in the expected direction</t>
    <phoneticPr fontId="1" type="noConversion"/>
  </si>
  <si>
    <t>Move only part of your take profit</t>
    <phoneticPr fontId="1" type="noConversion"/>
  </si>
  <si>
    <t>Record Keeping:</t>
    <phoneticPr fontId="1" type="noConversion"/>
  </si>
  <si>
    <t>Execution Order (Open/Close)</t>
    <phoneticPr fontId="1" type="noConversion"/>
  </si>
  <si>
    <t xml:space="preserve"> エスプール</t>
  </si>
  <si>
    <t>日本商業開発</t>
  </si>
  <si>
    <t>イオンファンタジー</t>
  </si>
  <si>
    <t>共英製鋼</t>
  </si>
  <si>
    <t>山陽特殊製鋼</t>
  </si>
  <si>
    <t>三洋工業</t>
  </si>
  <si>
    <t>バリューＨＲ</t>
  </si>
  <si>
    <t>アイダエンジニアリング</t>
  </si>
  <si>
    <t>アトラエ</t>
  </si>
  <si>
    <t>ダイコク電機</t>
  </si>
  <si>
    <t>ユー・エム・シー・エレクトロニクス</t>
  </si>
  <si>
    <t>メルコホールディングス</t>
  </si>
  <si>
    <t>名村造船所</t>
  </si>
  <si>
    <t>カッパ・クリエイト</t>
  </si>
  <si>
    <t>橋本総業ホールディングス</t>
  </si>
  <si>
    <t>サイゼリヤ</t>
  </si>
  <si>
    <t>高島</t>
  </si>
  <si>
    <t>京王電鉄</t>
  </si>
  <si>
    <t>スマートバリュー</t>
  </si>
  <si>
    <t>ワイヤレスゲート</t>
  </si>
  <si>
    <t>アイ・エス・ビー</t>
  </si>
  <si>
    <t>丹青社</t>
  </si>
  <si>
    <t>ＪＫホールディングス</t>
  </si>
  <si>
    <t>大陽日酸</t>
  </si>
  <si>
    <t xml:space="preserve"> 東　名</t>
  </si>
  <si>
    <t xml:space="preserve"> 北の達人</t>
  </si>
  <si>
    <t>住石ホールディングス</t>
  </si>
  <si>
    <t>日揮ホールディングス</t>
  </si>
  <si>
    <t>オリエンタルランド</t>
  </si>
  <si>
    <t>イソライト工業</t>
  </si>
  <si>
    <t>愛知製鋼</t>
  </si>
  <si>
    <t>理想科学工業</t>
  </si>
  <si>
    <t>メガチップス</t>
  </si>
  <si>
    <t>ハイデイ日高</t>
  </si>
  <si>
    <t>シンシア</t>
  </si>
  <si>
    <t>トッパン・フォームズ</t>
  </si>
  <si>
    <t>神戸電鉄</t>
  </si>
  <si>
    <t>東京都競馬</t>
  </si>
  <si>
    <t>東邦ホールディングス</t>
  </si>
  <si>
    <t xml:space="preserve"> アマナ</t>
  </si>
  <si>
    <t>ユアテック</t>
  </si>
  <si>
    <t>キャリアデザインセンター</t>
  </si>
  <si>
    <t>Ｊ－オイルミルズ</t>
  </si>
  <si>
    <t>高千穂交易</t>
  </si>
  <si>
    <t>ブイキューブ</t>
  </si>
  <si>
    <t>システムインテグレータ</t>
  </si>
  <si>
    <t>マイネット</t>
  </si>
  <si>
    <t>有機合成薬品工業</t>
  </si>
  <si>
    <t>パーク２４</t>
  </si>
  <si>
    <t>ライオン</t>
  </si>
  <si>
    <t>ＭＯＲＥＳＣＯ</t>
  </si>
  <si>
    <t>アキレス</t>
  </si>
  <si>
    <t>日本精線</t>
  </si>
  <si>
    <t>昭和電線ホールディングス</t>
  </si>
  <si>
    <t>ＳＭＣ</t>
  </si>
  <si>
    <t>山洋電気</t>
  </si>
  <si>
    <t>正興電機製作所</t>
  </si>
  <si>
    <t>岩崎通信機</t>
  </si>
  <si>
    <t>日本マイクロニクス</t>
  </si>
  <si>
    <t>ジェイリース</t>
  </si>
  <si>
    <t>丸文</t>
  </si>
  <si>
    <t>未来工業</t>
  </si>
  <si>
    <t>エフピコ</t>
  </si>
  <si>
    <t>東京エレクトロン</t>
  </si>
  <si>
    <t>稲畑産業</t>
  </si>
  <si>
    <t>スターツコーポレーション</t>
  </si>
  <si>
    <t>トーセイ</t>
  </si>
  <si>
    <t>鴻池運輸</t>
  </si>
  <si>
    <t>ＡＮＡホールディングス</t>
  </si>
  <si>
    <t>上組</t>
  </si>
  <si>
    <t>6/5/6</t>
  </si>
  <si>
    <t>ローム</t>
  </si>
  <si>
    <t>シャープ</t>
  </si>
  <si>
    <t>フジテック</t>
  </si>
  <si>
    <t>キリンホールディングス</t>
  </si>
  <si>
    <t>大塚ホールディングス</t>
  </si>
  <si>
    <t>大成建設</t>
  </si>
  <si>
    <t>関西電力</t>
  </si>
  <si>
    <t>ホギメディカル</t>
  </si>
  <si>
    <t>サンドラッグ</t>
  </si>
  <si>
    <t>双日</t>
  </si>
  <si>
    <t>ベネッセホールディングス</t>
  </si>
  <si>
    <t>レンゴー</t>
  </si>
  <si>
    <t>ヤマトホールディングス</t>
  </si>
  <si>
    <t>キユーピー</t>
  </si>
  <si>
    <t>トヨタ自動車</t>
  </si>
  <si>
    <t>小野薬品工業</t>
  </si>
  <si>
    <t>764"</t>
  </si>
  <si>
    <t>743"</t>
  </si>
  <si>
    <t>378"</t>
  </si>
  <si>
    <t>471"</t>
  </si>
  <si>
    <t>724"</t>
  </si>
  <si>
    <t xml:space="preserve"> エヌピーシー</t>
  </si>
  <si>
    <t>467"</t>
  </si>
  <si>
    <t xml:space="preserve"> 明星工</t>
  </si>
  <si>
    <t xml:space="preserve"> 富士P・S</t>
  </si>
  <si>
    <t xml:space="preserve"> シイエム・シイ</t>
  </si>
  <si>
    <t xml:space="preserve"> 長谷工</t>
  </si>
  <si>
    <t>504"</t>
  </si>
  <si>
    <t xml:space="preserve"> ＪＡＣＲ</t>
  </si>
  <si>
    <t xml:space="preserve"> 山崎パン</t>
  </si>
  <si>
    <t>581"</t>
  </si>
  <si>
    <t>" 34</t>
  </si>
  <si>
    <t xml:space="preserve"> ミクシィ</t>
  </si>
  <si>
    <t xml:space="preserve"> 安藤ハザマ</t>
  </si>
  <si>
    <t xml:space="preserve"> 大林組</t>
  </si>
  <si>
    <t>435"</t>
  </si>
  <si>
    <t>第一カッター興業</t>
  </si>
  <si>
    <t>大東建託</t>
  </si>
  <si>
    <t>住友電設</t>
  </si>
  <si>
    <t>太平電業</t>
  </si>
  <si>
    <t>パソナグループ</t>
  </si>
  <si>
    <t>シー・ヴイ・エス・ベイエリア</t>
  </si>
  <si>
    <t>ＪＰホールディングス</t>
  </si>
  <si>
    <t>味の素</t>
  </si>
  <si>
    <t>ラクーンホールディングス</t>
  </si>
  <si>
    <t>メディアスホールディングス</t>
  </si>
  <si>
    <t>芦森工業</t>
  </si>
  <si>
    <t>力の源ホールディングス</t>
  </si>
  <si>
    <t>三菱総合研究所</t>
  </si>
  <si>
    <t>日油</t>
  </si>
  <si>
    <t>わかもと製薬</t>
  </si>
  <si>
    <t>ワタベウェディング</t>
  </si>
  <si>
    <t>アルファシステムズ</t>
  </si>
  <si>
    <t>北興化学工業</t>
  </si>
  <si>
    <t>長府製作所</t>
  </si>
  <si>
    <t>東プレ</t>
  </si>
  <si>
    <t>平田機工</t>
  </si>
  <si>
    <t>キトー</t>
  </si>
  <si>
    <t>マースグループホールディングス</t>
  </si>
  <si>
    <t>竹内製作所</t>
  </si>
  <si>
    <t>ツナググループ・ホールディングス</t>
  </si>
  <si>
    <t>電気興業</t>
  </si>
  <si>
    <t>鈴木</t>
  </si>
  <si>
    <t>ＫＯＡ</t>
  </si>
  <si>
    <t>サノヤスホールディングス</t>
  </si>
  <si>
    <t>イントラスト</t>
  </si>
  <si>
    <t>三十三フィナンシャルグループ</t>
  </si>
  <si>
    <t>小津産業</t>
  </si>
  <si>
    <t>Ｇ－７ホールディングス</t>
  </si>
  <si>
    <t>ポプラ</t>
  </si>
  <si>
    <t>信越ポリマー</t>
  </si>
  <si>
    <t>ユアサ商事</t>
  </si>
  <si>
    <t>百五銀行</t>
  </si>
  <si>
    <t>阿波銀行</t>
  </si>
  <si>
    <t>東洋証券</t>
  </si>
  <si>
    <t>小林洋行</t>
  </si>
  <si>
    <t>テーオーシー</t>
  </si>
  <si>
    <t>西武ホールディングス</t>
  </si>
  <si>
    <t>山陽電気鉄道</t>
  </si>
  <si>
    <t>トーカイ</t>
  </si>
  <si>
    <t>アークランドサカモト</t>
  </si>
  <si>
    <t>アークス</t>
  </si>
  <si>
    <t>ソフトバンクグループ</t>
  </si>
  <si>
    <t>5/8/4</t>
  </si>
  <si>
    <t>NIKKEファイルパス</t>
    <phoneticPr fontId="1" type="noConversion"/>
  </si>
  <si>
    <t>$MNK.csv</t>
    <phoneticPr fontId="1" type="noConversion"/>
  </si>
  <si>
    <t>OPEN</t>
  </si>
  <si>
    <t>HIGH</t>
  </si>
  <si>
    <t>LOW</t>
  </si>
  <si>
    <t>CLOSE</t>
  </si>
  <si>
    <t>Volume</t>
  </si>
  <si>
    <t>Correlation</t>
  </si>
  <si>
    <t>Cointegration</t>
  </si>
  <si>
    <t>日新電機</t>
  </si>
  <si>
    <t>北海道電力</t>
  </si>
  <si>
    <t>998"</t>
  </si>
  <si>
    <t>844"</t>
  </si>
  <si>
    <t>696"</t>
  </si>
  <si>
    <t>406"</t>
  </si>
  <si>
    <t>183"</t>
  </si>
  <si>
    <t xml:space="preserve"> ｇｕｍｉ</t>
  </si>
  <si>
    <t>111"</t>
  </si>
  <si>
    <t>027"</t>
  </si>
  <si>
    <t xml:space="preserve"> ウイルコHD</t>
  </si>
  <si>
    <t xml:space="preserve"> くら寿司</t>
  </si>
  <si>
    <t>103"</t>
  </si>
  <si>
    <t xml:space="preserve"> アマガサ</t>
  </si>
  <si>
    <t>094"</t>
  </si>
  <si>
    <t>516"</t>
  </si>
  <si>
    <t>654"</t>
  </si>
  <si>
    <t>924"</t>
  </si>
  <si>
    <t>266"</t>
  </si>
  <si>
    <t xml:space="preserve"> 山岡家</t>
  </si>
  <si>
    <t>061"</t>
  </si>
  <si>
    <t>069"</t>
  </si>
  <si>
    <t>835"</t>
  </si>
  <si>
    <t>113"</t>
  </si>
  <si>
    <t>487"</t>
  </si>
  <si>
    <t>202"</t>
  </si>
  <si>
    <t>247"</t>
  </si>
  <si>
    <t xml:space="preserve"> ＫＧ情報</t>
  </si>
  <si>
    <t>173"</t>
  </si>
  <si>
    <t>274"</t>
  </si>
  <si>
    <t>" 62</t>
  </si>
  <si>
    <t>751"</t>
  </si>
  <si>
    <t xml:space="preserve"> ＯＳＧ</t>
  </si>
  <si>
    <t>730"</t>
  </si>
  <si>
    <t>206"</t>
  </si>
  <si>
    <t xml:space="preserve"> Gunosy</t>
  </si>
  <si>
    <t xml:space="preserve"> 篠崎屋</t>
  </si>
  <si>
    <t>129"</t>
  </si>
  <si>
    <t>205"</t>
  </si>
  <si>
    <t>296"</t>
  </si>
  <si>
    <t>370"</t>
  </si>
  <si>
    <t xml:space="preserve"> Ｍ＆Ａ</t>
  </si>
  <si>
    <t>868"</t>
  </si>
  <si>
    <t>044"</t>
  </si>
  <si>
    <t>593"</t>
  </si>
  <si>
    <t>299"</t>
  </si>
  <si>
    <t xml:space="preserve"> トーカロ</t>
  </si>
  <si>
    <t xml:space="preserve"> メンバーズ</t>
  </si>
  <si>
    <t xml:space="preserve"> ＷＤＢ</t>
  </si>
  <si>
    <t xml:space="preserve"> UNITED</t>
  </si>
  <si>
    <t xml:space="preserve"> 物語コーポ</t>
  </si>
  <si>
    <t xml:space="preserve"> 不二製油</t>
  </si>
  <si>
    <t>410"</t>
  </si>
  <si>
    <t xml:space="preserve"> システナ</t>
  </si>
  <si>
    <t>875"</t>
  </si>
  <si>
    <t xml:space="preserve"> エイジア</t>
  </si>
  <si>
    <t>941"</t>
  </si>
  <si>
    <t xml:space="preserve"> 東急不HD</t>
  </si>
  <si>
    <t>913"</t>
  </si>
  <si>
    <t xml:space="preserve"> ツクイ</t>
  </si>
  <si>
    <t xml:space="preserve"> シキボウ</t>
  </si>
  <si>
    <t>235"</t>
  </si>
  <si>
    <t>353"</t>
  </si>
  <si>
    <t>" 23</t>
  </si>
  <si>
    <t>933"</t>
  </si>
  <si>
    <t xml:space="preserve"> 成学社</t>
  </si>
  <si>
    <t xml:space="preserve"> ビーネックスG</t>
  </si>
  <si>
    <t>981"</t>
  </si>
  <si>
    <t xml:space="preserve"> ＤＶｘ</t>
  </si>
  <si>
    <t>239"</t>
  </si>
  <si>
    <t>441"</t>
  </si>
  <si>
    <t>055"</t>
  </si>
  <si>
    <t xml:space="preserve"> 野村不HD</t>
  </si>
  <si>
    <t>253"</t>
  </si>
  <si>
    <t>" 21</t>
  </si>
  <si>
    <t>315"</t>
  </si>
  <si>
    <t>736"</t>
  </si>
  <si>
    <t>610"</t>
  </si>
  <si>
    <t>080"</t>
  </si>
  <si>
    <t>" 12</t>
  </si>
  <si>
    <t>888"</t>
  </si>
  <si>
    <t>740"</t>
  </si>
  <si>
    <t>899"</t>
  </si>
  <si>
    <t>753"</t>
  </si>
  <si>
    <t>209"</t>
  </si>
  <si>
    <t>705"</t>
  </si>
  <si>
    <t>843"</t>
  </si>
  <si>
    <t>986"</t>
  </si>
  <si>
    <t>788"</t>
  </si>
  <si>
    <t>017"</t>
  </si>
  <si>
    <t>187"</t>
  </si>
  <si>
    <t>021"</t>
  </si>
  <si>
    <t xml:space="preserve"> ヒノキヤG</t>
  </si>
  <si>
    <t xml:space="preserve"> 安江工務</t>
  </si>
  <si>
    <t>640"</t>
  </si>
  <si>
    <t>445"</t>
  </si>
  <si>
    <t xml:space="preserve"> エプコ</t>
  </si>
  <si>
    <t xml:space="preserve"> ヒラキ</t>
  </si>
  <si>
    <t xml:space="preserve"> グロバル社</t>
  </si>
  <si>
    <t xml:space="preserve"> 帝　人</t>
  </si>
  <si>
    <t>918"</t>
  </si>
  <si>
    <t>169"</t>
  </si>
  <si>
    <t>727"</t>
  </si>
  <si>
    <t>723"</t>
  </si>
  <si>
    <t xml:space="preserve"> ＣＤＳ</t>
  </si>
  <si>
    <t xml:space="preserve"> ヒビノ</t>
  </si>
  <si>
    <t xml:space="preserve"> フージャース</t>
  </si>
  <si>
    <t>768"</t>
  </si>
  <si>
    <t>828"</t>
  </si>
  <si>
    <t>419"</t>
  </si>
  <si>
    <t>461"</t>
  </si>
  <si>
    <t>Ｋ＆Ｏエナジーグループ</t>
  </si>
  <si>
    <t>錢高組</t>
  </si>
  <si>
    <t>佐田建設</t>
  </si>
  <si>
    <t>四電工</t>
  </si>
  <si>
    <t>アイ・ケイ・ケイ</t>
  </si>
  <si>
    <t>ティア</t>
  </si>
  <si>
    <t>東京エレクトロン　デバイス</t>
  </si>
  <si>
    <t>帝国繊維</t>
  </si>
  <si>
    <t>シップヘルスケアホールディングス</t>
  </si>
  <si>
    <t>スターティアホールディングス</t>
  </si>
  <si>
    <t>トーカロ</t>
  </si>
  <si>
    <t>アレンザホールディングス</t>
  </si>
  <si>
    <t>グリー</t>
  </si>
  <si>
    <t>ネオジャパン</t>
  </si>
  <si>
    <t>トーモク</t>
  </si>
  <si>
    <t>ハリマ化成グループ</t>
  </si>
  <si>
    <t>日医工</t>
  </si>
  <si>
    <t>りらいあコミュニケーションズ</t>
  </si>
  <si>
    <t>ＣＡＣ　Ｈｏｌｄｉｎｇｓ</t>
  </si>
  <si>
    <t>日本エンタープライズ</t>
  </si>
  <si>
    <t>ノーリツ</t>
  </si>
  <si>
    <t>パイオラックス</t>
  </si>
  <si>
    <t>ファーストロジック</t>
  </si>
  <si>
    <t>ディスコ</t>
  </si>
  <si>
    <t>ＯＫＫ</t>
  </si>
  <si>
    <t>島精機製作所</t>
  </si>
  <si>
    <t>日阪製作所</t>
  </si>
  <si>
    <t>タツモ</t>
  </si>
  <si>
    <t>月島機械</t>
  </si>
  <si>
    <t>トーヨーカネツ</t>
  </si>
  <si>
    <t>日本ピストンリング</t>
  </si>
  <si>
    <t>東光高岳</t>
  </si>
  <si>
    <t>ミマキエンジニアリング</t>
  </si>
  <si>
    <t>澤藤電機</t>
  </si>
  <si>
    <t>河西工業</t>
  </si>
  <si>
    <t>シマノ</t>
  </si>
  <si>
    <t>佐鳥電機</t>
  </si>
  <si>
    <t>ネットワンシステムズ</t>
  </si>
  <si>
    <t>フジ・コーポレーション</t>
  </si>
  <si>
    <t>ダイトロン</t>
  </si>
  <si>
    <t>インターアクション</t>
  </si>
  <si>
    <t>セイコーホールディングス</t>
  </si>
  <si>
    <t>三愛石油</t>
  </si>
  <si>
    <t>ワキタ</t>
  </si>
  <si>
    <t>ヤマトインターナショナル</t>
  </si>
  <si>
    <t>青山商事</t>
  </si>
  <si>
    <t>佐賀銀行</t>
  </si>
  <si>
    <t>みずほリース</t>
  </si>
  <si>
    <t>水戸証券</t>
  </si>
  <si>
    <t>明和地所</t>
  </si>
  <si>
    <t>京浜急行電鉄</t>
  </si>
  <si>
    <t>福山通運</t>
  </si>
  <si>
    <t>国際紙パルプ商事</t>
  </si>
  <si>
    <t>東洋埠頭</t>
  </si>
  <si>
    <t>サンリツ</t>
  </si>
  <si>
    <t>キムラユニティー</t>
  </si>
  <si>
    <t>日本ＢＳ放送</t>
  </si>
  <si>
    <t>日本電信電話</t>
  </si>
  <si>
    <t>レノバ</t>
  </si>
  <si>
    <t>北海道瓦斯</t>
  </si>
  <si>
    <t>広島ガス</t>
  </si>
  <si>
    <t>よみうりランド</t>
  </si>
  <si>
    <t>船井総研ホールディングス</t>
  </si>
  <si>
    <t>吉野家ホールディングス</t>
  </si>
  <si>
    <t>2/7/8</t>
  </si>
  <si>
    <t>6/9/4</t>
  </si>
  <si>
    <t>1/7/3</t>
  </si>
  <si>
    <t>5/11/3</t>
  </si>
  <si>
    <t>3/7/9</t>
  </si>
  <si>
    <t>6/11/4</t>
  </si>
  <si>
    <t>2/7/10</t>
  </si>
  <si>
    <t>7/11/2</t>
  </si>
  <si>
    <t>5/8/5</t>
  </si>
  <si>
    <t>4/5/8</t>
  </si>
  <si>
    <t>6/9/7</t>
  </si>
  <si>
    <t>2/4/10</t>
  </si>
  <si>
    <t>4/4/7</t>
  </si>
  <si>
    <t>0/0/6</t>
  </si>
  <si>
    <t>5/4/8</t>
  </si>
  <si>
    <t>8/4/11</t>
  </si>
  <si>
    <t>5/5/4</t>
  </si>
  <si>
    <t>13/12/1</t>
  </si>
  <si>
    <t>5/3/11</t>
  </si>
  <si>
    <t>8/8/2</t>
  </si>
  <si>
    <t>Nikke Open Price</t>
  </si>
  <si>
    <t>Nikke Close Price</t>
  </si>
  <si>
    <t>日清紡ホールディングス</t>
    <phoneticPr fontId="1" type="noConversion"/>
  </si>
  <si>
    <t>トヨタ紡織</t>
    <phoneticPr fontId="1" type="noConversion"/>
  </si>
  <si>
    <t>制度</t>
    <phoneticPr fontId="1" type="noConversion"/>
  </si>
  <si>
    <t>History</t>
    <phoneticPr fontId="1" type="noConversion"/>
  </si>
  <si>
    <t>OPEN_3105</t>
  </si>
  <si>
    <t>CLOSE_3105</t>
  </si>
  <si>
    <t>OPEN_3116</t>
  </si>
  <si>
    <t>CLOSE_3116</t>
  </si>
  <si>
    <t>sell(3105)</t>
  </si>
  <si>
    <t>buy(3116)</t>
  </si>
  <si>
    <t>OPEN_1942</t>
  </si>
  <si>
    <t>CLOSE_1942</t>
  </si>
  <si>
    <t>OPEN_9989</t>
  </si>
  <si>
    <t>CLOSE_9989</t>
  </si>
  <si>
    <t>SELL</t>
    <phoneticPr fontId="1" type="noConversion"/>
  </si>
  <si>
    <t>関電工</t>
    <phoneticPr fontId="1" type="noConversion"/>
  </si>
  <si>
    <t>BUY</t>
    <phoneticPr fontId="1" type="noConversion"/>
  </si>
  <si>
    <t>サンドラッグ</t>
    <phoneticPr fontId="1" type="noConversion"/>
  </si>
  <si>
    <t>シグマ</t>
    <phoneticPr fontId="1" type="noConversion"/>
  </si>
  <si>
    <t>離率</t>
    <phoneticPr fontId="1" type="noConversion"/>
  </si>
  <si>
    <t>差分</t>
    <phoneticPr fontId="1" type="noConversion"/>
  </si>
  <si>
    <t>Total Profit</t>
    <phoneticPr fontId="1" type="noConversion"/>
  </si>
  <si>
    <t>CORR 3M</t>
    <phoneticPr fontId="1" type="noConversion"/>
  </si>
  <si>
    <t>CORR 1Y</t>
    <phoneticPr fontId="1" type="noConversion"/>
  </si>
  <si>
    <t>COINT 3M</t>
    <phoneticPr fontId="1" type="noConversion"/>
  </si>
  <si>
    <t>COINT 1Y</t>
    <phoneticPr fontId="1" type="noConversion"/>
  </si>
  <si>
    <t>/</t>
    <phoneticPr fontId="1" type="noConversion"/>
  </si>
  <si>
    <t>関電工</t>
    <phoneticPr fontId="1" type="noConversion"/>
  </si>
  <si>
    <t>サンドラッグ</t>
    <phoneticPr fontId="1" type="noConversion"/>
  </si>
  <si>
    <t>建設業</t>
    <phoneticPr fontId="1" type="noConversion"/>
  </si>
  <si>
    <t>小売業</t>
    <phoneticPr fontId="1" type="noConversion"/>
  </si>
  <si>
    <t>sell(1942)</t>
  </si>
  <si>
    <t>buy(9989)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</si>
</sst>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5" formatCode="&quot;¥&quot;#,##0;&quot;¥&quot;\-#,##0"/>
    <numFmt numFmtId="7" formatCode="&quot;¥&quot;#,##0.00;&quot;¥&quot;\-#,##0.00"/>
    <numFmt numFmtId="176" formatCode="&quot;¥&quot;#,##0;[Red]\-&quot;¥&quot;#,##0"/>
    <numFmt numFmtId="177" formatCode="&quot;¥&quot;#,##0_);\(&quot;¥&quot;#,##0\)"/>
    <numFmt numFmtId="178" formatCode="yyyy/m/d;@"/>
    <numFmt numFmtId="179" formatCode="0_);\(0\)"/>
    <numFmt numFmtId="180" formatCode="0.0_ "/>
    <numFmt numFmtId="181" formatCode="0.00_ "/>
    <numFmt numFmtId="182" formatCode="0_ "/>
    <numFmt numFmtId="183" formatCode="0_);[Red]\(0\)"/>
    <numFmt numFmtId="184" formatCode="0_ ;[Red]\-0\ "/>
    <numFmt numFmtId="185" formatCode="&quot;¥&quot;#,##0"/>
    <numFmt numFmtId="186" formatCode="0.0000_ ;[Red]\-0.0000\ "/>
  </numFmts>
  <fonts count="54" x14ac:knownFonts="1">
    <font>
      <sz val="11"/>
      <color theme="1"/>
      <name val="Tahoma"/>
      <family val="2"/>
      <charset val="134"/>
    </font>
    <font>
      <sz val="9"/>
      <name val="Tahoma"/>
      <family val="2"/>
      <charset val="134"/>
    </font>
    <font>
      <sz val="11"/>
      <color theme="1"/>
      <name val="FangSong"/>
      <family val="3"/>
      <charset val="134"/>
    </font>
    <font>
      <b/>
      <sz val="11"/>
      <color theme="1"/>
      <name val="FangSong"/>
      <family val="3"/>
      <charset val="134"/>
    </font>
    <font>
      <b/>
      <sz val="9"/>
      <color rgb="FF1671AE"/>
      <name val="MS UI Gothic"/>
      <family val="3"/>
      <charset val="128"/>
    </font>
    <font>
      <b/>
      <sz val="11"/>
      <name val="FangSong"/>
      <family val="3"/>
      <charset val="134"/>
    </font>
    <font>
      <b/>
      <sz val="11"/>
      <color theme="1"/>
      <name val="FangSong"/>
      <family val="3"/>
    </font>
    <font>
      <b/>
      <sz val="9"/>
      <color theme="1"/>
      <name val="FangSong"/>
      <family val="3"/>
    </font>
    <font>
      <b/>
      <sz val="10"/>
      <color theme="1"/>
      <name val="FangSong"/>
      <family val="3"/>
    </font>
    <font>
      <sz val="10"/>
      <color theme="1"/>
      <name val="FangSong"/>
      <family val="3"/>
      <charset val="134"/>
    </font>
    <font>
      <sz val="10"/>
      <color theme="1"/>
      <name val="Tahoma"/>
      <family val="2"/>
      <charset val="134"/>
    </font>
    <font>
      <sz val="11"/>
      <color rgb="FFFF0000"/>
      <name val="Tahoma"/>
      <family val="2"/>
    </font>
    <font>
      <b/>
      <sz val="10"/>
      <color theme="0"/>
      <name val="FangSong"/>
      <family val="3"/>
      <charset val="134"/>
    </font>
    <font>
      <b/>
      <sz val="10"/>
      <color rgb="FFFF0000"/>
      <name val="FangSong"/>
      <family val="3"/>
    </font>
    <font>
      <b/>
      <sz val="10"/>
      <color theme="0"/>
      <name val="FangSong"/>
      <family val="3"/>
    </font>
    <font>
      <sz val="10"/>
      <color theme="1"/>
      <name val="Tahoma"/>
      <family val="2"/>
    </font>
    <font>
      <sz val="10"/>
      <color theme="1"/>
      <name val="FangSong"/>
      <family val="3"/>
    </font>
    <font>
      <b/>
      <sz val="11"/>
      <color theme="1"/>
      <name val="Tahoma"/>
      <family val="2"/>
      <charset val="134"/>
    </font>
    <font>
      <b/>
      <sz val="11"/>
      <color rgb="FFFF0000"/>
      <name val="Tahoma"/>
      <family val="2"/>
    </font>
    <font>
      <b/>
      <sz val="11"/>
      <color theme="1"/>
      <name val="Tahoma"/>
      <family val="2"/>
    </font>
    <font>
      <b/>
      <sz val="11"/>
      <color theme="3"/>
      <name val="FangSong"/>
      <family val="3"/>
      <charset val="134"/>
    </font>
    <font>
      <b/>
      <sz val="11"/>
      <color rgb="FF000000"/>
      <name val="Arial"/>
      <family val="2"/>
    </font>
    <font>
      <b/>
      <sz val="11"/>
      <color rgb="FFFFFFFF"/>
      <name val="Arial"/>
      <family val="2"/>
    </font>
    <font>
      <sz val="11"/>
      <color rgb="FF000000"/>
      <name val="Arial"/>
      <family val="2"/>
    </font>
    <font>
      <b/>
      <sz val="12"/>
      <color rgb="FFFF0000"/>
      <name val="FangSong"/>
      <family val="3"/>
      <charset val="134"/>
    </font>
    <font>
      <sz val="11"/>
      <color rgb="FFFFFFFF"/>
      <name val="Arial"/>
      <family val="2"/>
    </font>
    <font>
      <b/>
      <sz val="10"/>
      <color theme="1"/>
      <name val="Tahoma"/>
      <family val="2"/>
    </font>
    <font>
      <b/>
      <sz val="10"/>
      <color theme="1"/>
      <name val="FangSong"/>
      <family val="3"/>
      <charset val="134"/>
    </font>
    <font>
      <u/>
      <sz val="11"/>
      <color theme="10"/>
      <name val="Tahoma"/>
      <family val="2"/>
    </font>
    <font>
      <b/>
      <sz val="11"/>
      <color theme="3" tint="0.59999389629810485"/>
      <name val="Tahoma"/>
      <family val="2"/>
    </font>
    <font>
      <sz val="10"/>
      <color rgb="FFFF0000"/>
      <name val="Tahoma"/>
      <family val="2"/>
    </font>
    <font>
      <b/>
      <sz val="10"/>
      <color rgb="FFFF0000"/>
      <name val="Tahoma"/>
      <family val="2"/>
    </font>
    <font>
      <b/>
      <sz val="11"/>
      <color theme="3"/>
      <name val="Tahoma"/>
      <family val="2"/>
    </font>
    <font>
      <sz val="11"/>
      <color rgb="FF000000"/>
      <name val="Tahoma"/>
      <family val="2"/>
    </font>
    <font>
      <sz val="11"/>
      <color rgb="FF000000"/>
      <name val="FangSong"/>
      <family val="3"/>
      <charset val="134"/>
    </font>
    <font>
      <b/>
      <sz val="10"/>
      <color rgb="FF0000FF"/>
      <name val="Tahoma"/>
      <family val="2"/>
    </font>
    <font>
      <sz val="11"/>
      <color rgb="FFFF0000"/>
      <name val="Tahoma"/>
      <family val="2"/>
      <charset val="134"/>
    </font>
    <font>
      <b/>
      <sz val="11"/>
      <color rgb="FFFF0000"/>
      <name val="FangSong"/>
      <family val="3"/>
      <charset val="134"/>
    </font>
    <font>
      <sz val="11"/>
      <color rgb="FF006100"/>
      <name val="ＭＳ Ｐゴシック"/>
      <family val="2"/>
      <charset val="134"/>
      <scheme val="minor"/>
    </font>
    <font>
      <sz val="10"/>
      <name val="FangSong"/>
      <family val="3"/>
      <charset val="134"/>
    </font>
    <font>
      <sz val="10"/>
      <color rgb="FF0070C0"/>
      <name val="FangSong"/>
      <family val="3"/>
      <charset val="134"/>
    </font>
    <font>
      <sz val="11"/>
      <color rgb="FF9C0006"/>
      <name val="ＭＳ Ｐゴシック"/>
      <family val="2"/>
      <charset val="134"/>
      <scheme val="minor"/>
    </font>
    <font>
      <b/>
      <sz val="11"/>
      <color rgb="FF006100"/>
      <name val="ＭＳ Ｐゴシック"/>
      <family val="3"/>
      <charset val="128"/>
      <scheme val="minor"/>
    </font>
    <font>
      <b/>
      <sz val="18"/>
      <color theme="4"/>
      <name val="FangSong"/>
      <family val="3"/>
      <charset val="134"/>
    </font>
    <font>
      <sz val="11"/>
      <color theme="0" tint="-0.499984740745262"/>
      <name val="Tahoma"/>
      <family val="2"/>
      <charset val="134"/>
    </font>
    <font>
      <b/>
      <sz val="11"/>
      <color theme="4"/>
      <name val="Tahoma"/>
      <family val="2"/>
    </font>
    <font>
      <b/>
      <sz val="14"/>
      <color theme="1"/>
      <name val="Tahoma"/>
      <family val="2"/>
    </font>
    <font>
      <sz val="11"/>
      <color theme="1"/>
      <name val="ＭＳ Ｐゴシック"/>
      <family val="3"/>
      <charset val="128"/>
    </font>
    <font>
      <sz val="11"/>
      <color theme="1"/>
      <name val="Tahoma"/>
      <family val="2"/>
    </font>
    <font>
      <sz val="9"/>
      <color rgb="FF000000"/>
      <name val="Microsoft YaHei"/>
      <family val="2"/>
      <charset val="134"/>
    </font>
    <font>
      <b/>
      <sz val="22"/>
      <color theme="4"/>
      <name val="FangSong"/>
      <family val="3"/>
      <charset val="134"/>
    </font>
    <font>
      <b/>
      <sz val="12"/>
      <color theme="4"/>
      <name val="FangSong"/>
      <family val="3"/>
      <charset val="134"/>
    </font>
    <font>
      <b/>
      <sz val="11"/>
      <color theme="1"/>
      <name val="ＭＳ Ｐゴシック"/>
      <family val="3"/>
      <charset val="128"/>
    </font>
    <font>
      <sz val="6"/>
      <name val="ＭＳ Ｐゴシック"/>
      <family val="3"/>
      <charset val="128"/>
    </font>
  </fonts>
  <fills count="30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F4DA2"/>
        <bgColor indexed="64"/>
      </patternFill>
    </fill>
    <fill>
      <patternFill patternType="solid">
        <fgColor rgb="FFE9EBF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D3567A"/>
        <bgColor indexed="64"/>
      </patternFill>
    </fill>
    <fill>
      <patternFill patternType="solid">
        <fgColor rgb="FF3CC5EA"/>
        <bgColor indexed="64"/>
      </patternFill>
    </fill>
    <fill>
      <patternFill patternType="solid">
        <fgColor rgb="FFEB8A18"/>
        <bgColor indexed="64"/>
      </patternFill>
    </fill>
    <fill>
      <patternFill patternType="solid">
        <fgColor rgb="FF254F84"/>
        <bgColor indexed="64"/>
      </patternFill>
    </fill>
    <fill>
      <patternFill patternType="solid">
        <fgColor rgb="FFCFD5E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9900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DDDDDD"/>
      </right>
      <top/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/>
      <bottom style="medium">
        <color rgb="FFDDDDDD"/>
      </bottom>
      <diagonal/>
    </border>
    <border>
      <left/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/>
      <right/>
      <top style="medium">
        <color rgb="FFDDDDDD"/>
      </top>
      <bottom style="medium">
        <color rgb="FFDDDDDD"/>
      </bottom>
      <diagonal/>
    </border>
    <border>
      <left/>
      <right/>
      <top style="medium">
        <color rgb="FFDDDDDD"/>
      </top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theme="3" tint="0.39997558519241921"/>
      </left>
      <right style="dotted">
        <color theme="3" tint="0.39997558519241921"/>
      </right>
      <top style="dotted">
        <color theme="3" tint="0.39997558519241921"/>
      </top>
      <bottom style="dotted">
        <color theme="3" tint="0.3999755851924192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38" fillId="23" borderId="0" applyNumberFormat="0" applyBorder="0" applyAlignment="0" applyProtection="0">
      <alignment vertical="center"/>
    </xf>
    <xf numFmtId="0" fontId="41" fillId="24" borderId="0" applyNumberFormat="0" applyBorder="0" applyAlignment="0" applyProtection="0">
      <alignment vertical="center"/>
    </xf>
  </cellStyleXfs>
  <cellXfs count="454">
    <xf numFmtId="0" fontId="0" fillId="0" borderId="0" xfId="0"/>
    <xf numFmtId="0" fontId="2" fillId="0" borderId="0" xfId="0" applyFont="1"/>
    <xf numFmtId="0" fontId="2" fillId="0" borderId="1" xfId="0" applyFont="1" applyBorder="1"/>
    <xf numFmtId="0" fontId="0" fillId="0" borderId="1" xfId="0" applyBorder="1"/>
    <xf numFmtId="0" fontId="2" fillId="2" borderId="1" xfId="0" applyFont="1" applyFill="1" applyBorder="1"/>
    <xf numFmtId="14" fontId="2" fillId="0" borderId="1" xfId="0" applyNumberFormat="1" applyFont="1" applyBorder="1"/>
    <xf numFmtId="0" fontId="0" fillId="4" borderId="1" xfId="0" applyFill="1" applyBorder="1"/>
    <xf numFmtId="9" fontId="0" fillId="0" borderId="1" xfId="0" applyNumberFormat="1" applyBorder="1"/>
    <xf numFmtId="0" fontId="0" fillId="0" borderId="2" xfId="0" applyBorder="1"/>
    <xf numFmtId="0" fontId="0" fillId="5" borderId="3" xfId="0" applyFill="1" applyBorder="1"/>
    <xf numFmtId="0" fontId="0" fillId="0" borderId="0" xfId="0" applyBorder="1"/>
    <xf numFmtId="177" fontId="0" fillId="0" borderId="1" xfId="0" applyNumberFormat="1" applyBorder="1"/>
    <xf numFmtId="0" fontId="0" fillId="0" borderId="4" xfId="0" applyBorder="1"/>
    <xf numFmtId="0" fontId="3" fillId="0" borderId="0" xfId="0" applyFont="1"/>
    <xf numFmtId="14" fontId="0" fillId="0" borderId="0" xfId="0" applyNumberFormat="1"/>
    <xf numFmtId="11" fontId="0" fillId="0" borderId="0" xfId="0" applyNumberFormat="1"/>
    <xf numFmtId="0" fontId="4" fillId="0" borderId="0" xfId="0" applyFont="1"/>
    <xf numFmtId="0" fontId="0" fillId="0" borderId="0" xfId="0" applyAlignment="1">
      <alignment vertical="center"/>
    </xf>
    <xf numFmtId="0" fontId="0" fillId="12" borderId="1" xfId="0" applyFill="1" applyBorder="1"/>
    <xf numFmtId="0" fontId="0" fillId="13" borderId="1" xfId="0" applyFill="1" applyBorder="1"/>
    <xf numFmtId="182" fontId="0" fillId="13" borderId="1" xfId="0" applyNumberFormat="1" applyFill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80" fontId="0" fillId="13" borderId="1" xfId="0" applyNumberFormat="1" applyFill="1" applyBorder="1"/>
    <xf numFmtId="0" fontId="15" fillId="3" borderId="6" xfId="0" applyFont="1" applyFill="1" applyBorder="1" applyAlignment="1">
      <alignment horizontal="center"/>
    </xf>
    <xf numFmtId="179" fontId="15" fillId="3" borderId="6" xfId="0" applyNumberFormat="1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/>
    </xf>
    <xf numFmtId="179" fontId="15" fillId="8" borderId="1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/>
    </xf>
    <xf numFmtId="179" fontId="15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/>
    </xf>
    <xf numFmtId="0" fontId="9" fillId="8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180" fontId="15" fillId="3" borderId="6" xfId="0" applyNumberFormat="1" applyFont="1" applyFill="1" applyBorder="1" applyAlignment="1">
      <alignment horizontal="center"/>
    </xf>
    <xf numFmtId="180" fontId="15" fillId="8" borderId="1" xfId="0" applyNumberFormat="1" applyFont="1" applyFill="1" applyBorder="1" applyAlignment="1">
      <alignment horizontal="center"/>
    </xf>
    <xf numFmtId="180" fontId="15" fillId="3" borderId="1" xfId="0" applyNumberFormat="1" applyFont="1" applyFill="1" applyBorder="1" applyAlignment="1">
      <alignment horizontal="center"/>
    </xf>
    <xf numFmtId="181" fontId="15" fillId="3" borderId="6" xfId="0" applyNumberFormat="1" applyFont="1" applyFill="1" applyBorder="1" applyAlignment="1">
      <alignment horizontal="center"/>
    </xf>
    <xf numFmtId="176" fontId="15" fillId="3" borderId="6" xfId="0" applyNumberFormat="1" applyFont="1" applyFill="1" applyBorder="1" applyAlignment="1">
      <alignment horizontal="center"/>
    </xf>
    <xf numFmtId="10" fontId="15" fillId="3" borderId="6" xfId="0" applyNumberFormat="1" applyFont="1" applyFill="1" applyBorder="1" applyAlignment="1">
      <alignment horizontal="center"/>
    </xf>
    <xf numFmtId="181" fontId="15" fillId="8" borderId="1" xfId="0" applyNumberFormat="1" applyFont="1" applyFill="1" applyBorder="1" applyAlignment="1">
      <alignment horizontal="center"/>
    </xf>
    <xf numFmtId="176" fontId="15" fillId="8" borderId="1" xfId="0" applyNumberFormat="1" applyFont="1" applyFill="1" applyBorder="1" applyAlignment="1">
      <alignment horizontal="center"/>
    </xf>
    <xf numFmtId="10" fontId="15" fillId="8" borderId="1" xfId="0" applyNumberFormat="1" applyFont="1" applyFill="1" applyBorder="1" applyAlignment="1">
      <alignment horizontal="center"/>
    </xf>
    <xf numFmtId="181" fontId="15" fillId="3" borderId="1" xfId="0" applyNumberFormat="1" applyFont="1" applyFill="1" applyBorder="1" applyAlignment="1">
      <alignment horizontal="center"/>
    </xf>
    <xf numFmtId="176" fontId="15" fillId="3" borderId="1" xfId="0" applyNumberFormat="1" applyFont="1" applyFill="1" applyBorder="1" applyAlignment="1">
      <alignment horizontal="center"/>
    </xf>
    <xf numFmtId="10" fontId="15" fillId="3" borderId="1" xfId="0" applyNumberFormat="1" applyFont="1" applyFill="1" applyBorder="1" applyAlignment="1">
      <alignment horizontal="center"/>
    </xf>
    <xf numFmtId="0" fontId="16" fillId="3" borderId="6" xfId="0" applyFont="1" applyFill="1" applyBorder="1" applyAlignment="1">
      <alignment horizontal="center" shrinkToFit="1"/>
    </xf>
    <xf numFmtId="0" fontId="9" fillId="3" borderId="6" xfId="0" applyFont="1" applyFill="1" applyBorder="1" applyAlignment="1">
      <alignment horizontal="left" shrinkToFit="1"/>
    </xf>
    <xf numFmtId="0" fontId="16" fillId="8" borderId="6" xfId="0" applyFont="1" applyFill="1" applyBorder="1" applyAlignment="1">
      <alignment horizontal="left" shrinkToFit="1"/>
    </xf>
    <xf numFmtId="0" fontId="16" fillId="3" borderId="6" xfId="0" applyFont="1" applyFill="1" applyBorder="1" applyAlignment="1">
      <alignment horizontal="left" shrinkToFit="1"/>
    </xf>
    <xf numFmtId="0" fontId="17" fillId="0" borderId="0" xfId="0" applyFont="1"/>
    <xf numFmtId="0" fontId="20" fillId="0" borderId="0" xfId="0" applyFont="1"/>
    <xf numFmtId="0" fontId="12" fillId="7" borderId="13" xfId="0" applyFont="1" applyFill="1" applyBorder="1" applyAlignment="1">
      <alignment horizontal="center" vertical="center"/>
    </xf>
    <xf numFmtId="0" fontId="13" fillId="7" borderId="15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/>
    </xf>
    <xf numFmtId="0" fontId="14" fillId="7" borderId="15" xfId="0" applyFont="1" applyFill="1" applyBorder="1" applyAlignment="1">
      <alignment horizontal="center" vertical="center"/>
    </xf>
    <xf numFmtId="0" fontId="13" fillId="7" borderId="16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4" fillId="7" borderId="17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 wrapText="1"/>
    </xf>
    <xf numFmtId="0" fontId="13" fillId="7" borderId="15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left" wrapText="1" indent="1"/>
    </xf>
    <xf numFmtId="0" fontId="23" fillId="0" borderId="21" xfId="0" applyFont="1" applyBorder="1" applyAlignment="1">
      <alignment horizontal="left" wrapText="1"/>
    </xf>
    <xf numFmtId="0" fontId="22" fillId="14" borderId="22" xfId="0" applyFont="1" applyFill="1" applyBorder="1" applyAlignment="1">
      <alignment horizontal="center" vertical="center" wrapText="1"/>
    </xf>
    <xf numFmtId="0" fontId="22" fillId="14" borderId="23" xfId="0" applyFont="1" applyFill="1" applyBorder="1" applyAlignment="1">
      <alignment horizontal="center" vertical="center" wrapText="1"/>
    </xf>
    <xf numFmtId="0" fontId="21" fillId="15" borderId="24" xfId="0" applyFont="1" applyFill="1" applyBorder="1" applyAlignment="1">
      <alignment horizontal="left" wrapText="1"/>
    </xf>
    <xf numFmtId="0" fontId="21" fillId="13" borderId="24" xfId="0" applyFont="1" applyFill="1" applyBorder="1" applyAlignment="1">
      <alignment horizontal="left" wrapText="1"/>
    </xf>
    <xf numFmtId="0" fontId="23" fillId="13" borderId="21" xfId="0" applyFont="1" applyFill="1" applyBorder="1" applyAlignment="1">
      <alignment horizontal="left" wrapText="1"/>
    </xf>
    <xf numFmtId="0" fontId="21" fillId="16" borderId="24" xfId="0" applyFont="1" applyFill="1" applyBorder="1" applyAlignment="1">
      <alignment horizontal="left" wrapText="1"/>
    </xf>
    <xf numFmtId="0" fontId="23" fillId="16" borderId="21" xfId="0" applyFont="1" applyFill="1" applyBorder="1" applyAlignment="1">
      <alignment horizontal="left" wrapText="1"/>
    </xf>
    <xf numFmtId="0" fontId="24" fillId="0" borderId="0" xfId="0" applyFont="1"/>
    <xf numFmtId="0" fontId="23" fillId="0" borderId="25" xfId="0" applyFont="1" applyBorder="1" applyAlignment="1">
      <alignment horizontal="left" vertical="center" wrapText="1"/>
    </xf>
    <xf numFmtId="0" fontId="21" fillId="15" borderId="26" xfId="0" applyFont="1" applyFill="1" applyBorder="1" applyAlignment="1">
      <alignment horizontal="left" wrapText="1"/>
    </xf>
    <xf numFmtId="0" fontId="25" fillId="19" borderId="21" xfId="0" applyFont="1" applyFill="1" applyBorder="1" applyAlignment="1">
      <alignment horizontal="left" vertical="center" wrapText="1"/>
    </xf>
    <xf numFmtId="0" fontId="25" fillId="17" borderId="21" xfId="0" applyFont="1" applyFill="1" applyBorder="1" applyAlignment="1">
      <alignment horizontal="left" vertical="center" wrapText="1"/>
    </xf>
    <xf numFmtId="0" fontId="25" fillId="18" borderId="21" xfId="0" applyFont="1" applyFill="1" applyBorder="1" applyAlignment="1">
      <alignment horizontal="left" vertical="center" wrapText="1"/>
    </xf>
    <xf numFmtId="0" fontId="25" fillId="20" borderId="21" xfId="0" applyFont="1" applyFill="1" applyBorder="1" applyAlignment="1">
      <alignment horizontal="left" vertical="center" wrapText="1"/>
    </xf>
    <xf numFmtId="0" fontId="23" fillId="0" borderId="21" xfId="0" applyFont="1" applyBorder="1" applyAlignment="1">
      <alignment horizontal="left" vertical="center" wrapText="1"/>
    </xf>
    <xf numFmtId="0" fontId="0" fillId="0" borderId="32" xfId="0" applyBorder="1"/>
    <xf numFmtId="0" fontId="25" fillId="14" borderId="24" xfId="0" applyFont="1" applyFill="1" applyBorder="1" applyAlignment="1">
      <alignment horizontal="left" vertical="center" wrapText="1"/>
    </xf>
    <xf numFmtId="0" fontId="23" fillId="21" borderId="24" xfId="0" applyFont="1" applyFill="1" applyBorder="1" applyAlignment="1">
      <alignment horizontal="left" vertical="center" wrapText="1"/>
    </xf>
    <xf numFmtId="0" fontId="23" fillId="21" borderId="26" xfId="0" applyFont="1" applyFill="1" applyBorder="1" applyAlignment="1">
      <alignment horizontal="left" vertical="center" wrapText="1"/>
    </xf>
    <xf numFmtId="0" fontId="23" fillId="13" borderId="25" xfId="0" applyFont="1" applyFill="1" applyBorder="1" applyAlignment="1">
      <alignment horizontal="left" vertical="center" wrapText="1"/>
    </xf>
    <xf numFmtId="10" fontId="19" fillId="0" borderId="20" xfId="0" applyNumberFormat="1" applyFont="1" applyBorder="1"/>
    <xf numFmtId="0" fontId="14" fillId="7" borderId="15" xfId="0" applyFont="1" applyFill="1" applyBorder="1" applyAlignment="1">
      <alignment horizontal="center" vertical="center" wrapText="1"/>
    </xf>
    <xf numFmtId="185" fontId="19" fillId="0" borderId="0" xfId="0" applyNumberFormat="1" applyFon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6" xfId="0" applyBorder="1"/>
    <xf numFmtId="0" fontId="0" fillId="0" borderId="37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NumberFormat="1"/>
    <xf numFmtId="0" fontId="19" fillId="0" borderId="38" xfId="0" applyFont="1" applyBorder="1"/>
    <xf numFmtId="0" fontId="0" fillId="0" borderId="38" xfId="0" applyBorder="1"/>
    <xf numFmtId="0" fontId="15" fillId="8" borderId="1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>
      <alignment vertical="center"/>
    </xf>
    <xf numFmtId="0" fontId="8" fillId="10" borderId="11" xfId="0" applyFont="1" applyFill="1" applyBorder="1" applyAlignment="1">
      <alignment horizontal="center" vertical="center" wrapText="1"/>
    </xf>
    <xf numFmtId="0" fontId="3" fillId="9" borderId="10" xfId="0" applyFont="1" applyFill="1" applyBorder="1" applyAlignment="1">
      <alignment horizontal="center" vertical="center"/>
    </xf>
    <xf numFmtId="0" fontId="6" fillId="6" borderId="10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/>
    </xf>
    <xf numFmtId="0" fontId="7" fillId="4" borderId="8" xfId="0" applyFont="1" applyFill="1" applyBorder="1" applyAlignment="1">
      <alignment horizontal="center" vertical="center" wrapText="1"/>
    </xf>
    <xf numFmtId="0" fontId="7" fillId="4" borderId="9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/>
    </xf>
    <xf numFmtId="0" fontId="6" fillId="6" borderId="12" xfId="0" applyFont="1" applyFill="1" applyBorder="1" applyAlignment="1">
      <alignment horizontal="center" vertical="center" wrapText="1"/>
    </xf>
    <xf numFmtId="0" fontId="6" fillId="11" borderId="10" xfId="0" applyFont="1" applyFill="1" applyBorder="1" applyAlignment="1">
      <alignment horizontal="center" vertical="center"/>
    </xf>
    <xf numFmtId="0" fontId="6" fillId="11" borderId="11" xfId="0" applyFont="1" applyFill="1" applyBorder="1" applyAlignment="1">
      <alignment horizontal="center" vertical="center"/>
    </xf>
    <xf numFmtId="0" fontId="6" fillId="11" borderId="12" xfId="0" applyFont="1" applyFill="1" applyBorder="1" applyAlignment="1">
      <alignment horizontal="center" vertical="center" wrapText="1"/>
    </xf>
    <xf numFmtId="0" fontId="6" fillId="10" borderId="10" xfId="0" applyFont="1" applyFill="1" applyBorder="1" applyAlignment="1">
      <alignment horizontal="center" vertical="center" wrapText="1"/>
    </xf>
    <xf numFmtId="0" fontId="6" fillId="10" borderId="11" xfId="0" applyFont="1" applyFill="1" applyBorder="1" applyAlignment="1">
      <alignment horizontal="center" vertical="center" wrapText="1"/>
    </xf>
    <xf numFmtId="0" fontId="6" fillId="10" borderId="12" xfId="0" applyFont="1" applyFill="1" applyBorder="1" applyAlignment="1">
      <alignment horizontal="center" vertical="center" wrapText="1"/>
    </xf>
    <xf numFmtId="0" fontId="7" fillId="4" borderId="10" xfId="0" applyFont="1" applyFill="1" applyBorder="1" applyAlignment="1">
      <alignment horizontal="center" vertical="center" wrapText="1"/>
    </xf>
    <xf numFmtId="0" fontId="7" fillId="4" borderId="11" xfId="0" applyFont="1" applyFill="1" applyBorder="1" applyAlignment="1">
      <alignment horizontal="center" vertical="center" wrapText="1"/>
    </xf>
    <xf numFmtId="0" fontId="28" fillId="0" borderId="0" xfId="1" applyAlignment="1" applyProtection="1"/>
    <xf numFmtId="0" fontId="6" fillId="9" borderId="11" xfId="0" applyFont="1" applyFill="1" applyBorder="1" applyAlignment="1">
      <alignment horizontal="center" vertical="center"/>
    </xf>
    <xf numFmtId="0" fontId="6" fillId="9" borderId="12" xfId="0" applyFont="1" applyFill="1" applyBorder="1" applyAlignment="1">
      <alignment horizontal="center" vertical="center" wrapText="1"/>
    </xf>
    <xf numFmtId="184" fontId="19" fillId="0" borderId="19" xfId="0" applyNumberFormat="1" applyFont="1" applyBorder="1"/>
    <xf numFmtId="0" fontId="15" fillId="3" borderId="39" xfId="0" applyFont="1" applyFill="1" applyBorder="1" applyAlignment="1">
      <alignment horizontal="center"/>
    </xf>
    <xf numFmtId="0" fontId="15" fillId="8" borderId="39" xfId="0" applyFont="1" applyFill="1" applyBorder="1" applyAlignment="1">
      <alignment horizont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0" fillId="22" borderId="0" xfId="0" applyFill="1"/>
    <xf numFmtId="0" fontId="29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15" fillId="8" borderId="1" xfId="0" applyFont="1" applyFill="1" applyBorder="1" applyAlignment="1">
      <alignment horizontal="center" vertical="center"/>
    </xf>
    <xf numFmtId="9" fontId="0" fillId="13" borderId="0" xfId="0" applyNumberFormat="1" applyFill="1"/>
    <xf numFmtId="0" fontId="0" fillId="0" borderId="0" xfId="0" applyAlignment="1">
      <alignment horizontal="right"/>
    </xf>
    <xf numFmtId="0" fontId="34" fillId="21" borderId="26" xfId="0" applyFont="1" applyFill="1" applyBorder="1" applyAlignment="1">
      <alignment horizontal="left" vertical="center" wrapText="1"/>
    </xf>
    <xf numFmtId="0" fontId="0" fillId="13" borderId="0" xfId="0" applyFill="1"/>
    <xf numFmtId="10" fontId="0" fillId="13" borderId="0" xfId="0" applyNumberFormat="1" applyFill="1"/>
    <xf numFmtId="182" fontId="15" fillId="3" borderId="1" xfId="0" applyNumberFormat="1" applyFont="1" applyFill="1" applyBorder="1" applyAlignment="1">
      <alignment horizontal="center"/>
    </xf>
    <xf numFmtId="0" fontId="16" fillId="8" borderId="6" xfId="0" applyFont="1" applyFill="1" applyBorder="1" applyAlignment="1">
      <alignment horizontal="center" shrinkToFit="1"/>
    </xf>
    <xf numFmtId="182" fontId="9" fillId="8" borderId="1" xfId="0" applyNumberFormat="1" applyFont="1" applyFill="1" applyBorder="1" applyAlignment="1">
      <alignment horizontal="center" vertical="center"/>
    </xf>
    <xf numFmtId="184" fontId="15" fillId="3" borderId="1" xfId="0" applyNumberFormat="1" applyFont="1" applyFill="1" applyBorder="1" applyAlignment="1">
      <alignment horizontal="center"/>
    </xf>
    <xf numFmtId="184" fontId="15" fillId="8" borderId="1" xfId="0" applyNumberFormat="1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 vertical="center" wrapText="1"/>
    </xf>
    <xf numFmtId="180" fontId="36" fillId="13" borderId="1" xfId="0" applyNumberFormat="1" applyFont="1" applyFill="1" applyBorder="1"/>
    <xf numFmtId="0" fontId="12" fillId="7" borderId="45" xfId="0" applyFont="1" applyFill="1" applyBorder="1" applyAlignment="1">
      <alignment horizontal="center" vertical="center"/>
    </xf>
    <xf numFmtId="0" fontId="14" fillId="7" borderId="46" xfId="0" applyFont="1" applyFill="1" applyBorder="1" applyAlignment="1">
      <alignment horizontal="center" vertical="center" wrapText="1"/>
    </xf>
    <xf numFmtId="0" fontId="14" fillId="7" borderId="18" xfId="0" applyFont="1" applyFill="1" applyBorder="1" applyAlignment="1">
      <alignment horizontal="center" vertical="center" wrapText="1"/>
    </xf>
    <xf numFmtId="0" fontId="14" fillId="7" borderId="47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 wrapText="1"/>
    </xf>
    <xf numFmtId="0" fontId="12" fillId="7" borderId="45" xfId="0" applyFont="1" applyFill="1" applyBorder="1" applyAlignment="1">
      <alignment horizontal="center" vertical="center" wrapText="1"/>
    </xf>
    <xf numFmtId="185" fontId="0" fillId="0" borderId="48" xfId="0" applyNumberFormat="1" applyBorder="1" applyAlignment="1">
      <alignment horizontal="center" vertical="center"/>
    </xf>
    <xf numFmtId="10" fontId="0" fillId="0" borderId="48" xfId="0" applyNumberFormat="1" applyBorder="1" applyAlignment="1">
      <alignment horizontal="center" vertical="center"/>
    </xf>
    <xf numFmtId="9" fontId="0" fillId="0" borderId="48" xfId="0" applyNumberFormat="1" applyBorder="1" applyAlignment="1">
      <alignment horizontal="center" vertical="center"/>
    </xf>
    <xf numFmtId="182" fontId="0" fillId="0" borderId="48" xfId="0" applyNumberFormat="1" applyBorder="1" applyAlignment="1">
      <alignment horizontal="center" vertical="center"/>
    </xf>
    <xf numFmtId="182" fontId="0" fillId="0" borderId="48" xfId="0" applyNumberFormat="1" applyBorder="1" applyAlignment="1">
      <alignment horizontal="center"/>
    </xf>
    <xf numFmtId="10" fontId="0" fillId="0" borderId="48" xfId="0" applyNumberFormat="1" applyBorder="1" applyAlignment="1">
      <alignment horizontal="center"/>
    </xf>
    <xf numFmtId="0" fontId="0" fillId="0" borderId="48" xfId="0" applyBorder="1"/>
    <xf numFmtId="0" fontId="37" fillId="0" borderId="0" xfId="0" applyFont="1"/>
    <xf numFmtId="0" fontId="15" fillId="8" borderId="1" xfId="0" applyFont="1" applyFill="1" applyBorder="1" applyAlignment="1">
      <alignment horizontal="center" vertical="center"/>
    </xf>
    <xf numFmtId="0" fontId="38" fillId="23" borderId="0" xfId="2" applyAlignment="1"/>
    <xf numFmtId="0" fontId="39" fillId="8" borderId="1" xfId="0" applyFont="1" applyFill="1" applyBorder="1" applyAlignment="1">
      <alignment horizontal="center"/>
    </xf>
    <xf numFmtId="0" fontId="40" fillId="8" borderId="1" xfId="0" applyFont="1" applyFill="1" applyBorder="1" applyAlignment="1">
      <alignment horizontal="center"/>
    </xf>
    <xf numFmtId="0" fontId="32" fillId="0" borderId="0" xfId="0" applyFont="1" applyAlignment="1">
      <alignment horizontal="right" vertical="center"/>
    </xf>
    <xf numFmtId="0" fontId="0" fillId="0" borderId="1" xfId="0" applyBorder="1" applyAlignment="1">
      <alignment horizontal="left"/>
    </xf>
    <xf numFmtId="0" fontId="17" fillId="3" borderId="1" xfId="0" applyFont="1" applyFill="1" applyBorder="1"/>
    <xf numFmtId="0" fontId="3" fillId="3" borderId="1" xfId="0" applyFont="1" applyFill="1" applyBorder="1"/>
    <xf numFmtId="0" fontId="17" fillId="3" borderId="1" xfId="0" applyFont="1" applyFill="1" applyBorder="1" applyAlignment="1">
      <alignment wrapText="1"/>
    </xf>
    <xf numFmtId="176" fontId="29" fillId="0" borderId="13" xfId="0" applyNumberFormat="1" applyFont="1" applyBorder="1"/>
    <xf numFmtId="10" fontId="19" fillId="0" borderId="0" xfId="0" applyNumberFormat="1" applyFont="1"/>
    <xf numFmtId="0" fontId="6" fillId="9" borderId="11" xfId="0" applyFont="1" applyFill="1" applyBorder="1" applyAlignment="1">
      <alignment horizontal="center" vertical="center" wrapText="1"/>
    </xf>
    <xf numFmtId="0" fontId="6" fillId="9" borderId="37" xfId="0" applyFont="1" applyFill="1" applyBorder="1" applyAlignment="1">
      <alignment horizontal="center" vertical="center" wrapText="1"/>
    </xf>
    <xf numFmtId="0" fontId="6" fillId="9" borderId="0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 wrapText="1"/>
    </xf>
    <xf numFmtId="0" fontId="6" fillId="11" borderId="11" xfId="0" applyFont="1" applyFill="1" applyBorder="1" applyAlignment="1">
      <alignment horizontal="center" vertical="center" wrapText="1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58" fontId="0" fillId="0" borderId="0" xfId="0" applyNumberFormat="1"/>
    <xf numFmtId="0" fontId="36" fillId="0" borderId="0" xfId="0" applyFont="1"/>
    <xf numFmtId="0" fontId="37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7" fillId="0" borderId="0" xfId="0" applyFont="1" applyFill="1" applyAlignment="1">
      <alignment horizontal="center" vertical="center"/>
    </xf>
    <xf numFmtId="0" fontId="20" fillId="0" borderId="0" xfId="0" applyFont="1" applyFill="1" applyAlignment="1">
      <alignment horizontal="center" vertical="center"/>
    </xf>
    <xf numFmtId="0" fontId="32" fillId="0" borderId="0" xfId="0" applyNumberFormat="1" applyFont="1" applyAlignment="1">
      <alignment horizontal="right" vertical="center"/>
    </xf>
    <xf numFmtId="0" fontId="32" fillId="0" borderId="0" xfId="0" applyFont="1" applyAlignment="1">
      <alignment horizontal="left" vertical="center"/>
    </xf>
    <xf numFmtId="0" fontId="2" fillId="0" borderId="0" xfId="0" applyFont="1" applyBorder="1"/>
    <xf numFmtId="0" fontId="0" fillId="0" borderId="0" xfId="0" applyFill="1" applyBorder="1"/>
    <xf numFmtId="0" fontId="2" fillId="0" borderId="0" xfId="0" applyFont="1" applyFill="1" applyBorder="1"/>
    <xf numFmtId="0" fontId="0" fillId="0" borderId="36" xfId="0" applyFill="1" applyBorder="1"/>
    <xf numFmtId="0" fontId="0" fillId="0" borderId="37" xfId="0" applyFill="1" applyBorder="1"/>
    <xf numFmtId="0" fontId="19" fillId="0" borderId="0" xfId="0" applyFont="1"/>
    <xf numFmtId="0" fontId="0" fillId="25" borderId="0" xfId="0" applyFill="1"/>
    <xf numFmtId="0" fontId="3" fillId="0" borderId="37" xfId="0" applyFont="1" applyFill="1" applyBorder="1" applyAlignment="1">
      <alignment horizontal="left" vertical="center"/>
    </xf>
    <xf numFmtId="14" fontId="0" fillId="0" borderId="0" xfId="0" applyNumberFormat="1" applyBorder="1"/>
    <xf numFmtId="0" fontId="42" fillId="23" borderId="1" xfId="2" applyFont="1" applyBorder="1" applyAlignment="1">
      <alignment horizontal="center" vertical="center"/>
    </xf>
    <xf numFmtId="0" fontId="42" fillId="23" borderId="1" xfId="2" applyFont="1" applyBorder="1" applyAlignment="1">
      <alignment horizontal="center"/>
    </xf>
    <xf numFmtId="0" fontId="38" fillId="23" borderId="1" xfId="2" applyBorder="1" applyAlignment="1"/>
    <xf numFmtId="0" fontId="41" fillId="8" borderId="1" xfId="3" applyFill="1" applyBorder="1" applyAlignment="1"/>
    <xf numFmtId="0" fontId="38" fillId="3" borderId="1" xfId="2" applyFill="1" applyBorder="1" applyAlignment="1"/>
    <xf numFmtId="0" fontId="32" fillId="0" borderId="0" xfId="0" applyFont="1" applyBorder="1" applyAlignment="1">
      <alignment horizontal="left" vertical="center"/>
    </xf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right" vertical="center"/>
    </xf>
    <xf numFmtId="0" fontId="2" fillId="25" borderId="0" xfId="0" applyFont="1" applyFill="1" applyAlignment="1">
      <alignment vertical="center"/>
    </xf>
    <xf numFmtId="0" fontId="15" fillId="8" borderId="1" xfId="0" applyFont="1" applyFill="1" applyBorder="1" applyAlignment="1">
      <alignment horizontal="center" vertical="center"/>
    </xf>
    <xf numFmtId="184" fontId="15" fillId="8" borderId="1" xfId="0" applyNumberFormat="1" applyFont="1" applyFill="1" applyBorder="1" applyAlignment="1">
      <alignment horizontal="center" vertical="center"/>
    </xf>
    <xf numFmtId="10" fontId="15" fillId="8" borderId="1" xfId="0" applyNumberFormat="1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4" fontId="15" fillId="8" borderId="1" xfId="0" applyNumberFormat="1" applyFont="1" applyFill="1" applyBorder="1" applyAlignment="1">
      <alignment horizontal="center" vertical="center"/>
    </xf>
    <xf numFmtId="0" fontId="43" fillId="0" borderId="0" xfId="0" applyFont="1"/>
    <xf numFmtId="0" fontId="38" fillId="23" borderId="50" xfId="2" applyBorder="1" applyAlignment="1"/>
    <xf numFmtId="14" fontId="44" fillId="26" borderId="0" xfId="0" applyNumberFormat="1" applyFont="1" applyFill="1" applyAlignment="1">
      <alignment horizontal="left" vertical="center"/>
    </xf>
    <xf numFmtId="0" fontId="44" fillId="26" borderId="0" xfId="0" applyFont="1" applyFill="1" applyAlignment="1">
      <alignment horizontal="left" vertical="center"/>
    </xf>
    <xf numFmtId="0" fontId="44" fillId="26" borderId="0" xfId="0" applyFont="1" applyFill="1" applyBorder="1" applyAlignment="1">
      <alignment horizontal="left" vertical="center"/>
    </xf>
    <xf numFmtId="14" fontId="44" fillId="26" borderId="0" xfId="0" applyNumberFormat="1" applyFont="1" applyFill="1" applyBorder="1" applyAlignment="1">
      <alignment horizontal="left"/>
    </xf>
    <xf numFmtId="0" fontId="16" fillId="3" borderId="6" xfId="0" applyFont="1" applyFill="1" applyBorder="1" applyAlignment="1">
      <alignment horizontal="center" vertical="center" shrinkToFit="1"/>
    </xf>
    <xf numFmtId="0" fontId="16" fillId="8" borderId="6" xfId="0" applyFont="1" applyFill="1" applyBorder="1" applyAlignment="1">
      <alignment horizontal="center" vertical="center" shrinkToFit="1"/>
    </xf>
    <xf numFmtId="14" fontId="15" fillId="3" borderId="1" xfId="0" applyNumberFormat="1" applyFont="1" applyFill="1" applyBorder="1" applyAlignment="1">
      <alignment horizontal="center" vertical="center"/>
    </xf>
    <xf numFmtId="181" fontId="15" fillId="3" borderId="1" xfId="0" applyNumberFormat="1" applyFont="1" applyFill="1" applyBorder="1" applyAlignment="1">
      <alignment horizontal="center" vertical="center"/>
    </xf>
    <xf numFmtId="176" fontId="15" fillId="3" borderId="1" xfId="0" applyNumberFormat="1" applyFont="1" applyFill="1" applyBorder="1" applyAlignment="1">
      <alignment horizontal="center" vertical="center"/>
    </xf>
    <xf numFmtId="182" fontId="15" fillId="3" borderId="1" xfId="0" applyNumberFormat="1" applyFont="1" applyFill="1" applyBorder="1" applyAlignment="1">
      <alignment horizontal="center" vertical="center"/>
    </xf>
    <xf numFmtId="184" fontId="15" fillId="3" borderId="1" xfId="0" applyNumberFormat="1" applyFont="1" applyFill="1" applyBorder="1" applyAlignment="1">
      <alignment horizontal="center" vertical="center"/>
    </xf>
    <xf numFmtId="10" fontId="15" fillId="3" borderId="1" xfId="0" applyNumberFormat="1" applyFont="1" applyFill="1" applyBorder="1" applyAlignment="1">
      <alignment horizontal="center" vertical="center"/>
    </xf>
    <xf numFmtId="181" fontId="15" fillId="8" borderId="1" xfId="0" applyNumberFormat="1" applyFont="1" applyFill="1" applyBorder="1" applyAlignment="1">
      <alignment horizontal="center" vertical="center"/>
    </xf>
    <xf numFmtId="176" fontId="15" fillId="8" borderId="1" xfId="0" applyNumberFormat="1" applyFont="1" applyFill="1" applyBorder="1" applyAlignment="1">
      <alignment horizontal="center" vertical="center"/>
    </xf>
    <xf numFmtId="180" fontId="15" fillId="8" borderId="1" xfId="0" applyNumberFormat="1" applyFont="1" applyFill="1" applyBorder="1" applyAlignment="1">
      <alignment horizontal="center" vertical="center"/>
    </xf>
    <xf numFmtId="0" fontId="37" fillId="0" borderId="0" xfId="0" applyFont="1" applyAlignment="1">
      <alignment horizontal="right" vertical="center"/>
    </xf>
    <xf numFmtId="0" fontId="45" fillId="0" borderId="0" xfId="0" applyFont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46" fillId="0" borderId="36" xfId="0" applyFont="1" applyBorder="1"/>
    <xf numFmtId="0" fontId="46" fillId="0" borderId="7" xfId="0" applyFont="1" applyBorder="1"/>
    <xf numFmtId="0" fontId="0" fillId="0" borderId="51" xfId="0" applyBorder="1"/>
    <xf numFmtId="0" fontId="47" fillId="0" borderId="51" xfId="0" applyFont="1" applyFill="1" applyBorder="1" applyAlignment="1">
      <alignment horizontal="center"/>
    </xf>
    <xf numFmtId="0" fontId="47" fillId="3" borderId="40" xfId="0" applyFont="1" applyFill="1" applyBorder="1" applyAlignment="1">
      <alignment horizontal="center"/>
    </xf>
    <xf numFmtId="0" fontId="0" fillId="3" borderId="40" xfId="0" applyFill="1" applyBorder="1" applyAlignment="1">
      <alignment horizontal="center"/>
    </xf>
    <xf numFmtId="0" fontId="0" fillId="0" borderId="55" xfId="0" applyBorder="1"/>
    <xf numFmtId="0" fontId="0" fillId="0" borderId="56" xfId="0" applyBorder="1"/>
    <xf numFmtId="0" fontId="0" fillId="27" borderId="45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42" fillId="23" borderId="40" xfId="2" applyFont="1" applyBorder="1" applyAlignment="1">
      <alignment horizontal="center"/>
    </xf>
    <xf numFmtId="0" fontId="42" fillId="0" borderId="4" xfId="2" applyFont="1" applyFill="1" applyBorder="1" applyAlignment="1">
      <alignment horizontal="center"/>
    </xf>
    <xf numFmtId="0" fontId="3" fillId="0" borderId="4" xfId="0" applyFont="1" applyFill="1" applyBorder="1"/>
    <xf numFmtId="0" fontId="0" fillId="8" borderId="1" xfId="0" applyFill="1" applyBorder="1" applyAlignment="1">
      <alignment horizontal="center" vertical="center"/>
    </xf>
    <xf numFmtId="0" fontId="48" fillId="8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8" borderId="40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19" fillId="0" borderId="0" xfId="0" applyFont="1" applyAlignment="1">
      <alignment horizontal="right"/>
    </xf>
    <xf numFmtId="0" fontId="19" fillId="0" borderId="0" xfId="0" applyFont="1" applyAlignment="1">
      <alignment horizontal="center"/>
    </xf>
    <xf numFmtId="0" fontId="19" fillId="0" borderId="0" xfId="0" applyFont="1" applyAlignment="1">
      <alignment horizontal="left"/>
    </xf>
    <xf numFmtId="0" fontId="0" fillId="12" borderId="51" xfId="0" applyFill="1" applyBorder="1"/>
    <xf numFmtId="0" fontId="0" fillId="12" borderId="52" xfId="0" applyFill="1" applyBorder="1"/>
    <xf numFmtId="0" fontId="0" fillId="12" borderId="53" xfId="0" applyFill="1" applyBorder="1"/>
    <xf numFmtId="0" fontId="0" fillId="12" borderId="54" xfId="0" applyFill="1" applyBorder="1"/>
    <xf numFmtId="0" fontId="0" fillId="25" borderId="37" xfId="0" applyFill="1" applyBorder="1" applyAlignment="1">
      <alignment horizontal="center"/>
    </xf>
    <xf numFmtId="0" fontId="3" fillId="25" borderId="37" xfId="0" applyFont="1" applyFill="1" applyBorder="1" applyAlignment="1">
      <alignment horizontal="center"/>
    </xf>
    <xf numFmtId="0" fontId="0" fillId="5" borderId="37" xfId="0" applyFill="1" applyBorder="1"/>
    <xf numFmtId="0" fontId="2" fillId="5" borderId="37" xfId="0" applyFont="1" applyFill="1" applyBorder="1"/>
    <xf numFmtId="0" fontId="47" fillId="0" borderId="0" xfId="0" applyFont="1"/>
    <xf numFmtId="0" fontId="14" fillId="7" borderId="57" xfId="0" applyFont="1" applyFill="1" applyBorder="1" applyAlignment="1">
      <alignment horizontal="center" vertical="center" wrapText="1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49" fontId="0" fillId="0" borderId="0" xfId="0" applyNumberFormat="1"/>
    <xf numFmtId="0" fontId="15" fillId="8" borderId="1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right"/>
    </xf>
    <xf numFmtId="0" fontId="2" fillId="28" borderId="1" xfId="0" applyFont="1" applyFill="1" applyBorder="1"/>
    <xf numFmtId="0" fontId="2" fillId="9" borderId="1" xfId="0" applyFont="1" applyFill="1" applyBorder="1"/>
    <xf numFmtId="0" fontId="2" fillId="16" borderId="1" xfId="0" applyFont="1" applyFill="1" applyBorder="1"/>
    <xf numFmtId="0" fontId="0" fillId="29" borderId="0" xfId="0" applyFill="1"/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76" fontId="11" fillId="0" borderId="19" xfId="0" applyNumberFormat="1" applyFont="1" applyBorder="1"/>
    <xf numFmtId="176" fontId="11" fillId="0" borderId="20" xfId="0" applyNumberFormat="1" applyFont="1" applyBorder="1"/>
    <xf numFmtId="176" fontId="11" fillId="0" borderId="58" xfId="0" applyNumberFormat="1" applyFont="1" applyBorder="1"/>
    <xf numFmtId="0" fontId="0" fillId="0" borderId="14" xfId="0" applyBorder="1"/>
    <xf numFmtId="0" fontId="50" fillId="0" borderId="0" xfId="0" applyFont="1"/>
    <xf numFmtId="0" fontId="51" fillId="0" borderId="0" xfId="0" applyFont="1"/>
    <xf numFmtId="0" fontId="0" fillId="25" borderId="48" xfId="0" applyFill="1" applyBorder="1" applyAlignment="1">
      <alignment horizontal="center" vertical="center"/>
    </xf>
    <xf numFmtId="184" fontId="0" fillId="25" borderId="48" xfId="0" applyNumberFormat="1" applyFill="1" applyBorder="1" applyAlignment="1">
      <alignment horizontal="center" vertical="center"/>
    </xf>
    <xf numFmtId="0" fontId="0" fillId="25" borderId="48" xfId="0" applyFill="1" applyBorder="1"/>
    <xf numFmtId="5" fontId="2" fillId="0" borderId="1" xfId="0" applyNumberFormat="1" applyFont="1" applyBorder="1"/>
    <xf numFmtId="0" fontId="52" fillId="0" borderId="0" xfId="0" applyFont="1"/>
    <xf numFmtId="14" fontId="2" fillId="2" borderId="1" xfId="0" applyNumberFormat="1" applyFont="1" applyFill="1" applyBorder="1"/>
    <xf numFmtId="185" fontId="0" fillId="26" borderId="48" xfId="0" applyNumberFormat="1" applyFill="1" applyBorder="1" applyAlignment="1">
      <alignment horizontal="center" vertical="center"/>
    </xf>
    <xf numFmtId="7" fontId="0" fillId="0" borderId="0" xfId="0" applyNumberFormat="1"/>
    <xf numFmtId="0" fontId="19" fillId="0" borderId="38" xfId="0" applyFont="1" applyBorder="1" applyAlignment="1">
      <alignment horizontal="center"/>
    </xf>
    <xf numFmtId="5" fontId="2" fillId="26" borderId="1" xfId="0" applyNumberFormat="1" applyFont="1" applyFill="1" applyBorder="1"/>
    <xf numFmtId="5" fontId="2" fillId="13" borderId="1" xfId="0" applyNumberFormat="1" applyFont="1" applyFill="1" applyBorder="1"/>
    <xf numFmtId="10" fontId="2" fillId="13" borderId="1" xfId="0" applyNumberFormat="1" applyFont="1" applyFill="1" applyBorder="1"/>
    <xf numFmtId="182" fontId="0" fillId="25" borderId="48" xfId="0" applyNumberFormat="1" applyFill="1" applyBorder="1" applyAlignment="1">
      <alignment horizontal="center"/>
    </xf>
    <xf numFmtId="182" fontId="0" fillId="0" borderId="48" xfId="0" applyNumberFormat="1" applyBorder="1"/>
    <xf numFmtId="184" fontId="0" fillId="0" borderId="0" xfId="0" applyNumberFormat="1"/>
    <xf numFmtId="14" fontId="0" fillId="0" borderId="0" xfId="0" applyNumberFormat="1"/>
    <xf numFmtId="0" fontId="15" fillId="3" borderId="6" xfId="0" applyFont="1" applyFill="1" applyBorder="1" applyAlignment="1">
      <alignment horizontal="center"/>
    </xf>
    <xf numFmtId="179" fontId="15" fillId="3" borderId="6" xfId="0" applyNumberFormat="1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/>
    </xf>
    <xf numFmtId="179" fontId="15" fillId="8" borderId="1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/>
    </xf>
    <xf numFmtId="0" fontId="9" fillId="8" borderId="1" xfId="0" applyFont="1" applyFill="1" applyBorder="1" applyAlignment="1">
      <alignment horizontal="center"/>
    </xf>
    <xf numFmtId="180" fontId="15" fillId="3" borderId="6" xfId="0" applyNumberFormat="1" applyFont="1" applyFill="1" applyBorder="1" applyAlignment="1">
      <alignment horizontal="center"/>
    </xf>
    <xf numFmtId="180" fontId="15" fillId="8" borderId="1" xfId="0" applyNumberFormat="1" applyFont="1" applyFill="1" applyBorder="1" applyAlignment="1">
      <alignment horizontal="center"/>
    </xf>
    <xf numFmtId="181" fontId="15" fillId="3" borderId="6" xfId="0" applyNumberFormat="1" applyFont="1" applyFill="1" applyBorder="1" applyAlignment="1">
      <alignment horizontal="center"/>
    </xf>
    <xf numFmtId="176" fontId="15" fillId="3" borderId="6" xfId="0" applyNumberFormat="1" applyFont="1" applyFill="1" applyBorder="1" applyAlignment="1">
      <alignment horizontal="center"/>
    </xf>
    <xf numFmtId="181" fontId="15" fillId="8" borderId="1" xfId="0" applyNumberFormat="1" applyFont="1" applyFill="1" applyBorder="1" applyAlignment="1">
      <alignment horizontal="center"/>
    </xf>
    <xf numFmtId="176" fontId="15" fillId="8" borderId="1" xfId="0" applyNumberFormat="1" applyFont="1" applyFill="1" applyBorder="1" applyAlignment="1">
      <alignment horizontal="center"/>
    </xf>
    <xf numFmtId="0" fontId="9" fillId="3" borderId="6" xfId="0" applyFont="1" applyFill="1" applyBorder="1" applyAlignment="1">
      <alignment horizontal="left" shrinkToFit="1"/>
    </xf>
    <xf numFmtId="0" fontId="16" fillId="8" borderId="6" xfId="0" applyFont="1" applyFill="1" applyBorder="1" applyAlignment="1">
      <alignment horizontal="left" shrinkToFit="1"/>
    </xf>
    <xf numFmtId="0" fontId="19" fillId="8" borderId="0" xfId="0" applyFont="1" applyFill="1"/>
    <xf numFmtId="182" fontId="19" fillId="8" borderId="0" xfId="0" applyNumberFormat="1" applyFont="1" applyFill="1" applyAlignment="1">
      <alignment horizontal="center"/>
    </xf>
    <xf numFmtId="10" fontId="19" fillId="8" borderId="0" xfId="0" applyNumberFormat="1" applyFont="1" applyFill="1" applyAlignment="1">
      <alignment horizontal="center"/>
    </xf>
    <xf numFmtId="0" fontId="19" fillId="8" borderId="0" xfId="0" applyFont="1" applyFill="1" applyAlignment="1">
      <alignment horizontal="center"/>
    </xf>
    <xf numFmtId="182" fontId="19" fillId="8" borderId="0" xfId="0" applyNumberFormat="1" applyFont="1" applyFill="1"/>
    <xf numFmtId="10" fontId="19" fillId="8" borderId="0" xfId="0" applyNumberFormat="1" applyFont="1" applyFill="1"/>
    <xf numFmtId="184" fontId="19" fillId="8" borderId="0" xfId="0" applyNumberFormat="1" applyFont="1" applyFill="1"/>
    <xf numFmtId="177" fontId="0" fillId="0" borderId="0" xfId="0" applyNumberFormat="1" applyAlignment="1">
      <alignment horizontal="center" vertical="center"/>
    </xf>
    <xf numFmtId="0" fontId="0" fillId="0" borderId="0" xfId="0" quotePrefix="1"/>
    <xf numFmtId="0" fontId="15" fillId="8" borderId="1" xfId="0" applyFont="1" applyFill="1" applyBorder="1" applyAlignment="1">
      <alignment horizontal="center" vertical="center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0" fillId="5" borderId="0" xfId="0" applyFill="1" applyBorder="1"/>
    <xf numFmtId="0" fontId="0" fillId="5" borderId="8" xfId="0" applyFill="1" applyBorder="1"/>
    <xf numFmtId="0" fontId="0" fillId="5" borderId="11" xfId="0" applyFill="1" applyBorder="1"/>
    <xf numFmtId="14" fontId="0" fillId="0" borderId="38" xfId="0" applyNumberFormat="1" applyBorder="1"/>
    <xf numFmtId="0" fontId="19" fillId="0" borderId="0" xfId="0" applyFont="1" applyBorder="1"/>
    <xf numFmtId="0" fontId="46" fillId="0" borderId="0" xfId="0" applyFont="1" applyBorder="1"/>
    <xf numFmtId="0" fontId="0" fillId="0" borderId="13" xfId="0" applyBorder="1"/>
    <xf numFmtId="0" fontId="46" fillId="0" borderId="8" xfId="0" applyFont="1" applyBorder="1"/>
    <xf numFmtId="0" fontId="15" fillId="8" borderId="1" xfId="0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horizontal="center" vertical="center"/>
    </xf>
    <xf numFmtId="0" fontId="26" fillId="8" borderId="1" xfId="0" applyFont="1" applyFill="1" applyBorder="1" applyAlignment="1">
      <alignment horizontal="center" vertical="center"/>
    </xf>
    <xf numFmtId="0" fontId="10" fillId="8" borderId="5" xfId="0" applyFont="1" applyFill="1" applyBorder="1" applyAlignment="1">
      <alignment horizontal="center" vertical="center"/>
    </xf>
    <xf numFmtId="0" fontId="10" fillId="8" borderId="6" xfId="0" applyFont="1" applyFill="1" applyBorder="1" applyAlignment="1">
      <alignment horizontal="center" vertical="center"/>
    </xf>
    <xf numFmtId="178" fontId="15" fillId="8" borderId="14" xfId="0" applyNumberFormat="1" applyFont="1" applyFill="1" applyBorder="1" applyAlignment="1">
      <alignment horizontal="left" vertical="center"/>
    </xf>
    <xf numFmtId="178" fontId="15" fillId="8" borderId="6" xfId="0" applyNumberFormat="1" applyFont="1" applyFill="1" applyBorder="1" applyAlignment="1">
      <alignment horizontal="left" vertical="center"/>
    </xf>
    <xf numFmtId="184" fontId="15" fillId="8" borderId="1" xfId="0" applyNumberFormat="1" applyFont="1" applyFill="1" applyBorder="1" applyAlignment="1">
      <alignment horizontal="center" vertical="center"/>
    </xf>
    <xf numFmtId="10" fontId="15" fillId="8" borderId="1" xfId="0" applyNumberFormat="1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4" fontId="10" fillId="8" borderId="1" xfId="0" applyNumberFormat="1" applyFont="1" applyFill="1" applyBorder="1" applyAlignment="1">
      <alignment horizontal="center" vertical="center"/>
    </xf>
    <xf numFmtId="14" fontId="18" fillId="0" borderId="0" xfId="0" applyNumberFormat="1" applyFont="1" applyAlignment="1">
      <alignment horizontal="left"/>
    </xf>
    <xf numFmtId="0" fontId="18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0" fontId="15" fillId="8" borderId="6" xfId="0" applyFont="1" applyFill="1" applyBorder="1" applyAlignment="1">
      <alignment horizontal="center" vertical="center"/>
    </xf>
    <xf numFmtId="178" fontId="15" fillId="8" borderId="5" xfId="0" applyNumberFormat="1" applyFont="1" applyFill="1" applyBorder="1" applyAlignment="1">
      <alignment horizontal="left" vertical="center"/>
    </xf>
    <xf numFmtId="0" fontId="31" fillId="8" borderId="1" xfId="0" applyFont="1" applyFill="1" applyBorder="1" applyAlignment="1">
      <alignment horizontal="center" vertical="center"/>
    </xf>
    <xf numFmtId="183" fontId="26" fillId="8" borderId="5" xfId="0" applyNumberFormat="1" applyFont="1" applyFill="1" applyBorder="1" applyAlignment="1">
      <alignment horizontal="center" vertical="center"/>
    </xf>
    <xf numFmtId="183" fontId="26" fillId="8" borderId="6" xfId="0" applyNumberFormat="1" applyFont="1" applyFill="1" applyBorder="1" applyAlignment="1">
      <alignment horizontal="center" vertical="center"/>
    </xf>
    <xf numFmtId="0" fontId="30" fillId="8" borderId="6" xfId="0" applyFont="1" applyFill="1" applyBorder="1" applyAlignment="1">
      <alignment horizontal="center" vertical="center"/>
    </xf>
    <xf numFmtId="0" fontId="30" fillId="8" borderId="1" xfId="0" applyFont="1" applyFill="1" applyBorder="1" applyAlignment="1">
      <alignment horizontal="center" vertical="center"/>
    </xf>
    <xf numFmtId="0" fontId="35" fillId="8" borderId="1" xfId="0" applyFont="1" applyFill="1" applyBorder="1" applyAlignment="1">
      <alignment horizontal="center" vertical="center"/>
    </xf>
    <xf numFmtId="183" fontId="26" fillId="8" borderId="1" xfId="0" applyNumberFormat="1" applyFont="1" applyFill="1" applyBorder="1" applyAlignment="1">
      <alignment horizontal="center" vertical="center"/>
    </xf>
    <xf numFmtId="0" fontId="10" fillId="8" borderId="14" xfId="0" applyFont="1" applyFill="1" applyBorder="1" applyAlignment="1">
      <alignment horizontal="center" vertical="center"/>
    </xf>
    <xf numFmtId="184" fontId="15" fillId="8" borderId="6" xfId="0" applyNumberFormat="1" applyFont="1" applyFill="1" applyBorder="1" applyAlignment="1">
      <alignment horizontal="center" vertical="center"/>
    </xf>
    <xf numFmtId="10" fontId="15" fillId="8" borderId="6" xfId="0" applyNumberFormat="1" applyFont="1" applyFill="1" applyBorder="1" applyAlignment="1">
      <alignment horizontal="center" vertical="center"/>
    </xf>
    <xf numFmtId="14" fontId="10" fillId="8" borderId="5" xfId="0" applyNumberFormat="1" applyFont="1" applyFill="1" applyBorder="1" applyAlignment="1">
      <alignment horizontal="center" vertical="center"/>
    </xf>
    <xf numFmtId="14" fontId="10" fillId="8" borderId="6" xfId="0" applyNumberFormat="1" applyFont="1" applyFill="1" applyBorder="1" applyAlignment="1">
      <alignment horizontal="center" vertical="center"/>
    </xf>
    <xf numFmtId="183" fontId="31" fillId="8" borderId="1" xfId="0" applyNumberFormat="1" applyFont="1" applyFill="1" applyBorder="1" applyAlignment="1">
      <alignment horizontal="center" vertical="center"/>
    </xf>
    <xf numFmtId="0" fontId="15" fillId="8" borderId="5" xfId="0" applyFont="1" applyFill="1" applyBorder="1" applyAlignment="1">
      <alignment horizontal="center" vertical="center"/>
    </xf>
    <xf numFmtId="14" fontId="15" fillId="8" borderId="18" xfId="0" applyNumberFormat="1" applyFont="1" applyFill="1" applyBorder="1" applyAlignment="1">
      <alignment horizontal="center" vertical="center"/>
    </xf>
    <xf numFmtId="14" fontId="15" fillId="8" borderId="14" xfId="0" applyNumberFormat="1" applyFont="1" applyFill="1" applyBorder="1" applyAlignment="1">
      <alignment horizontal="center" vertical="center"/>
    </xf>
    <xf numFmtId="183" fontId="26" fillId="8" borderId="18" xfId="0" applyNumberFormat="1" applyFont="1" applyFill="1" applyBorder="1" applyAlignment="1">
      <alignment horizontal="center" vertical="center"/>
    </xf>
    <xf numFmtId="183" fontId="26" fillId="8" borderId="14" xfId="0" applyNumberFormat="1" applyFont="1" applyFill="1" applyBorder="1" applyAlignment="1">
      <alignment horizontal="center" vertical="center"/>
    </xf>
    <xf numFmtId="183" fontId="15" fillId="8" borderId="18" xfId="0" applyNumberFormat="1" applyFont="1" applyFill="1" applyBorder="1" applyAlignment="1">
      <alignment horizontal="center" vertical="center"/>
    </xf>
    <xf numFmtId="183" fontId="15" fillId="8" borderId="14" xfId="0" applyNumberFormat="1" applyFont="1" applyFill="1" applyBorder="1" applyAlignment="1">
      <alignment horizontal="center" vertical="center"/>
    </xf>
    <xf numFmtId="14" fontId="15" fillId="8" borderId="1" xfId="0" applyNumberFormat="1" applyFont="1" applyFill="1" applyBorder="1" applyAlignment="1">
      <alignment horizontal="center" vertical="center"/>
    </xf>
    <xf numFmtId="183" fontId="15" fillId="8" borderId="1" xfId="0" applyNumberFormat="1" applyFont="1" applyFill="1" applyBorder="1" applyAlignment="1">
      <alignment horizontal="center" vertical="center"/>
    </xf>
    <xf numFmtId="178" fontId="15" fillId="8" borderId="18" xfId="0" applyNumberFormat="1" applyFont="1" applyFill="1" applyBorder="1" applyAlignment="1">
      <alignment horizontal="left" vertical="center"/>
    </xf>
    <xf numFmtId="183" fontId="31" fillId="8" borderId="5" xfId="0" applyNumberFormat="1" applyFont="1" applyFill="1" applyBorder="1" applyAlignment="1">
      <alignment horizontal="center" vertical="center"/>
    </xf>
    <xf numFmtId="183" fontId="31" fillId="8" borderId="6" xfId="0" applyNumberFormat="1" applyFont="1" applyFill="1" applyBorder="1" applyAlignment="1">
      <alignment horizontal="center" vertical="center"/>
    </xf>
    <xf numFmtId="186" fontId="15" fillId="8" borderId="1" xfId="0" applyNumberFormat="1" applyFont="1" applyFill="1" applyBorder="1" applyAlignment="1">
      <alignment horizontal="center" vertical="center"/>
    </xf>
    <xf numFmtId="184" fontId="26" fillId="8" borderId="1" xfId="0" applyNumberFormat="1" applyFont="1" applyFill="1" applyBorder="1" applyAlignment="1">
      <alignment horizontal="center" vertical="center"/>
    </xf>
    <xf numFmtId="184" fontId="26" fillId="8" borderId="5" xfId="0" applyNumberFormat="1" applyFont="1" applyFill="1" applyBorder="1" applyAlignment="1">
      <alignment horizontal="center" vertical="center"/>
    </xf>
    <xf numFmtId="10" fontId="15" fillId="8" borderId="5" xfId="0" applyNumberFormat="1" applyFont="1" applyFill="1" applyBorder="1" applyAlignment="1">
      <alignment horizontal="center" vertical="center"/>
    </xf>
    <xf numFmtId="184" fontId="15" fillId="8" borderId="5" xfId="0" applyNumberFormat="1" applyFont="1" applyFill="1" applyBorder="1" applyAlignment="1">
      <alignment horizontal="center" vertical="center"/>
    </xf>
    <xf numFmtId="0" fontId="14" fillId="7" borderId="57" xfId="0" applyFont="1" applyFill="1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184" fontId="26" fillId="8" borderId="59" xfId="0" applyNumberFormat="1" applyFont="1" applyFill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0" fontId="19" fillId="0" borderId="60" xfId="0" applyFont="1" applyBorder="1" applyAlignment="1">
      <alignment horizontal="center" vertical="center"/>
    </xf>
    <xf numFmtId="184" fontId="26" fillId="8" borderId="44" xfId="0" applyNumberFormat="1" applyFont="1" applyFill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0" fontId="0" fillId="13" borderId="1" xfId="0" applyFill="1" applyBorder="1" applyAlignment="1"/>
    <xf numFmtId="0" fontId="0" fillId="0" borderId="1" xfId="0" applyBorder="1" applyAlignment="1"/>
    <xf numFmtId="14" fontId="2" fillId="13" borderId="42" xfId="0" applyNumberFormat="1" applyFont="1" applyFill="1" applyBorder="1" applyAlignment="1"/>
    <xf numFmtId="0" fontId="0" fillId="13" borderId="2" xfId="0" applyFill="1" applyBorder="1" applyAlignment="1"/>
    <xf numFmtId="0" fontId="0" fillId="0" borderId="43" xfId="0" applyBorder="1" applyAlignment="1"/>
    <xf numFmtId="14" fontId="2" fillId="12" borderId="40" xfId="0" applyNumberFormat="1" applyFont="1" applyFill="1" applyBorder="1" applyAlignment="1"/>
    <xf numFmtId="0" fontId="0" fillId="12" borderId="41" xfId="0" applyFill="1" applyBorder="1" applyAlignment="1"/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3" fillId="11" borderId="7" xfId="0" applyFont="1" applyFill="1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5" fillId="10" borderId="7" xfId="0" applyFont="1" applyFill="1" applyBorder="1" applyAlignment="1">
      <alignment horizontal="left"/>
    </xf>
    <xf numFmtId="0" fontId="3" fillId="9" borderId="7" xfId="0" applyFont="1" applyFill="1" applyBorder="1" applyAlignment="1">
      <alignment horizontal="left" vertical="center"/>
    </xf>
    <xf numFmtId="0" fontId="3" fillId="6" borderId="7" xfId="0" applyFont="1" applyFill="1" applyBorder="1" applyAlignment="1">
      <alignment horizontal="left"/>
    </xf>
    <xf numFmtId="0" fontId="0" fillId="11" borderId="45" xfId="0" applyFill="1" applyBorder="1" applyAlignment="1">
      <alignment horizontal="center" vertical="center"/>
    </xf>
    <xf numFmtId="0" fontId="0" fillId="11" borderId="49" xfId="0" applyFill="1" applyBorder="1" applyAlignment="1">
      <alignment horizontal="center" vertical="center"/>
    </xf>
    <xf numFmtId="0" fontId="2" fillId="0" borderId="0" xfId="0" applyFont="1" applyFill="1" applyBorder="1" applyAlignment="1"/>
    <xf numFmtId="0" fontId="0" fillId="0" borderId="0" xfId="0" applyFill="1" applyBorder="1" applyAlignment="1"/>
    <xf numFmtId="0" fontId="23" fillId="21" borderId="27" xfId="0" applyFont="1" applyFill="1" applyBorder="1" applyAlignment="1">
      <alignment horizontal="left" vertical="center" wrapText="1"/>
    </xf>
    <xf numFmtId="0" fontId="23" fillId="21" borderId="26" xfId="0" applyFont="1" applyFill="1" applyBorder="1" applyAlignment="1">
      <alignment horizontal="left" vertical="center" wrapText="1"/>
    </xf>
    <xf numFmtId="0" fontId="23" fillId="21" borderId="24" xfId="0" applyFont="1" applyFill="1" applyBorder="1" applyAlignment="1">
      <alignment horizontal="left" vertical="center" wrapText="1"/>
    </xf>
    <xf numFmtId="0" fontId="23" fillId="0" borderId="29" xfId="0" applyFont="1" applyBorder="1" applyAlignment="1">
      <alignment horizontal="left" vertical="center" wrapText="1"/>
    </xf>
    <xf numFmtId="0" fontId="23" fillId="0" borderId="32" xfId="0" applyFont="1" applyBorder="1" applyAlignment="1">
      <alignment horizontal="left" vertical="center" wrapText="1"/>
    </xf>
    <xf numFmtId="0" fontId="23" fillId="0" borderId="30" xfId="0" applyFont="1" applyBorder="1" applyAlignment="1">
      <alignment horizontal="left" vertical="center" wrapText="1"/>
    </xf>
    <xf numFmtId="0" fontId="23" fillId="0" borderId="35" xfId="0" applyFont="1" applyBorder="1" applyAlignment="1">
      <alignment horizontal="left" vertical="center" wrapText="1"/>
    </xf>
    <xf numFmtId="0" fontId="23" fillId="0" borderId="0" xfId="0" applyFont="1" applyAlignment="1">
      <alignment horizontal="left" vertical="center" wrapText="1"/>
    </xf>
    <xf numFmtId="0" fontId="23" fillId="0" borderId="25" xfId="0" applyFont="1" applyBorder="1" applyAlignment="1">
      <alignment horizontal="left" vertical="center" wrapText="1"/>
    </xf>
    <xf numFmtId="0" fontId="23" fillId="0" borderId="33" xfId="0" applyFont="1" applyBorder="1" applyAlignment="1">
      <alignment horizontal="left" vertical="center" wrapText="1"/>
    </xf>
    <xf numFmtId="0" fontId="23" fillId="0" borderId="28" xfId="0" applyFont="1" applyBorder="1" applyAlignment="1">
      <alignment horizontal="left" vertical="center" wrapText="1"/>
    </xf>
    <xf numFmtId="0" fontId="23" fillId="0" borderId="21" xfId="0" applyFont="1" applyBorder="1" applyAlignment="1">
      <alignment horizontal="left" vertical="center" wrapText="1"/>
    </xf>
    <xf numFmtId="0" fontId="23" fillId="0" borderId="27" xfId="0" applyFont="1" applyBorder="1" applyAlignment="1">
      <alignment horizontal="left" vertical="center" wrapText="1"/>
    </xf>
    <xf numFmtId="0" fontId="23" fillId="0" borderId="24" xfId="0" applyFont="1" applyBorder="1" applyAlignment="1">
      <alignment horizontal="left" vertical="center" wrapText="1"/>
    </xf>
    <xf numFmtId="0" fontId="23" fillId="13" borderId="27" xfId="0" applyFont="1" applyFill="1" applyBorder="1" applyAlignment="1">
      <alignment horizontal="left" vertical="center" wrapText="1"/>
    </xf>
    <xf numFmtId="0" fontId="23" fillId="13" borderId="24" xfId="0" applyFont="1" applyFill="1" applyBorder="1" applyAlignment="1">
      <alignment horizontal="left" vertical="center" wrapText="1"/>
    </xf>
    <xf numFmtId="0" fontId="23" fillId="0" borderId="34" xfId="0" applyFont="1" applyBorder="1" applyAlignment="1">
      <alignment horizontal="left" vertical="center" wrapText="1"/>
    </xf>
    <xf numFmtId="0" fontId="23" fillId="0" borderId="31" xfId="0" applyFont="1" applyBorder="1" applyAlignment="1">
      <alignment horizontal="left" vertical="center" wrapText="1"/>
    </xf>
    <xf numFmtId="0" fontId="23" fillId="0" borderId="23" xfId="0" applyFont="1" applyBorder="1" applyAlignment="1">
      <alignment horizontal="left" vertical="center" wrapText="1"/>
    </xf>
    <xf numFmtId="0" fontId="23" fillId="0" borderId="26" xfId="0" applyFont="1" applyBorder="1" applyAlignment="1">
      <alignment horizontal="left" vertical="center" wrapText="1"/>
    </xf>
    <xf numFmtId="10" fontId="23" fillId="13" borderId="27" xfId="0" applyNumberFormat="1" applyFont="1" applyFill="1" applyBorder="1" applyAlignment="1">
      <alignment horizontal="left" vertical="center" wrapText="1"/>
    </xf>
    <xf numFmtId="10" fontId="23" fillId="13" borderId="26" xfId="0" applyNumberFormat="1" applyFont="1" applyFill="1" applyBorder="1" applyAlignment="1">
      <alignment horizontal="left" vertical="center" wrapText="1"/>
    </xf>
    <xf numFmtId="10" fontId="23" fillId="13" borderId="24" xfId="0" applyNumberFormat="1" applyFont="1" applyFill="1" applyBorder="1" applyAlignment="1">
      <alignment horizontal="left" vertical="center" wrapText="1"/>
    </xf>
    <xf numFmtId="10" fontId="23" fillId="0" borderId="27" xfId="0" applyNumberFormat="1" applyFont="1" applyBorder="1" applyAlignment="1">
      <alignment horizontal="left" vertical="center" wrapText="1"/>
    </xf>
    <xf numFmtId="10" fontId="23" fillId="0" borderId="26" xfId="0" applyNumberFormat="1" applyFont="1" applyBorder="1" applyAlignment="1">
      <alignment horizontal="left" vertical="center" wrapText="1"/>
    </xf>
    <xf numFmtId="10" fontId="23" fillId="0" borderId="24" xfId="0" applyNumberFormat="1" applyFont="1" applyBorder="1" applyAlignment="1">
      <alignment horizontal="left" vertical="center" wrapText="1"/>
    </xf>
    <xf numFmtId="0" fontId="25" fillId="17" borderId="29" xfId="0" applyFont="1" applyFill="1" applyBorder="1" applyAlignment="1">
      <alignment horizontal="left" vertical="center" wrapText="1"/>
    </xf>
    <xf numFmtId="0" fontId="25" fillId="17" borderId="30" xfId="0" applyFont="1" applyFill="1" applyBorder="1" applyAlignment="1">
      <alignment horizontal="left" vertical="center" wrapText="1"/>
    </xf>
    <xf numFmtId="0" fontId="25" fillId="17" borderId="33" xfId="0" applyFont="1" applyFill="1" applyBorder="1" applyAlignment="1">
      <alignment horizontal="left" vertical="center" wrapText="1"/>
    </xf>
    <xf numFmtId="0" fontId="25" fillId="17" borderId="21" xfId="0" applyFont="1" applyFill="1" applyBorder="1" applyAlignment="1">
      <alignment horizontal="left" vertical="center" wrapText="1"/>
    </xf>
    <xf numFmtId="0" fontId="25" fillId="14" borderId="34" xfId="0" applyFont="1" applyFill="1" applyBorder="1" applyAlignment="1">
      <alignment horizontal="left" vertical="center" wrapText="1"/>
    </xf>
    <xf numFmtId="0" fontId="25" fillId="14" borderId="31" xfId="0" applyFont="1" applyFill="1" applyBorder="1" applyAlignment="1">
      <alignment horizontal="left" vertical="center" wrapText="1"/>
    </xf>
    <xf numFmtId="0" fontId="25" fillId="14" borderId="23" xfId="0" applyFont="1" applyFill="1" applyBorder="1" applyAlignment="1">
      <alignment horizontal="left" vertical="center" wrapText="1"/>
    </xf>
    <xf numFmtId="0" fontId="25" fillId="18" borderId="34" xfId="0" applyFont="1" applyFill="1" applyBorder="1" applyAlignment="1">
      <alignment horizontal="left" vertical="center" wrapText="1"/>
    </xf>
    <xf numFmtId="0" fontId="25" fillId="18" borderId="23" xfId="0" applyFont="1" applyFill="1" applyBorder="1" applyAlignment="1">
      <alignment horizontal="left" vertical="center" wrapText="1"/>
    </xf>
    <xf numFmtId="0" fontId="25" fillId="20" borderId="34" xfId="0" applyFont="1" applyFill="1" applyBorder="1" applyAlignment="1">
      <alignment horizontal="left" vertical="center" wrapText="1"/>
    </xf>
    <xf numFmtId="0" fontId="25" fillId="20" borderId="23" xfId="0" applyFont="1" applyFill="1" applyBorder="1" applyAlignment="1">
      <alignment horizontal="left" vertical="center" wrapText="1"/>
    </xf>
  </cellXfs>
  <cellStyles count="4">
    <cellStyle name="好" xfId="2" builtinId="26"/>
    <cellStyle name="差" xfId="3" builtinId="27"/>
    <cellStyle name="常规" xfId="0" builtinId="0"/>
    <cellStyle name="超链接" xfId="1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Asset!$D$99</c:f>
              <c:strCache>
                <c:ptCount val="1"/>
                <c:pt idx="0">
                  <c:v>Asset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Asset!$B$100:$B$450</c:f>
              <c:numCache>
                <c:formatCode>m/d/yyyy</c:formatCode>
                <c:ptCount val="351"/>
                <c:pt idx="0">
                  <c:v>43742</c:v>
                </c:pt>
                <c:pt idx="1">
                  <c:v>43748</c:v>
                </c:pt>
                <c:pt idx="2">
                  <c:v>43753</c:v>
                </c:pt>
                <c:pt idx="3">
                  <c:v>43759</c:v>
                </c:pt>
                <c:pt idx="4">
                  <c:v>43759</c:v>
                </c:pt>
                <c:pt idx="5">
                  <c:v>43761</c:v>
                </c:pt>
                <c:pt idx="6">
                  <c:v>43761</c:v>
                </c:pt>
                <c:pt idx="7">
                  <c:v>43767</c:v>
                </c:pt>
                <c:pt idx="8">
                  <c:v>43789</c:v>
                </c:pt>
                <c:pt idx="9">
                  <c:v>43790</c:v>
                </c:pt>
                <c:pt idx="10">
                  <c:v>43798</c:v>
                </c:pt>
                <c:pt idx="11">
                  <c:v>43802</c:v>
                </c:pt>
                <c:pt idx="12">
                  <c:v>43805</c:v>
                </c:pt>
                <c:pt idx="13">
                  <c:v>43808</c:v>
                </c:pt>
                <c:pt idx="14">
                  <c:v>43808</c:v>
                </c:pt>
                <c:pt idx="15">
                  <c:v>43818</c:v>
                </c:pt>
                <c:pt idx="16">
                  <c:v>43824</c:v>
                </c:pt>
                <c:pt idx="17">
                  <c:v>43826</c:v>
                </c:pt>
                <c:pt idx="18">
                  <c:v>43829</c:v>
                </c:pt>
                <c:pt idx="19">
                  <c:v>43864</c:v>
                </c:pt>
                <c:pt idx="20">
                  <c:v>43864</c:v>
                </c:pt>
                <c:pt idx="21">
                  <c:v>43864</c:v>
                </c:pt>
                <c:pt idx="22">
                  <c:v>43882</c:v>
                </c:pt>
                <c:pt idx="23">
                  <c:v>43882</c:v>
                </c:pt>
                <c:pt idx="24">
                  <c:v>43886</c:v>
                </c:pt>
                <c:pt idx="25">
                  <c:v>43886</c:v>
                </c:pt>
                <c:pt idx="26">
                  <c:v>43886</c:v>
                </c:pt>
              </c:numCache>
            </c:numRef>
          </c:cat>
          <c:val>
            <c:numRef>
              <c:f>Asset!$D$100:$D$450</c:f>
              <c:numCache>
                <c:formatCode>"¥"#,##0.00_);\("¥"#,##0.00\)</c:formatCode>
                <c:ptCount val="351"/>
                <c:pt idx="0">
                  <c:v>5000159</c:v>
                </c:pt>
                <c:pt idx="1">
                  <c:v>5037808</c:v>
                </c:pt>
                <c:pt idx="2">
                  <c:v>5101112</c:v>
                </c:pt>
                <c:pt idx="3">
                  <c:v>5007874</c:v>
                </c:pt>
                <c:pt idx="4">
                  <c:v>4996821</c:v>
                </c:pt>
                <c:pt idx="5">
                  <c:v>4995624</c:v>
                </c:pt>
                <c:pt idx="6">
                  <c:v>4979141</c:v>
                </c:pt>
                <c:pt idx="7">
                  <c:v>4974384</c:v>
                </c:pt>
                <c:pt idx="8">
                  <c:v>5460379</c:v>
                </c:pt>
                <c:pt idx="9">
                  <c:v>5520620</c:v>
                </c:pt>
                <c:pt idx="10">
                  <c:v>5461406</c:v>
                </c:pt>
                <c:pt idx="11">
                  <c:v>5437848</c:v>
                </c:pt>
                <c:pt idx="12">
                  <c:v>5491998</c:v>
                </c:pt>
                <c:pt idx="13">
                  <c:v>5525710.9699999997</c:v>
                </c:pt>
                <c:pt idx="14">
                  <c:v>5518323.0099999998</c:v>
                </c:pt>
                <c:pt idx="15">
                  <c:v>5547597.3899999997</c:v>
                </c:pt>
                <c:pt idx="16">
                  <c:v>5521950.5199999996</c:v>
                </c:pt>
                <c:pt idx="17">
                  <c:v>5509844.9900000002</c:v>
                </c:pt>
                <c:pt idx="18">
                  <c:v>5446178.0499999998</c:v>
                </c:pt>
                <c:pt idx="19">
                  <c:v>5493173.5999999996</c:v>
                </c:pt>
                <c:pt idx="20">
                  <c:v>5511188.5599999996</c:v>
                </c:pt>
                <c:pt idx="21">
                  <c:v>5537358.4699999997</c:v>
                </c:pt>
                <c:pt idx="22">
                  <c:v>5523224.3600000003</c:v>
                </c:pt>
                <c:pt idx="23">
                  <c:v>5496335.0499999998</c:v>
                </c:pt>
                <c:pt idx="24">
                  <c:v>5489230.4800000004</c:v>
                </c:pt>
                <c:pt idx="25">
                  <c:v>5429295.6100000003</c:v>
                </c:pt>
                <c:pt idx="26">
                  <c:v>5431691.0599999996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5D-42E0-8B21-8616A99F8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4398264"/>
        <c:axId val="574397280"/>
      </c:lineChart>
      <c:dateAx>
        <c:axId val="57439826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4397280"/>
        <c:crosses val="autoZero"/>
        <c:auto val="1"/>
        <c:lblOffset val="100"/>
        <c:baseTimeUnit val="days"/>
      </c:dateAx>
      <c:valAx>
        <c:axId val="57439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¥&quot;#,##0.00_);\(&quot;¥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439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1821123631369624E-2"/>
          <c:y val="5.5030099366856204E-2"/>
          <c:w val="0.90558616623760546"/>
          <c:h val="0.8136490557832744"/>
        </c:manualLayout>
      </c:layout>
      <c:lineChart>
        <c:grouping val="standard"/>
        <c:varyColors val="0"/>
        <c:ser>
          <c:idx val="0"/>
          <c:order val="0"/>
          <c:tx>
            <c:strRef>
              <c:f>BACK_TEST!$F$181</c:f>
              <c:strCache>
                <c:ptCount val="1"/>
                <c:pt idx="0">
                  <c:v>saya_divide</c:v>
                </c:pt>
              </c:strCache>
            </c:strRef>
          </c:tx>
          <c:spPr>
            <a:ln w="3810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  <c:pt idx="28">
                  <c:v>43844</c:v>
                </c:pt>
                <c:pt idx="29">
                  <c:v>43840</c:v>
                </c:pt>
                <c:pt idx="30">
                  <c:v>43839</c:v>
                </c:pt>
                <c:pt idx="31">
                  <c:v>43838</c:v>
                </c:pt>
                <c:pt idx="32">
                  <c:v>43837</c:v>
                </c:pt>
                <c:pt idx="33">
                  <c:v>43836</c:v>
                </c:pt>
                <c:pt idx="34">
                  <c:v>43829</c:v>
                </c:pt>
                <c:pt idx="35">
                  <c:v>43826</c:v>
                </c:pt>
                <c:pt idx="36">
                  <c:v>43825</c:v>
                </c:pt>
                <c:pt idx="37">
                  <c:v>43824</c:v>
                </c:pt>
                <c:pt idx="38">
                  <c:v>43823</c:v>
                </c:pt>
                <c:pt idx="39">
                  <c:v>43822</c:v>
                </c:pt>
                <c:pt idx="40">
                  <c:v>43819</c:v>
                </c:pt>
                <c:pt idx="41">
                  <c:v>43818</c:v>
                </c:pt>
                <c:pt idx="42">
                  <c:v>43817</c:v>
                </c:pt>
                <c:pt idx="43">
                  <c:v>43816</c:v>
                </c:pt>
                <c:pt idx="44">
                  <c:v>43815</c:v>
                </c:pt>
                <c:pt idx="45">
                  <c:v>43812</c:v>
                </c:pt>
                <c:pt idx="46">
                  <c:v>43811</c:v>
                </c:pt>
                <c:pt idx="47">
                  <c:v>43810</c:v>
                </c:pt>
                <c:pt idx="48">
                  <c:v>43809</c:v>
                </c:pt>
                <c:pt idx="49">
                  <c:v>43808</c:v>
                </c:pt>
                <c:pt idx="50">
                  <c:v>43805</c:v>
                </c:pt>
                <c:pt idx="51">
                  <c:v>43804</c:v>
                </c:pt>
                <c:pt idx="52">
                  <c:v>43803</c:v>
                </c:pt>
                <c:pt idx="53">
                  <c:v>43802</c:v>
                </c:pt>
                <c:pt idx="54">
                  <c:v>43801</c:v>
                </c:pt>
                <c:pt idx="55">
                  <c:v>43798</c:v>
                </c:pt>
                <c:pt idx="56">
                  <c:v>43797</c:v>
                </c:pt>
                <c:pt idx="57">
                  <c:v>43796</c:v>
                </c:pt>
                <c:pt idx="58">
                  <c:v>43795</c:v>
                </c:pt>
                <c:pt idx="59">
                  <c:v>43794</c:v>
                </c:pt>
                <c:pt idx="60">
                  <c:v>43791</c:v>
                </c:pt>
                <c:pt idx="61">
                  <c:v>43790</c:v>
                </c:pt>
                <c:pt idx="62">
                  <c:v>43789</c:v>
                </c:pt>
                <c:pt idx="63">
                  <c:v>43788</c:v>
                </c:pt>
                <c:pt idx="64">
                  <c:v>43787</c:v>
                </c:pt>
                <c:pt idx="65">
                  <c:v>43784</c:v>
                </c:pt>
                <c:pt idx="66">
                  <c:v>43783</c:v>
                </c:pt>
                <c:pt idx="67">
                  <c:v>43782</c:v>
                </c:pt>
                <c:pt idx="68">
                  <c:v>43781</c:v>
                </c:pt>
                <c:pt idx="69">
                  <c:v>43780</c:v>
                </c:pt>
                <c:pt idx="70">
                  <c:v>43777</c:v>
                </c:pt>
                <c:pt idx="71">
                  <c:v>43776</c:v>
                </c:pt>
                <c:pt idx="72">
                  <c:v>43775</c:v>
                </c:pt>
                <c:pt idx="73">
                  <c:v>43774</c:v>
                </c:pt>
                <c:pt idx="74">
                  <c:v>43770</c:v>
                </c:pt>
                <c:pt idx="75">
                  <c:v>43769</c:v>
                </c:pt>
                <c:pt idx="76">
                  <c:v>43768</c:v>
                </c:pt>
                <c:pt idx="77">
                  <c:v>43767</c:v>
                </c:pt>
                <c:pt idx="78">
                  <c:v>43766</c:v>
                </c:pt>
                <c:pt idx="79">
                  <c:v>43763</c:v>
                </c:pt>
                <c:pt idx="80">
                  <c:v>43762</c:v>
                </c:pt>
                <c:pt idx="81">
                  <c:v>43761</c:v>
                </c:pt>
                <c:pt idx="82">
                  <c:v>43759</c:v>
                </c:pt>
                <c:pt idx="83">
                  <c:v>43756</c:v>
                </c:pt>
                <c:pt idx="84">
                  <c:v>43755</c:v>
                </c:pt>
                <c:pt idx="85">
                  <c:v>43754</c:v>
                </c:pt>
                <c:pt idx="86">
                  <c:v>43753</c:v>
                </c:pt>
                <c:pt idx="87">
                  <c:v>43749</c:v>
                </c:pt>
                <c:pt idx="88">
                  <c:v>43748</c:v>
                </c:pt>
                <c:pt idx="89">
                  <c:v>43747</c:v>
                </c:pt>
                <c:pt idx="90">
                  <c:v>43746</c:v>
                </c:pt>
                <c:pt idx="91">
                  <c:v>43745</c:v>
                </c:pt>
                <c:pt idx="92">
                  <c:v>43742</c:v>
                </c:pt>
                <c:pt idx="93">
                  <c:v>43741</c:v>
                </c:pt>
                <c:pt idx="94">
                  <c:v>43740</c:v>
                </c:pt>
                <c:pt idx="95">
                  <c:v>43739</c:v>
                </c:pt>
                <c:pt idx="96">
                  <c:v>43738</c:v>
                </c:pt>
                <c:pt idx="97">
                  <c:v>43735</c:v>
                </c:pt>
                <c:pt idx="98">
                  <c:v>43734</c:v>
                </c:pt>
                <c:pt idx="99">
                  <c:v>43733</c:v>
                </c:pt>
                <c:pt idx="100">
                  <c:v>43732</c:v>
                </c:pt>
                <c:pt idx="101">
                  <c:v>43728</c:v>
                </c:pt>
                <c:pt idx="102">
                  <c:v>43727</c:v>
                </c:pt>
                <c:pt idx="103">
                  <c:v>43726</c:v>
                </c:pt>
                <c:pt idx="104">
                  <c:v>43725</c:v>
                </c:pt>
                <c:pt idx="105">
                  <c:v>43721</c:v>
                </c:pt>
                <c:pt idx="106">
                  <c:v>43720</c:v>
                </c:pt>
                <c:pt idx="107">
                  <c:v>43719</c:v>
                </c:pt>
                <c:pt idx="108">
                  <c:v>43718</c:v>
                </c:pt>
                <c:pt idx="109">
                  <c:v>43717</c:v>
                </c:pt>
                <c:pt idx="110">
                  <c:v>43714</c:v>
                </c:pt>
                <c:pt idx="111">
                  <c:v>43713</c:v>
                </c:pt>
                <c:pt idx="112">
                  <c:v>43712</c:v>
                </c:pt>
                <c:pt idx="113">
                  <c:v>43711</c:v>
                </c:pt>
                <c:pt idx="114">
                  <c:v>43710</c:v>
                </c:pt>
                <c:pt idx="115">
                  <c:v>43707</c:v>
                </c:pt>
                <c:pt idx="116">
                  <c:v>43706</c:v>
                </c:pt>
                <c:pt idx="117">
                  <c:v>43705</c:v>
                </c:pt>
                <c:pt idx="118">
                  <c:v>43704</c:v>
                </c:pt>
                <c:pt idx="119">
                  <c:v>43703</c:v>
                </c:pt>
                <c:pt idx="120">
                  <c:v>43700</c:v>
                </c:pt>
              </c:numCache>
            </c:numRef>
          </c:cat>
          <c:val>
            <c:numRef>
              <c:f>BACK_TEST!$F$182:$F$525</c:f>
              <c:numCache>
                <c:formatCode>General</c:formatCode>
                <c:ptCount val="344"/>
                <c:pt idx="0">
                  <c:v>0.64887459807073899</c:v>
                </c:pt>
                <c:pt idx="1">
                  <c:v>0.64557739557739502</c:v>
                </c:pt>
                <c:pt idx="2">
                  <c:v>0.63916256157635398</c:v>
                </c:pt>
                <c:pt idx="3">
                  <c:v>0.63272954403497805</c:v>
                </c:pt>
                <c:pt idx="4">
                  <c:v>0.61828289067325504</c:v>
                </c:pt>
                <c:pt idx="5">
                  <c:v>0.62723351817621598</c:v>
                </c:pt>
                <c:pt idx="6">
                  <c:v>0.63479333744602096</c:v>
                </c:pt>
                <c:pt idx="7">
                  <c:v>0.62731767614338596</c:v>
                </c:pt>
                <c:pt idx="8">
                  <c:v>0.62041564792175996</c:v>
                </c:pt>
                <c:pt idx="9">
                  <c:v>0.61249241964827095</c:v>
                </c:pt>
                <c:pt idx="10">
                  <c:v>0.61094586555621599</c:v>
                </c:pt>
                <c:pt idx="11">
                  <c:v>0.60716382853787398</c:v>
                </c:pt>
                <c:pt idx="12">
                  <c:v>0.59939393939393903</c:v>
                </c:pt>
                <c:pt idx="13">
                  <c:v>0.58601823708206602</c:v>
                </c:pt>
                <c:pt idx="14">
                  <c:v>0.577181208053691</c:v>
                </c:pt>
                <c:pt idx="15">
                  <c:v>0.59800249687890095</c:v>
                </c:pt>
                <c:pt idx="16">
                  <c:v>0.59987437185929604</c:v>
                </c:pt>
                <c:pt idx="17">
                  <c:v>0.60209747069709996</c:v>
                </c:pt>
                <c:pt idx="18">
                  <c:v>0.59777227722772197</c:v>
                </c:pt>
                <c:pt idx="19">
                  <c:v>0.60170523751522498</c:v>
                </c:pt>
                <c:pt idx="20">
                  <c:v>0.60214413341274498</c:v>
                </c:pt>
                <c:pt idx="21">
                  <c:v>0.59375</c:v>
                </c:pt>
                <c:pt idx="22">
                  <c:v>0.59327925840092699</c:v>
                </c:pt>
                <c:pt idx="23">
                  <c:v>0.59158986175115202</c:v>
                </c:pt>
                <c:pt idx="24">
                  <c:v>0.59586681974741595</c:v>
                </c:pt>
                <c:pt idx="25">
                  <c:v>0.59721416134648797</c:v>
                </c:pt>
                <c:pt idx="26">
                  <c:v>0.59669811320754695</c:v>
                </c:pt>
                <c:pt idx="27">
                  <c:v>0.60375146541617797</c:v>
                </c:pt>
                <c:pt idx="28">
                  <c:v>0.61085180863477195</c:v>
                </c:pt>
                <c:pt idx="29">
                  <c:v>0.60975609756097504</c:v>
                </c:pt>
                <c:pt idx="30">
                  <c:v>0.607967667436489</c:v>
                </c:pt>
                <c:pt idx="31">
                  <c:v>0.60316529894490001</c:v>
                </c:pt>
                <c:pt idx="32">
                  <c:v>0.60538373424971303</c:v>
                </c:pt>
                <c:pt idx="33">
                  <c:v>0.59710982658959499</c:v>
                </c:pt>
                <c:pt idx="34">
                  <c:v>0.59206798866855503</c:v>
                </c:pt>
                <c:pt idx="35">
                  <c:v>0.59413754227733895</c:v>
                </c:pt>
                <c:pt idx="36">
                  <c:v>0.60716316088686695</c:v>
                </c:pt>
                <c:pt idx="37">
                  <c:v>0.60227272727272696</c:v>
                </c:pt>
                <c:pt idx="38">
                  <c:v>0.60089938167509804</c:v>
                </c:pt>
                <c:pt idx="39">
                  <c:v>0.59093452714045802</c:v>
                </c:pt>
                <c:pt idx="40">
                  <c:v>0.58467518045530198</c:v>
                </c:pt>
                <c:pt idx="41">
                  <c:v>0.56608884073672805</c:v>
                </c:pt>
                <c:pt idx="42">
                  <c:v>0.57866086009798501</c:v>
                </c:pt>
                <c:pt idx="43">
                  <c:v>0.59198242723778105</c:v>
                </c:pt>
                <c:pt idx="44">
                  <c:v>0.591456736035049</c:v>
                </c:pt>
                <c:pt idx="45">
                  <c:v>0.59735973597359704</c:v>
                </c:pt>
                <c:pt idx="46">
                  <c:v>0.58810572687224605</c:v>
                </c:pt>
                <c:pt idx="47">
                  <c:v>0.577133479212253</c:v>
                </c:pt>
                <c:pt idx="48">
                  <c:v>0.58674901740595098</c:v>
                </c:pt>
                <c:pt idx="49">
                  <c:v>0.602849002849002</c:v>
                </c:pt>
                <c:pt idx="50">
                  <c:v>0.60359837492745205</c:v>
                </c:pt>
                <c:pt idx="51">
                  <c:v>0.59745517640254397</c:v>
                </c:pt>
                <c:pt idx="52">
                  <c:v>0.59380479251899398</c:v>
                </c:pt>
                <c:pt idx="53">
                  <c:v>0.59215915740198899</c:v>
                </c:pt>
                <c:pt idx="54">
                  <c:v>0.59038238702201595</c:v>
                </c:pt>
                <c:pt idx="55">
                  <c:v>0.58212420197330195</c:v>
                </c:pt>
                <c:pt idx="56">
                  <c:v>0.57934655775962596</c:v>
                </c:pt>
                <c:pt idx="57">
                  <c:v>0.574332171893147</c:v>
                </c:pt>
                <c:pt idx="58">
                  <c:v>0.57084548104956201</c:v>
                </c:pt>
                <c:pt idx="59">
                  <c:v>0.56976744186046502</c:v>
                </c:pt>
                <c:pt idx="60">
                  <c:v>0.56554967666078704</c:v>
                </c:pt>
                <c:pt idx="61">
                  <c:v>0.56552538370720096</c:v>
                </c:pt>
                <c:pt idx="62">
                  <c:v>0.56443148688046596</c:v>
                </c:pt>
                <c:pt idx="63">
                  <c:v>0.57142857142857095</c:v>
                </c:pt>
                <c:pt idx="64">
                  <c:v>0.58081395348837195</c:v>
                </c:pt>
                <c:pt idx="65">
                  <c:v>0.58872403560830799</c:v>
                </c:pt>
                <c:pt idx="66">
                  <c:v>0.579293836026331</c:v>
                </c:pt>
                <c:pt idx="67">
                  <c:v>0.57168037602820199</c:v>
                </c:pt>
                <c:pt idx="68">
                  <c:v>0.56341320864991196</c:v>
                </c:pt>
                <c:pt idx="69">
                  <c:v>0.55614035087719205</c:v>
                </c:pt>
                <c:pt idx="70">
                  <c:v>0.55812608444187395</c:v>
                </c:pt>
                <c:pt idx="71">
                  <c:v>0.54529514903565102</c:v>
                </c:pt>
                <c:pt idx="72">
                  <c:v>0.55097230406599795</c:v>
                </c:pt>
                <c:pt idx="73">
                  <c:v>0.57330939557151395</c:v>
                </c:pt>
                <c:pt idx="74">
                  <c:v>0.56121814791796099</c:v>
                </c:pt>
                <c:pt idx="75">
                  <c:v>0.56697819314641695</c:v>
                </c:pt>
                <c:pt idx="76">
                  <c:v>0.58136566687938696</c:v>
                </c:pt>
                <c:pt idx="77">
                  <c:v>0.58201393286890402</c:v>
                </c:pt>
                <c:pt idx="78">
                  <c:v>0.58177117000646394</c:v>
                </c:pt>
                <c:pt idx="79">
                  <c:v>0.57839947950552995</c:v>
                </c:pt>
                <c:pt idx="80">
                  <c:v>0.57945736434108497</c:v>
                </c:pt>
                <c:pt idx="81">
                  <c:v>0.57785016286644897</c:v>
                </c:pt>
                <c:pt idx="82">
                  <c:v>0.57518056467498302</c:v>
                </c:pt>
                <c:pt idx="83">
                  <c:v>0.57320261437908404</c:v>
                </c:pt>
                <c:pt idx="84">
                  <c:v>0.57058823529411695</c:v>
                </c:pt>
                <c:pt idx="85">
                  <c:v>0.57244501940491499</c:v>
                </c:pt>
                <c:pt idx="86">
                  <c:v>0.57161458333333304</c:v>
                </c:pt>
                <c:pt idx="87">
                  <c:v>0.565974547890154</c:v>
                </c:pt>
                <c:pt idx="88">
                  <c:v>0.56566347469220202</c:v>
                </c:pt>
                <c:pt idx="89">
                  <c:v>0.55715263518138203</c:v>
                </c:pt>
                <c:pt idx="90">
                  <c:v>0.56462585034013602</c:v>
                </c:pt>
                <c:pt idx="91">
                  <c:v>0.55616065350578603</c:v>
                </c:pt>
                <c:pt idx="92">
                  <c:v>0.55390835579514797</c:v>
                </c:pt>
                <c:pt idx="93">
                  <c:v>0.55951580363147202</c:v>
                </c:pt>
                <c:pt idx="94">
                  <c:v>0.56442119032047</c:v>
                </c:pt>
                <c:pt idx="95">
                  <c:v>0.56221792392005099</c:v>
                </c:pt>
                <c:pt idx="96">
                  <c:v>0.55724685638649896</c:v>
                </c:pt>
                <c:pt idx="97">
                  <c:v>0.56547619047619002</c:v>
                </c:pt>
                <c:pt idx="98">
                  <c:v>0.56609947643978997</c:v>
                </c:pt>
                <c:pt idx="99">
                  <c:v>0.56607495069033498</c:v>
                </c:pt>
                <c:pt idx="100">
                  <c:v>0.57386736703873897</c:v>
                </c:pt>
                <c:pt idx="101">
                  <c:v>0.56975228161668801</c:v>
                </c:pt>
                <c:pt idx="102">
                  <c:v>0.57611548556430403</c:v>
                </c:pt>
                <c:pt idx="103">
                  <c:v>0.57601572739187401</c:v>
                </c:pt>
                <c:pt idx="104">
                  <c:v>0.56958762886597902</c:v>
                </c:pt>
                <c:pt idx="105">
                  <c:v>0.56138107416879701</c:v>
                </c:pt>
                <c:pt idx="106">
                  <c:v>0.55661577608142498</c:v>
                </c:pt>
                <c:pt idx="107">
                  <c:v>0.55782747603833804</c:v>
                </c:pt>
                <c:pt idx="108">
                  <c:v>0.56245824983299897</c:v>
                </c:pt>
                <c:pt idx="109">
                  <c:v>0.56202356202356196</c:v>
                </c:pt>
                <c:pt idx="110">
                  <c:v>0.55061559507523905</c:v>
                </c:pt>
                <c:pt idx="111">
                  <c:v>0.54355400696864098</c:v>
                </c:pt>
                <c:pt idx="112">
                  <c:v>0.53791130185979896</c:v>
                </c:pt>
                <c:pt idx="113">
                  <c:v>0.54249291784702502</c:v>
                </c:pt>
                <c:pt idx="114">
                  <c:v>0.55539772727272696</c:v>
                </c:pt>
                <c:pt idx="115">
                  <c:v>0.55377094972066998</c:v>
                </c:pt>
                <c:pt idx="116">
                  <c:v>0.55555555555555503</c:v>
                </c:pt>
                <c:pt idx="117">
                  <c:v>0.55349500713266697</c:v>
                </c:pt>
                <c:pt idx="118">
                  <c:v>0.55650929899856905</c:v>
                </c:pt>
                <c:pt idx="119">
                  <c:v>0.55057803468208</c:v>
                </c:pt>
                <c:pt idx="120">
                  <c:v>0.57081850533807799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65-4CDF-91FD-9E04D901ECA1}"/>
            </c:ext>
          </c:extLst>
        </c:ser>
        <c:ser>
          <c:idx val="1"/>
          <c:order val="1"/>
          <c:tx>
            <c:strRef>
              <c:f>BACK_TEST!$G$181</c:f>
              <c:strCache>
                <c:ptCount val="1"/>
                <c:pt idx="0">
                  <c:v>saya_divide_mean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  <c:pt idx="28">
                  <c:v>43844</c:v>
                </c:pt>
                <c:pt idx="29">
                  <c:v>43840</c:v>
                </c:pt>
                <c:pt idx="30">
                  <c:v>43839</c:v>
                </c:pt>
                <c:pt idx="31">
                  <c:v>43838</c:v>
                </c:pt>
                <c:pt idx="32">
                  <c:v>43837</c:v>
                </c:pt>
                <c:pt idx="33">
                  <c:v>43836</c:v>
                </c:pt>
                <c:pt idx="34">
                  <c:v>43829</c:v>
                </c:pt>
                <c:pt idx="35">
                  <c:v>43826</c:v>
                </c:pt>
                <c:pt idx="36">
                  <c:v>43825</c:v>
                </c:pt>
                <c:pt idx="37">
                  <c:v>43824</c:v>
                </c:pt>
                <c:pt idx="38">
                  <c:v>43823</c:v>
                </c:pt>
                <c:pt idx="39">
                  <c:v>43822</c:v>
                </c:pt>
                <c:pt idx="40">
                  <c:v>43819</c:v>
                </c:pt>
                <c:pt idx="41">
                  <c:v>43818</c:v>
                </c:pt>
                <c:pt idx="42">
                  <c:v>43817</c:v>
                </c:pt>
                <c:pt idx="43">
                  <c:v>43816</c:v>
                </c:pt>
                <c:pt idx="44">
                  <c:v>43815</c:v>
                </c:pt>
                <c:pt idx="45">
                  <c:v>43812</c:v>
                </c:pt>
                <c:pt idx="46">
                  <c:v>43811</c:v>
                </c:pt>
                <c:pt idx="47">
                  <c:v>43810</c:v>
                </c:pt>
                <c:pt idx="48">
                  <c:v>43809</c:v>
                </c:pt>
                <c:pt idx="49">
                  <c:v>43808</c:v>
                </c:pt>
                <c:pt idx="50">
                  <c:v>43805</c:v>
                </c:pt>
                <c:pt idx="51">
                  <c:v>43804</c:v>
                </c:pt>
                <c:pt idx="52">
                  <c:v>43803</c:v>
                </c:pt>
                <c:pt idx="53">
                  <c:v>43802</c:v>
                </c:pt>
                <c:pt idx="54">
                  <c:v>43801</c:v>
                </c:pt>
                <c:pt idx="55">
                  <c:v>43798</c:v>
                </c:pt>
                <c:pt idx="56">
                  <c:v>43797</c:v>
                </c:pt>
                <c:pt idx="57">
                  <c:v>43796</c:v>
                </c:pt>
                <c:pt idx="58">
                  <c:v>43795</c:v>
                </c:pt>
                <c:pt idx="59">
                  <c:v>43794</c:v>
                </c:pt>
                <c:pt idx="60">
                  <c:v>43791</c:v>
                </c:pt>
                <c:pt idx="61">
                  <c:v>43790</c:v>
                </c:pt>
                <c:pt idx="62">
                  <c:v>43789</c:v>
                </c:pt>
                <c:pt idx="63">
                  <c:v>43788</c:v>
                </c:pt>
                <c:pt idx="64">
                  <c:v>43787</c:v>
                </c:pt>
                <c:pt idx="65">
                  <c:v>43784</c:v>
                </c:pt>
                <c:pt idx="66">
                  <c:v>43783</c:v>
                </c:pt>
                <c:pt idx="67">
                  <c:v>43782</c:v>
                </c:pt>
                <c:pt idx="68">
                  <c:v>43781</c:v>
                </c:pt>
                <c:pt idx="69">
                  <c:v>43780</c:v>
                </c:pt>
                <c:pt idx="70">
                  <c:v>43777</c:v>
                </c:pt>
                <c:pt idx="71">
                  <c:v>43776</c:v>
                </c:pt>
                <c:pt idx="72">
                  <c:v>43775</c:v>
                </c:pt>
                <c:pt idx="73">
                  <c:v>43774</c:v>
                </c:pt>
                <c:pt idx="74">
                  <c:v>43770</c:v>
                </c:pt>
                <c:pt idx="75">
                  <c:v>43769</c:v>
                </c:pt>
                <c:pt idx="76">
                  <c:v>43768</c:v>
                </c:pt>
                <c:pt idx="77">
                  <c:v>43767</c:v>
                </c:pt>
                <c:pt idx="78">
                  <c:v>43766</c:v>
                </c:pt>
                <c:pt idx="79">
                  <c:v>43763</c:v>
                </c:pt>
                <c:pt idx="80">
                  <c:v>43762</c:v>
                </c:pt>
                <c:pt idx="81">
                  <c:v>43761</c:v>
                </c:pt>
                <c:pt idx="82">
                  <c:v>43759</c:v>
                </c:pt>
                <c:pt idx="83">
                  <c:v>43756</c:v>
                </c:pt>
                <c:pt idx="84">
                  <c:v>43755</c:v>
                </c:pt>
                <c:pt idx="85">
                  <c:v>43754</c:v>
                </c:pt>
                <c:pt idx="86">
                  <c:v>43753</c:v>
                </c:pt>
                <c:pt idx="87">
                  <c:v>43749</c:v>
                </c:pt>
                <c:pt idx="88">
                  <c:v>43748</c:v>
                </c:pt>
                <c:pt idx="89">
                  <c:v>43747</c:v>
                </c:pt>
                <c:pt idx="90">
                  <c:v>43746</c:v>
                </c:pt>
                <c:pt idx="91">
                  <c:v>43745</c:v>
                </c:pt>
                <c:pt idx="92">
                  <c:v>43742</c:v>
                </c:pt>
                <c:pt idx="93">
                  <c:v>43741</c:v>
                </c:pt>
                <c:pt idx="94">
                  <c:v>43740</c:v>
                </c:pt>
                <c:pt idx="95">
                  <c:v>43739</c:v>
                </c:pt>
                <c:pt idx="96">
                  <c:v>43738</c:v>
                </c:pt>
                <c:pt idx="97">
                  <c:v>43735</c:v>
                </c:pt>
                <c:pt idx="98">
                  <c:v>43734</c:v>
                </c:pt>
                <c:pt idx="99">
                  <c:v>43733</c:v>
                </c:pt>
                <c:pt idx="100">
                  <c:v>43732</c:v>
                </c:pt>
                <c:pt idx="101">
                  <c:v>43728</c:v>
                </c:pt>
                <c:pt idx="102">
                  <c:v>43727</c:v>
                </c:pt>
                <c:pt idx="103">
                  <c:v>43726</c:v>
                </c:pt>
                <c:pt idx="104">
                  <c:v>43725</c:v>
                </c:pt>
                <c:pt idx="105">
                  <c:v>43721</c:v>
                </c:pt>
                <c:pt idx="106">
                  <c:v>43720</c:v>
                </c:pt>
                <c:pt idx="107">
                  <c:v>43719</c:v>
                </c:pt>
                <c:pt idx="108">
                  <c:v>43718</c:v>
                </c:pt>
                <c:pt idx="109">
                  <c:v>43717</c:v>
                </c:pt>
                <c:pt idx="110">
                  <c:v>43714</c:v>
                </c:pt>
                <c:pt idx="111">
                  <c:v>43713</c:v>
                </c:pt>
                <c:pt idx="112">
                  <c:v>43712</c:v>
                </c:pt>
                <c:pt idx="113">
                  <c:v>43711</c:v>
                </c:pt>
                <c:pt idx="114">
                  <c:v>43710</c:v>
                </c:pt>
                <c:pt idx="115">
                  <c:v>43707</c:v>
                </c:pt>
                <c:pt idx="116">
                  <c:v>43706</c:v>
                </c:pt>
                <c:pt idx="117">
                  <c:v>43705</c:v>
                </c:pt>
                <c:pt idx="118">
                  <c:v>43704</c:v>
                </c:pt>
                <c:pt idx="119">
                  <c:v>43703</c:v>
                </c:pt>
                <c:pt idx="120">
                  <c:v>43700</c:v>
                </c:pt>
              </c:numCache>
            </c:numRef>
          </c:cat>
          <c:val>
            <c:numRef>
              <c:f>BACK_TEST!$G$182:$G$525</c:f>
              <c:numCache>
                <c:formatCode>General</c:formatCode>
                <c:ptCount val="344"/>
                <c:pt idx="0">
                  <c:v>0.59330449075684899</c:v>
                </c:pt>
                <c:pt idx="1">
                  <c:v>0.59221253869119195</c:v>
                </c:pt>
                <c:pt idx="2">
                  <c:v>0.59135638230855103</c:v>
                </c:pt>
                <c:pt idx="3">
                  <c:v>0.59059440059245205</c:v>
                </c:pt>
                <c:pt idx="4">
                  <c:v>0.58991495560540497</c:v>
                </c:pt>
                <c:pt idx="5">
                  <c:v>0.58938317678983598</c:v>
                </c:pt>
                <c:pt idx="6">
                  <c:v>0.58874616140536695</c:v>
                </c:pt>
                <c:pt idx="7">
                  <c:v>0.587986919077639</c:v>
                </c:pt>
                <c:pt idx="8">
                  <c:v>0.58729175759139396</c:v>
                </c:pt>
                <c:pt idx="9">
                  <c:v>0.58666225047749199</c:v>
                </c:pt>
                <c:pt idx="10">
                  <c:v>0.58610352801943599</c:v>
                </c:pt>
                <c:pt idx="11">
                  <c:v>0.58559018340408597</c:v>
                </c:pt>
                <c:pt idx="12">
                  <c:v>0.58511619346802501</c:v>
                </c:pt>
                <c:pt idx="13">
                  <c:v>0.58467060158130801</c:v>
                </c:pt>
                <c:pt idx="14">
                  <c:v>0.58439920474944296</c:v>
                </c:pt>
                <c:pt idx="15">
                  <c:v>0.58413215711114597</c:v>
                </c:pt>
                <c:pt idx="16">
                  <c:v>0.58368713515729598</c:v>
                </c:pt>
                <c:pt idx="17">
                  <c:v>0.58310428557924898</c:v>
                </c:pt>
                <c:pt idx="18">
                  <c:v>0.58246176404722305</c:v>
                </c:pt>
                <c:pt idx="19">
                  <c:v>0.58195167773260603</c:v>
                </c:pt>
                <c:pt idx="20">
                  <c:v>0.58145455710334304</c:v>
                </c:pt>
                <c:pt idx="21">
                  <c:v>0.58092220764344005</c:v>
                </c:pt>
                <c:pt idx="22">
                  <c:v>0.58043549906192704</c:v>
                </c:pt>
                <c:pt idx="23">
                  <c:v>0.580064791489597</c:v>
                </c:pt>
                <c:pt idx="24">
                  <c:v>0.57972491968544504</c:v>
                </c:pt>
                <c:pt idx="25">
                  <c:v>0.57932769476468404</c:v>
                </c:pt>
                <c:pt idx="26">
                  <c:v>0.57901640417391398</c:v>
                </c:pt>
                <c:pt idx="27">
                  <c:v>0.57865712641936995</c:v>
                </c:pt>
                <c:pt idx="28">
                  <c:v>0.57828864668801105</c:v>
                </c:pt>
                <c:pt idx="29">
                  <c:v>0.57782416560477301</c:v>
                </c:pt>
                <c:pt idx="30">
                  <c:v>0.57728858602217303</c:v>
                </c:pt>
                <c:pt idx="31">
                  <c:v>0.57666743144527</c:v>
                </c:pt>
                <c:pt idx="32">
                  <c:v>0.57604677114042402</c:v>
                </c:pt>
                <c:pt idx="33">
                  <c:v>0.57541268769760501</c:v>
                </c:pt>
                <c:pt idx="34">
                  <c:v>0.57495066667418404</c:v>
                </c:pt>
                <c:pt idx="35">
                  <c:v>0.57455007431891802</c:v>
                </c:pt>
                <c:pt idx="36">
                  <c:v>0.57396978168955604</c:v>
                </c:pt>
                <c:pt idx="37">
                  <c:v>0.57312165963731299</c:v>
                </c:pt>
                <c:pt idx="38">
                  <c:v>0.57226350729847397</c:v>
                </c:pt>
                <c:pt idx="39">
                  <c:v>0.57148475444743296</c:v>
                </c:pt>
                <c:pt idx="40">
                  <c:v>0.57101093044919704</c:v>
                </c:pt>
                <c:pt idx="41">
                  <c:v>0.57059887403940202</c:v>
                </c:pt>
                <c:pt idx="42">
                  <c:v>0.57045843023698595</c:v>
                </c:pt>
                <c:pt idx="43">
                  <c:v>0.57012288553078205</c:v>
                </c:pt>
                <c:pt idx="44">
                  <c:v>0.56964991048759295</c:v>
                </c:pt>
                <c:pt idx="45">
                  <c:v>0.56910486113622005</c:v>
                </c:pt>
                <c:pt idx="46">
                  <c:v>0.56875097806107899</c:v>
                </c:pt>
                <c:pt idx="47">
                  <c:v>0.56849872671467006</c:v>
                </c:pt>
                <c:pt idx="48">
                  <c:v>0.56843639424009795</c:v>
                </c:pt>
                <c:pt idx="49">
                  <c:v>0.56816132275712505</c:v>
                </c:pt>
                <c:pt idx="50">
                  <c:v>0.56769582586795198</c:v>
                </c:pt>
                <c:pt idx="51">
                  <c:v>0.56720469320563904</c:v>
                </c:pt>
                <c:pt idx="52">
                  <c:v>0.56681327822918204</c:v>
                </c:pt>
                <c:pt idx="53">
                  <c:v>0.56656566741268199</c:v>
                </c:pt>
                <c:pt idx="54">
                  <c:v>0.56625191132706099</c:v>
                </c:pt>
                <c:pt idx="55">
                  <c:v>0.56600054276733403</c:v>
                </c:pt>
                <c:pt idx="56">
                  <c:v>0.56563575729578897</c:v>
                </c:pt>
                <c:pt idx="57">
                  <c:v>0.56523641489571497</c:v>
                </c:pt>
                <c:pt idx="58">
                  <c:v>0.56512725383661799</c:v>
                </c:pt>
                <c:pt idx="59">
                  <c:v>0.565019506849046</c:v>
                </c:pt>
                <c:pt idx="60">
                  <c:v>0.56485475793739204</c:v>
                </c:pt>
                <c:pt idx="61">
                  <c:v>0.56511676586931003</c:v>
                </c:pt>
                <c:pt idx="62">
                  <c:v>0.56501383216623402</c:v>
                </c:pt>
                <c:pt idx="63">
                  <c:v>0.56526585678560504</c:v>
                </c:pt>
                <c:pt idx="64">
                  <c:v>0.56560067306505801</c:v>
                </c:pt>
                <c:pt idx="65">
                  <c:v>0.56562739194409095</c:v>
                </c:pt>
                <c:pt idx="66">
                  <c:v>0.56540967318334101</c:v>
                </c:pt>
                <c:pt idx="67">
                  <c:v>0.56536859884197399</c:v>
                </c:pt>
                <c:pt idx="68">
                  <c:v>0.56549728053611203</c:v>
                </c:pt>
                <c:pt idx="69">
                  <c:v>0.56565849806494595</c:v>
                </c:pt>
                <c:pt idx="70">
                  <c:v>0.56596012414138896</c:v>
                </c:pt>
                <c:pt idx="71">
                  <c:v>0.56620595799273199</c:v>
                </c:pt>
                <c:pt idx="72">
                  <c:v>0.56680221020155797</c:v>
                </c:pt>
                <c:pt idx="73">
                  <c:v>0.56714643864213199</c:v>
                </c:pt>
                <c:pt idx="74">
                  <c:v>0.56721427620176001</c:v>
                </c:pt>
                <c:pt idx="75">
                  <c:v>0.567444330525816</c:v>
                </c:pt>
                <c:pt idx="76">
                  <c:v>0.56756823710307303</c:v>
                </c:pt>
                <c:pt idx="77">
                  <c:v>0.56743974129742203</c:v>
                </c:pt>
                <c:pt idx="78">
                  <c:v>0.56727752694123601</c:v>
                </c:pt>
                <c:pt idx="79">
                  <c:v>0.56703373289228198</c:v>
                </c:pt>
                <c:pt idx="80">
                  <c:v>0.56688930739977605</c:v>
                </c:pt>
                <c:pt idx="81">
                  <c:v>0.566754382263149</c:v>
                </c:pt>
                <c:pt idx="82">
                  <c:v>0.56676366959563296</c:v>
                </c:pt>
                <c:pt idx="83">
                  <c:v>0.56686623444232398</c:v>
                </c:pt>
                <c:pt idx="84">
                  <c:v>0.56698402325201702</c:v>
                </c:pt>
                <c:pt idx="85">
                  <c:v>0.56718381802141005</c:v>
                </c:pt>
                <c:pt idx="86">
                  <c:v>0.56744812999219396</c:v>
                </c:pt>
                <c:pt idx="87">
                  <c:v>0.56769577008358396</c:v>
                </c:pt>
                <c:pt idx="88">
                  <c:v>0.56802001141982905</c:v>
                </c:pt>
                <c:pt idx="89">
                  <c:v>0.56839118915798803</c:v>
                </c:pt>
                <c:pt idx="90">
                  <c:v>0.56877174136879005</c:v>
                </c:pt>
                <c:pt idx="91">
                  <c:v>0.56897504107947905</c:v>
                </c:pt>
                <c:pt idx="92">
                  <c:v>0.56920732832203802</c:v>
                </c:pt>
                <c:pt idx="93">
                  <c:v>0.56956846385168103</c:v>
                </c:pt>
                <c:pt idx="94">
                  <c:v>0.56998790929705301</c:v>
                </c:pt>
                <c:pt idx="95">
                  <c:v>0.57024246069015205</c:v>
                </c:pt>
                <c:pt idx="96">
                  <c:v>0.57039480051592095</c:v>
                </c:pt>
                <c:pt idx="97">
                  <c:v>0.57052661399253901</c:v>
                </c:pt>
                <c:pt idx="98">
                  <c:v>0.57040999934104097</c:v>
                </c:pt>
                <c:pt idx="99">
                  <c:v>0.570315243731915</c:v>
                </c:pt>
                <c:pt idx="100">
                  <c:v>0.57013448419753099</c:v>
                </c:pt>
                <c:pt idx="101">
                  <c:v>0.56981672578581999</c:v>
                </c:pt>
                <c:pt idx="102">
                  <c:v>0.56944708183769399</c:v>
                </c:pt>
                <c:pt idx="103">
                  <c:v>0.56909538496210699</c:v>
                </c:pt>
                <c:pt idx="104">
                  <c:v>0.56896272281109606</c:v>
                </c:pt>
                <c:pt idx="105">
                  <c:v>0.568804488529151</c:v>
                </c:pt>
                <c:pt idx="106">
                  <c:v>0.56867241929929302</c:v>
                </c:pt>
                <c:pt idx="107">
                  <c:v>0.56854432291165402</c:v>
                </c:pt>
                <c:pt idx="108">
                  <c:v>0.568496989873846</c:v>
                </c:pt>
                <c:pt idx="109">
                  <c:v>0.56837935599798295</c:v>
                </c:pt>
                <c:pt idx="110">
                  <c:v>0.56822814799630805</c:v>
                </c:pt>
                <c:pt idx="111">
                  <c:v>0.56824880213909401</c:v>
                </c:pt>
                <c:pt idx="112">
                  <c:v>0.56830657969876097</c:v>
                </c:pt>
                <c:pt idx="113">
                  <c:v>0.56839193075188899</c:v>
                </c:pt>
                <c:pt idx="114">
                  <c:v>0.56839705053790301</c:v>
                </c:pt>
                <c:pt idx="115">
                  <c:v>0.56817549635339903</c:v>
                </c:pt>
                <c:pt idx="116">
                  <c:v>0.56812061932264002</c:v>
                </c:pt>
                <c:pt idx="117">
                  <c:v>0.56822494900443499</c:v>
                </c:pt>
                <c:pt idx="118">
                  <c:v>0.56842227436344905</c:v>
                </c:pt>
                <c:pt idx="119">
                  <c:v>0.56854844667309801</c:v>
                </c:pt>
                <c:pt idx="120">
                  <c:v>0.56904891738321095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65-4CDF-91FD-9E04D901ECA1}"/>
            </c:ext>
          </c:extLst>
        </c:ser>
        <c:ser>
          <c:idx val="2"/>
          <c:order val="2"/>
          <c:tx>
            <c:strRef>
              <c:f>BACK_TEST!$R$181</c:f>
              <c:strCache>
                <c:ptCount val="1"/>
                <c:pt idx="0">
                  <c:v>+2-Sigama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  <c:pt idx="28">
                  <c:v>43844</c:v>
                </c:pt>
                <c:pt idx="29">
                  <c:v>43840</c:v>
                </c:pt>
                <c:pt idx="30">
                  <c:v>43839</c:v>
                </c:pt>
                <c:pt idx="31">
                  <c:v>43838</c:v>
                </c:pt>
                <c:pt idx="32">
                  <c:v>43837</c:v>
                </c:pt>
                <c:pt idx="33">
                  <c:v>43836</c:v>
                </c:pt>
                <c:pt idx="34">
                  <c:v>43829</c:v>
                </c:pt>
                <c:pt idx="35">
                  <c:v>43826</c:v>
                </c:pt>
                <c:pt idx="36">
                  <c:v>43825</c:v>
                </c:pt>
                <c:pt idx="37">
                  <c:v>43824</c:v>
                </c:pt>
                <c:pt idx="38">
                  <c:v>43823</c:v>
                </c:pt>
                <c:pt idx="39">
                  <c:v>43822</c:v>
                </c:pt>
                <c:pt idx="40">
                  <c:v>43819</c:v>
                </c:pt>
                <c:pt idx="41">
                  <c:v>43818</c:v>
                </c:pt>
                <c:pt idx="42">
                  <c:v>43817</c:v>
                </c:pt>
                <c:pt idx="43">
                  <c:v>43816</c:v>
                </c:pt>
                <c:pt idx="44">
                  <c:v>43815</c:v>
                </c:pt>
                <c:pt idx="45">
                  <c:v>43812</c:v>
                </c:pt>
                <c:pt idx="46">
                  <c:v>43811</c:v>
                </c:pt>
                <c:pt idx="47">
                  <c:v>43810</c:v>
                </c:pt>
                <c:pt idx="48">
                  <c:v>43809</c:v>
                </c:pt>
                <c:pt idx="49">
                  <c:v>43808</c:v>
                </c:pt>
                <c:pt idx="50">
                  <c:v>43805</c:v>
                </c:pt>
                <c:pt idx="51">
                  <c:v>43804</c:v>
                </c:pt>
                <c:pt idx="52">
                  <c:v>43803</c:v>
                </c:pt>
                <c:pt idx="53">
                  <c:v>43802</c:v>
                </c:pt>
                <c:pt idx="54">
                  <c:v>43801</c:v>
                </c:pt>
                <c:pt idx="55">
                  <c:v>43798</c:v>
                </c:pt>
                <c:pt idx="56">
                  <c:v>43797</c:v>
                </c:pt>
                <c:pt idx="57">
                  <c:v>43796</c:v>
                </c:pt>
                <c:pt idx="58">
                  <c:v>43795</c:v>
                </c:pt>
                <c:pt idx="59">
                  <c:v>43794</c:v>
                </c:pt>
                <c:pt idx="60">
                  <c:v>43791</c:v>
                </c:pt>
                <c:pt idx="61">
                  <c:v>43790</c:v>
                </c:pt>
                <c:pt idx="62">
                  <c:v>43789</c:v>
                </c:pt>
                <c:pt idx="63">
                  <c:v>43788</c:v>
                </c:pt>
                <c:pt idx="64">
                  <c:v>43787</c:v>
                </c:pt>
                <c:pt idx="65">
                  <c:v>43784</c:v>
                </c:pt>
                <c:pt idx="66">
                  <c:v>43783</c:v>
                </c:pt>
                <c:pt idx="67">
                  <c:v>43782</c:v>
                </c:pt>
                <c:pt idx="68">
                  <c:v>43781</c:v>
                </c:pt>
                <c:pt idx="69">
                  <c:v>43780</c:v>
                </c:pt>
                <c:pt idx="70">
                  <c:v>43777</c:v>
                </c:pt>
                <c:pt idx="71">
                  <c:v>43776</c:v>
                </c:pt>
                <c:pt idx="72">
                  <c:v>43775</c:v>
                </c:pt>
                <c:pt idx="73">
                  <c:v>43774</c:v>
                </c:pt>
                <c:pt idx="74">
                  <c:v>43770</c:v>
                </c:pt>
                <c:pt idx="75">
                  <c:v>43769</c:v>
                </c:pt>
                <c:pt idx="76">
                  <c:v>43768</c:v>
                </c:pt>
                <c:pt idx="77">
                  <c:v>43767</c:v>
                </c:pt>
                <c:pt idx="78">
                  <c:v>43766</c:v>
                </c:pt>
                <c:pt idx="79">
                  <c:v>43763</c:v>
                </c:pt>
                <c:pt idx="80">
                  <c:v>43762</c:v>
                </c:pt>
                <c:pt idx="81">
                  <c:v>43761</c:v>
                </c:pt>
                <c:pt idx="82">
                  <c:v>43759</c:v>
                </c:pt>
                <c:pt idx="83">
                  <c:v>43756</c:v>
                </c:pt>
                <c:pt idx="84">
                  <c:v>43755</c:v>
                </c:pt>
                <c:pt idx="85">
                  <c:v>43754</c:v>
                </c:pt>
                <c:pt idx="86">
                  <c:v>43753</c:v>
                </c:pt>
                <c:pt idx="87">
                  <c:v>43749</c:v>
                </c:pt>
                <c:pt idx="88">
                  <c:v>43748</c:v>
                </c:pt>
                <c:pt idx="89">
                  <c:v>43747</c:v>
                </c:pt>
                <c:pt idx="90">
                  <c:v>43746</c:v>
                </c:pt>
                <c:pt idx="91">
                  <c:v>43745</c:v>
                </c:pt>
                <c:pt idx="92">
                  <c:v>43742</c:v>
                </c:pt>
                <c:pt idx="93">
                  <c:v>43741</c:v>
                </c:pt>
                <c:pt idx="94">
                  <c:v>43740</c:v>
                </c:pt>
                <c:pt idx="95">
                  <c:v>43739</c:v>
                </c:pt>
                <c:pt idx="96">
                  <c:v>43738</c:v>
                </c:pt>
                <c:pt idx="97">
                  <c:v>43735</c:v>
                </c:pt>
                <c:pt idx="98">
                  <c:v>43734</c:v>
                </c:pt>
                <c:pt idx="99">
                  <c:v>43733</c:v>
                </c:pt>
                <c:pt idx="100">
                  <c:v>43732</c:v>
                </c:pt>
                <c:pt idx="101">
                  <c:v>43728</c:v>
                </c:pt>
                <c:pt idx="102">
                  <c:v>43727</c:v>
                </c:pt>
                <c:pt idx="103">
                  <c:v>43726</c:v>
                </c:pt>
                <c:pt idx="104">
                  <c:v>43725</c:v>
                </c:pt>
                <c:pt idx="105">
                  <c:v>43721</c:v>
                </c:pt>
                <c:pt idx="106">
                  <c:v>43720</c:v>
                </c:pt>
                <c:pt idx="107">
                  <c:v>43719</c:v>
                </c:pt>
                <c:pt idx="108">
                  <c:v>43718</c:v>
                </c:pt>
                <c:pt idx="109">
                  <c:v>43717</c:v>
                </c:pt>
                <c:pt idx="110">
                  <c:v>43714</c:v>
                </c:pt>
                <c:pt idx="111">
                  <c:v>43713</c:v>
                </c:pt>
                <c:pt idx="112">
                  <c:v>43712</c:v>
                </c:pt>
                <c:pt idx="113">
                  <c:v>43711</c:v>
                </c:pt>
                <c:pt idx="114">
                  <c:v>43710</c:v>
                </c:pt>
                <c:pt idx="115">
                  <c:v>43707</c:v>
                </c:pt>
                <c:pt idx="116">
                  <c:v>43706</c:v>
                </c:pt>
                <c:pt idx="117">
                  <c:v>43705</c:v>
                </c:pt>
                <c:pt idx="118">
                  <c:v>43704</c:v>
                </c:pt>
                <c:pt idx="119">
                  <c:v>43703</c:v>
                </c:pt>
                <c:pt idx="120">
                  <c:v>43700</c:v>
                </c:pt>
              </c:numCache>
            </c:numRef>
          </c:cat>
          <c:val>
            <c:numRef>
              <c:f>BACK_TEST!$R$182:$R$525</c:f>
              <c:numCache>
                <c:formatCode>General</c:formatCode>
                <c:ptCount val="344"/>
                <c:pt idx="0">
                  <c:v>0.63589564412502775</c:v>
                </c:pt>
                <c:pt idx="1">
                  <c:v>0.6332187035243414</c:v>
                </c:pt>
                <c:pt idx="2">
                  <c:v>0.63050948387309502</c:v>
                </c:pt>
                <c:pt idx="3">
                  <c:v>0.62818972293623143</c:v>
                </c:pt>
                <c:pt idx="4">
                  <c:v>0.62626089391181994</c:v>
                </c:pt>
                <c:pt idx="5">
                  <c:v>0.62521680560218595</c:v>
                </c:pt>
                <c:pt idx="6">
                  <c:v>0.62354950005716692</c:v>
                </c:pt>
                <c:pt idx="7">
                  <c:v>0.62118652055639001</c:v>
                </c:pt>
                <c:pt idx="8">
                  <c:v>0.61933119528421055</c:v>
                </c:pt>
                <c:pt idx="9">
                  <c:v>0.61791941631122482</c:v>
                </c:pt>
                <c:pt idx="10">
                  <c:v>0.61698973535327517</c:v>
                </c:pt>
                <c:pt idx="11">
                  <c:v>0.61608508591692401</c:v>
                </c:pt>
                <c:pt idx="12">
                  <c:v>0.61535912364773959</c:v>
                </c:pt>
                <c:pt idx="13">
                  <c:v>0.61504344922896759</c:v>
                </c:pt>
                <c:pt idx="14">
                  <c:v>0.6150812217842978</c:v>
                </c:pt>
                <c:pt idx="15">
                  <c:v>0.61540379978730597</c:v>
                </c:pt>
                <c:pt idx="16">
                  <c:v>0.61510617355280239</c:v>
                </c:pt>
                <c:pt idx="17">
                  <c:v>0.61491990148893316</c:v>
                </c:pt>
                <c:pt idx="18">
                  <c:v>0.61466120523137102</c:v>
                </c:pt>
                <c:pt idx="19">
                  <c:v>0.61437608534385924</c:v>
                </c:pt>
                <c:pt idx="20">
                  <c:v>0.6137954468981166</c:v>
                </c:pt>
                <c:pt idx="21">
                  <c:v>0.61319767317027707</c:v>
                </c:pt>
                <c:pt idx="22">
                  <c:v>0.61302194615304029</c:v>
                </c:pt>
                <c:pt idx="23">
                  <c:v>0.61269091351025395</c:v>
                </c:pt>
                <c:pt idx="24">
                  <c:v>0.61239477227661521</c:v>
                </c:pt>
                <c:pt idx="25">
                  <c:v>0.61192721453562249</c:v>
                </c:pt>
                <c:pt idx="26">
                  <c:v>0.61137175182382297</c:v>
                </c:pt>
                <c:pt idx="27">
                  <c:v>0.61081696462255619</c:v>
                </c:pt>
                <c:pt idx="28">
                  <c:v>0.6099188732979286</c:v>
                </c:pt>
                <c:pt idx="29">
                  <c:v>0.60853786427192003</c:v>
                </c:pt>
                <c:pt idx="30">
                  <c:v>0.60714525737614</c:v>
                </c:pt>
                <c:pt idx="31">
                  <c:v>0.60587660432198664</c:v>
                </c:pt>
                <c:pt idx="32">
                  <c:v>0.6049540586528952</c:v>
                </c:pt>
                <c:pt idx="33">
                  <c:v>0.603799742973811</c:v>
                </c:pt>
                <c:pt idx="34">
                  <c:v>0.60303649596308884</c:v>
                </c:pt>
                <c:pt idx="35">
                  <c:v>0.60250463805663124</c:v>
                </c:pt>
                <c:pt idx="36">
                  <c:v>0.60208029271403662</c:v>
                </c:pt>
                <c:pt idx="37">
                  <c:v>0.6010125290314372</c:v>
                </c:pt>
                <c:pt idx="38">
                  <c:v>0.60047262053944761</c:v>
                </c:pt>
                <c:pt idx="39">
                  <c:v>0.59971351453760735</c:v>
                </c:pt>
                <c:pt idx="40">
                  <c:v>0.59911060057888421</c:v>
                </c:pt>
                <c:pt idx="41">
                  <c:v>0.59879117636669221</c:v>
                </c:pt>
                <c:pt idx="42">
                  <c:v>0.5988434897043583</c:v>
                </c:pt>
                <c:pt idx="43">
                  <c:v>0.59870644828251685</c:v>
                </c:pt>
                <c:pt idx="44">
                  <c:v>0.59794345593521614</c:v>
                </c:pt>
                <c:pt idx="45">
                  <c:v>0.5972717507139399</c:v>
                </c:pt>
                <c:pt idx="46">
                  <c:v>0.59614534479696035</c:v>
                </c:pt>
                <c:pt idx="47">
                  <c:v>0.59552145671824763</c:v>
                </c:pt>
                <c:pt idx="48">
                  <c:v>0.59540067047345235</c:v>
                </c:pt>
                <c:pt idx="49">
                  <c:v>0.59479157976749386</c:v>
                </c:pt>
                <c:pt idx="50">
                  <c:v>0.59307562074042341</c:v>
                </c:pt>
                <c:pt idx="51">
                  <c:v>0.59117278061725043</c:v>
                </c:pt>
                <c:pt idx="52">
                  <c:v>0.58972821133463282</c:v>
                </c:pt>
                <c:pt idx="53">
                  <c:v>0.58869653098735664</c:v>
                </c:pt>
                <c:pt idx="54">
                  <c:v>0.58757498121682261</c:v>
                </c:pt>
                <c:pt idx="55">
                  <c:v>0.58661246328412264</c:v>
                </c:pt>
                <c:pt idx="56">
                  <c:v>0.5860608916329898</c:v>
                </c:pt>
                <c:pt idx="57">
                  <c:v>0.58574465931883513</c:v>
                </c:pt>
                <c:pt idx="58">
                  <c:v>0.58552754908156657</c:v>
                </c:pt>
                <c:pt idx="59">
                  <c:v>0.58538318673199996</c:v>
                </c:pt>
                <c:pt idx="60">
                  <c:v>0.5852620069857406</c:v>
                </c:pt>
                <c:pt idx="61">
                  <c:v>0.58605076361825248</c:v>
                </c:pt>
                <c:pt idx="62">
                  <c:v>0.58601459406086365</c:v>
                </c:pt>
                <c:pt idx="63">
                  <c:v>0.5866821761322798</c:v>
                </c:pt>
                <c:pt idx="64">
                  <c:v>0.58814724545190922</c:v>
                </c:pt>
                <c:pt idx="65">
                  <c:v>0.58825063430112512</c:v>
                </c:pt>
                <c:pt idx="66">
                  <c:v>0.58744630962033606</c:v>
                </c:pt>
                <c:pt idx="67">
                  <c:v>0.58731285696915059</c:v>
                </c:pt>
                <c:pt idx="68">
                  <c:v>0.58769974895318522</c:v>
                </c:pt>
                <c:pt idx="69">
                  <c:v>0.58797340464262338</c:v>
                </c:pt>
                <c:pt idx="70">
                  <c:v>0.58836363409580517</c:v>
                </c:pt>
                <c:pt idx="71">
                  <c:v>0.58866478317750837</c:v>
                </c:pt>
                <c:pt idx="72">
                  <c:v>0.58938288429736874</c:v>
                </c:pt>
                <c:pt idx="73">
                  <c:v>0.5895376870286394</c:v>
                </c:pt>
                <c:pt idx="74">
                  <c:v>0.58971038290008782</c:v>
                </c:pt>
                <c:pt idx="75">
                  <c:v>0.59004311660616438</c:v>
                </c:pt>
                <c:pt idx="76">
                  <c:v>0.59025716640822867</c:v>
                </c:pt>
                <c:pt idx="77">
                  <c:v>0.58992287998193127</c:v>
                </c:pt>
                <c:pt idx="78">
                  <c:v>0.58951189618125965</c:v>
                </c:pt>
                <c:pt idx="79">
                  <c:v>0.58902674049525361</c:v>
                </c:pt>
                <c:pt idx="80">
                  <c:v>0.5887235588634735</c:v>
                </c:pt>
                <c:pt idx="81">
                  <c:v>0.58840056393933882</c:v>
                </c:pt>
                <c:pt idx="82">
                  <c:v>0.58842947477644536</c:v>
                </c:pt>
                <c:pt idx="83">
                  <c:v>0.58876205871779341</c:v>
                </c:pt>
                <c:pt idx="84">
                  <c:v>0.5891087768596458</c:v>
                </c:pt>
                <c:pt idx="85">
                  <c:v>0.58970228282414827</c:v>
                </c:pt>
                <c:pt idx="86">
                  <c:v>0.59066202340155971</c:v>
                </c:pt>
                <c:pt idx="87">
                  <c:v>0.5914716291913098</c:v>
                </c:pt>
                <c:pt idx="88">
                  <c:v>0.5923499507683152</c:v>
                </c:pt>
                <c:pt idx="89">
                  <c:v>0.59340576849204285</c:v>
                </c:pt>
                <c:pt idx="90">
                  <c:v>0.59395866341906922</c:v>
                </c:pt>
                <c:pt idx="91">
                  <c:v>0.59427073406096986</c:v>
                </c:pt>
                <c:pt idx="92">
                  <c:v>0.59434754536250423</c:v>
                </c:pt>
                <c:pt idx="93">
                  <c:v>0.59459713697308048</c:v>
                </c:pt>
                <c:pt idx="94">
                  <c:v>0.59538040315721563</c:v>
                </c:pt>
                <c:pt idx="95">
                  <c:v>0.59578893507990283</c:v>
                </c:pt>
                <c:pt idx="96">
                  <c:v>0.59588425124643396</c:v>
                </c:pt>
                <c:pt idx="97">
                  <c:v>0.59584440274569783</c:v>
                </c:pt>
                <c:pt idx="98">
                  <c:v>0.59589974927216538</c:v>
                </c:pt>
                <c:pt idx="99">
                  <c:v>0.59592095782999999</c:v>
                </c:pt>
                <c:pt idx="100">
                  <c:v>0.59604695008528163</c:v>
                </c:pt>
                <c:pt idx="101">
                  <c:v>0.59611984137757357</c:v>
                </c:pt>
                <c:pt idx="102">
                  <c:v>0.59651161414350584</c:v>
                </c:pt>
                <c:pt idx="103">
                  <c:v>0.5964877068754828</c:v>
                </c:pt>
                <c:pt idx="104">
                  <c:v>0.59631604320578124</c:v>
                </c:pt>
                <c:pt idx="105">
                  <c:v>0.59627855554097497</c:v>
                </c:pt>
                <c:pt idx="106">
                  <c:v>0.59638217408757643</c:v>
                </c:pt>
                <c:pt idx="107">
                  <c:v>0.59656293780590819</c:v>
                </c:pt>
                <c:pt idx="108">
                  <c:v>0.59659973050911141</c:v>
                </c:pt>
                <c:pt idx="109">
                  <c:v>0.59665554531149978</c:v>
                </c:pt>
                <c:pt idx="110">
                  <c:v>0.59675881500276651</c:v>
                </c:pt>
                <c:pt idx="111">
                  <c:v>0.59673063940567961</c:v>
                </c:pt>
                <c:pt idx="112">
                  <c:v>0.59660479050799042</c:v>
                </c:pt>
                <c:pt idx="113">
                  <c:v>0.59635960646307717</c:v>
                </c:pt>
                <c:pt idx="114">
                  <c:v>0.59634589423970319</c:v>
                </c:pt>
                <c:pt idx="115">
                  <c:v>0.59678856735186725</c:v>
                </c:pt>
                <c:pt idx="116">
                  <c:v>0.5968594965197368</c:v>
                </c:pt>
                <c:pt idx="117">
                  <c:v>0.59683714318339343</c:v>
                </c:pt>
                <c:pt idx="118">
                  <c:v>0.59682879416425128</c:v>
                </c:pt>
                <c:pt idx="119">
                  <c:v>0.59682596113194863</c:v>
                </c:pt>
                <c:pt idx="120">
                  <c:v>0.59736513007041114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65-4CDF-91FD-9E04D901ECA1}"/>
            </c:ext>
          </c:extLst>
        </c:ser>
        <c:ser>
          <c:idx val="3"/>
          <c:order val="3"/>
          <c:tx>
            <c:strRef>
              <c:f>BACK_TEST!$S$181</c:f>
              <c:strCache>
                <c:ptCount val="1"/>
                <c:pt idx="0">
                  <c:v>-2-Sigama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  <c:pt idx="28">
                  <c:v>43844</c:v>
                </c:pt>
                <c:pt idx="29">
                  <c:v>43840</c:v>
                </c:pt>
                <c:pt idx="30">
                  <c:v>43839</c:v>
                </c:pt>
                <c:pt idx="31">
                  <c:v>43838</c:v>
                </c:pt>
                <c:pt idx="32">
                  <c:v>43837</c:v>
                </c:pt>
                <c:pt idx="33">
                  <c:v>43836</c:v>
                </c:pt>
                <c:pt idx="34">
                  <c:v>43829</c:v>
                </c:pt>
                <c:pt idx="35">
                  <c:v>43826</c:v>
                </c:pt>
                <c:pt idx="36">
                  <c:v>43825</c:v>
                </c:pt>
                <c:pt idx="37">
                  <c:v>43824</c:v>
                </c:pt>
                <c:pt idx="38">
                  <c:v>43823</c:v>
                </c:pt>
                <c:pt idx="39">
                  <c:v>43822</c:v>
                </c:pt>
                <c:pt idx="40">
                  <c:v>43819</c:v>
                </c:pt>
                <c:pt idx="41">
                  <c:v>43818</c:v>
                </c:pt>
                <c:pt idx="42">
                  <c:v>43817</c:v>
                </c:pt>
                <c:pt idx="43">
                  <c:v>43816</c:v>
                </c:pt>
                <c:pt idx="44">
                  <c:v>43815</c:v>
                </c:pt>
                <c:pt idx="45">
                  <c:v>43812</c:v>
                </c:pt>
                <c:pt idx="46">
                  <c:v>43811</c:v>
                </c:pt>
                <c:pt idx="47">
                  <c:v>43810</c:v>
                </c:pt>
                <c:pt idx="48">
                  <c:v>43809</c:v>
                </c:pt>
                <c:pt idx="49">
                  <c:v>43808</c:v>
                </c:pt>
                <c:pt idx="50">
                  <c:v>43805</c:v>
                </c:pt>
                <c:pt idx="51">
                  <c:v>43804</c:v>
                </c:pt>
                <c:pt idx="52">
                  <c:v>43803</c:v>
                </c:pt>
                <c:pt idx="53">
                  <c:v>43802</c:v>
                </c:pt>
                <c:pt idx="54">
                  <c:v>43801</c:v>
                </c:pt>
                <c:pt idx="55">
                  <c:v>43798</c:v>
                </c:pt>
                <c:pt idx="56">
                  <c:v>43797</c:v>
                </c:pt>
                <c:pt idx="57">
                  <c:v>43796</c:v>
                </c:pt>
                <c:pt idx="58">
                  <c:v>43795</c:v>
                </c:pt>
                <c:pt idx="59">
                  <c:v>43794</c:v>
                </c:pt>
                <c:pt idx="60">
                  <c:v>43791</c:v>
                </c:pt>
                <c:pt idx="61">
                  <c:v>43790</c:v>
                </c:pt>
                <c:pt idx="62">
                  <c:v>43789</c:v>
                </c:pt>
                <c:pt idx="63">
                  <c:v>43788</c:v>
                </c:pt>
                <c:pt idx="64">
                  <c:v>43787</c:v>
                </c:pt>
                <c:pt idx="65">
                  <c:v>43784</c:v>
                </c:pt>
                <c:pt idx="66">
                  <c:v>43783</c:v>
                </c:pt>
                <c:pt idx="67">
                  <c:v>43782</c:v>
                </c:pt>
                <c:pt idx="68">
                  <c:v>43781</c:v>
                </c:pt>
                <c:pt idx="69">
                  <c:v>43780</c:v>
                </c:pt>
                <c:pt idx="70">
                  <c:v>43777</c:v>
                </c:pt>
                <c:pt idx="71">
                  <c:v>43776</c:v>
                </c:pt>
                <c:pt idx="72">
                  <c:v>43775</c:v>
                </c:pt>
                <c:pt idx="73">
                  <c:v>43774</c:v>
                </c:pt>
                <c:pt idx="74">
                  <c:v>43770</c:v>
                </c:pt>
                <c:pt idx="75">
                  <c:v>43769</c:v>
                </c:pt>
                <c:pt idx="76">
                  <c:v>43768</c:v>
                </c:pt>
                <c:pt idx="77">
                  <c:v>43767</c:v>
                </c:pt>
                <c:pt idx="78">
                  <c:v>43766</c:v>
                </c:pt>
                <c:pt idx="79">
                  <c:v>43763</c:v>
                </c:pt>
                <c:pt idx="80">
                  <c:v>43762</c:v>
                </c:pt>
                <c:pt idx="81">
                  <c:v>43761</c:v>
                </c:pt>
                <c:pt idx="82">
                  <c:v>43759</c:v>
                </c:pt>
                <c:pt idx="83">
                  <c:v>43756</c:v>
                </c:pt>
                <c:pt idx="84">
                  <c:v>43755</c:v>
                </c:pt>
                <c:pt idx="85">
                  <c:v>43754</c:v>
                </c:pt>
                <c:pt idx="86">
                  <c:v>43753</c:v>
                </c:pt>
                <c:pt idx="87">
                  <c:v>43749</c:v>
                </c:pt>
                <c:pt idx="88">
                  <c:v>43748</c:v>
                </c:pt>
                <c:pt idx="89">
                  <c:v>43747</c:v>
                </c:pt>
                <c:pt idx="90">
                  <c:v>43746</c:v>
                </c:pt>
                <c:pt idx="91">
                  <c:v>43745</c:v>
                </c:pt>
                <c:pt idx="92">
                  <c:v>43742</c:v>
                </c:pt>
                <c:pt idx="93">
                  <c:v>43741</c:v>
                </c:pt>
                <c:pt idx="94">
                  <c:v>43740</c:v>
                </c:pt>
                <c:pt idx="95">
                  <c:v>43739</c:v>
                </c:pt>
                <c:pt idx="96">
                  <c:v>43738</c:v>
                </c:pt>
                <c:pt idx="97">
                  <c:v>43735</c:v>
                </c:pt>
                <c:pt idx="98">
                  <c:v>43734</c:v>
                </c:pt>
                <c:pt idx="99">
                  <c:v>43733</c:v>
                </c:pt>
                <c:pt idx="100">
                  <c:v>43732</c:v>
                </c:pt>
                <c:pt idx="101">
                  <c:v>43728</c:v>
                </c:pt>
                <c:pt idx="102">
                  <c:v>43727</c:v>
                </c:pt>
                <c:pt idx="103">
                  <c:v>43726</c:v>
                </c:pt>
                <c:pt idx="104">
                  <c:v>43725</c:v>
                </c:pt>
                <c:pt idx="105">
                  <c:v>43721</c:v>
                </c:pt>
                <c:pt idx="106">
                  <c:v>43720</c:v>
                </c:pt>
                <c:pt idx="107">
                  <c:v>43719</c:v>
                </c:pt>
                <c:pt idx="108">
                  <c:v>43718</c:v>
                </c:pt>
                <c:pt idx="109">
                  <c:v>43717</c:v>
                </c:pt>
                <c:pt idx="110">
                  <c:v>43714</c:v>
                </c:pt>
                <c:pt idx="111">
                  <c:v>43713</c:v>
                </c:pt>
                <c:pt idx="112">
                  <c:v>43712</c:v>
                </c:pt>
                <c:pt idx="113">
                  <c:v>43711</c:v>
                </c:pt>
                <c:pt idx="114">
                  <c:v>43710</c:v>
                </c:pt>
                <c:pt idx="115">
                  <c:v>43707</c:v>
                </c:pt>
                <c:pt idx="116">
                  <c:v>43706</c:v>
                </c:pt>
                <c:pt idx="117">
                  <c:v>43705</c:v>
                </c:pt>
                <c:pt idx="118">
                  <c:v>43704</c:v>
                </c:pt>
                <c:pt idx="119">
                  <c:v>43703</c:v>
                </c:pt>
                <c:pt idx="120">
                  <c:v>43700</c:v>
                </c:pt>
              </c:numCache>
            </c:numRef>
          </c:cat>
          <c:val>
            <c:numRef>
              <c:f>BACK_TEST!$S$182:$S$525</c:f>
              <c:numCache>
                <c:formatCode>General</c:formatCode>
                <c:ptCount val="344"/>
                <c:pt idx="0">
                  <c:v>0.55071333738867023</c:v>
                </c:pt>
                <c:pt idx="1">
                  <c:v>0.5512063738580425</c:v>
                </c:pt>
                <c:pt idx="2">
                  <c:v>0.55220328074400704</c:v>
                </c:pt>
                <c:pt idx="3">
                  <c:v>0.55299907824867267</c:v>
                </c:pt>
                <c:pt idx="4">
                  <c:v>0.55356901729899</c:v>
                </c:pt>
                <c:pt idx="5">
                  <c:v>0.55354954797748601</c:v>
                </c:pt>
                <c:pt idx="6">
                  <c:v>0.55394282275356699</c:v>
                </c:pt>
                <c:pt idx="7">
                  <c:v>0.554787317598888</c:v>
                </c:pt>
                <c:pt idx="8">
                  <c:v>0.55525231989857737</c:v>
                </c:pt>
                <c:pt idx="9">
                  <c:v>0.55540508464375915</c:v>
                </c:pt>
                <c:pt idx="10">
                  <c:v>0.55521732068559682</c:v>
                </c:pt>
                <c:pt idx="11">
                  <c:v>0.55509528089124793</c:v>
                </c:pt>
                <c:pt idx="12">
                  <c:v>0.55487326328831044</c:v>
                </c:pt>
                <c:pt idx="13">
                  <c:v>0.55429775393364844</c:v>
                </c:pt>
                <c:pt idx="14">
                  <c:v>0.55371718771458811</c:v>
                </c:pt>
                <c:pt idx="15">
                  <c:v>0.55286051443498596</c:v>
                </c:pt>
                <c:pt idx="16">
                  <c:v>0.55226809676178956</c:v>
                </c:pt>
                <c:pt idx="17">
                  <c:v>0.5512886696695648</c:v>
                </c:pt>
                <c:pt idx="18">
                  <c:v>0.55026232286307508</c:v>
                </c:pt>
                <c:pt idx="19">
                  <c:v>0.54952727012135283</c:v>
                </c:pt>
                <c:pt idx="20">
                  <c:v>0.54911366730856948</c:v>
                </c:pt>
                <c:pt idx="21">
                  <c:v>0.54864674211660303</c:v>
                </c:pt>
                <c:pt idx="22">
                  <c:v>0.54784905197081379</c:v>
                </c:pt>
                <c:pt idx="23">
                  <c:v>0.54743866946894004</c:v>
                </c:pt>
                <c:pt idx="24">
                  <c:v>0.54705506709427487</c:v>
                </c:pt>
                <c:pt idx="25">
                  <c:v>0.5467281749937456</c:v>
                </c:pt>
                <c:pt idx="26">
                  <c:v>0.54666105652400498</c:v>
                </c:pt>
                <c:pt idx="27">
                  <c:v>0.54649728821618371</c:v>
                </c:pt>
                <c:pt idx="28">
                  <c:v>0.54665842007809351</c:v>
                </c:pt>
                <c:pt idx="29">
                  <c:v>0.54711046693762599</c:v>
                </c:pt>
                <c:pt idx="30">
                  <c:v>0.54743191466820607</c:v>
                </c:pt>
                <c:pt idx="31">
                  <c:v>0.54745825856855335</c:v>
                </c:pt>
                <c:pt idx="32">
                  <c:v>0.54713948362795284</c:v>
                </c:pt>
                <c:pt idx="33">
                  <c:v>0.54702563242139901</c:v>
                </c:pt>
                <c:pt idx="34">
                  <c:v>0.54686483738527925</c:v>
                </c:pt>
                <c:pt idx="35">
                  <c:v>0.54659551058120481</c:v>
                </c:pt>
                <c:pt idx="36">
                  <c:v>0.54585927066507545</c:v>
                </c:pt>
                <c:pt idx="37">
                  <c:v>0.54523079024318877</c:v>
                </c:pt>
                <c:pt idx="38">
                  <c:v>0.54405439405750033</c:v>
                </c:pt>
                <c:pt idx="39">
                  <c:v>0.54325599435725858</c:v>
                </c:pt>
                <c:pt idx="40">
                  <c:v>0.54291126031950987</c:v>
                </c:pt>
                <c:pt idx="41">
                  <c:v>0.54240657171211182</c:v>
                </c:pt>
                <c:pt idx="42">
                  <c:v>0.54207337076961359</c:v>
                </c:pt>
                <c:pt idx="43">
                  <c:v>0.54153932277904726</c:v>
                </c:pt>
                <c:pt idx="44">
                  <c:v>0.54135636503996976</c:v>
                </c:pt>
                <c:pt idx="45">
                  <c:v>0.54093797155850021</c:v>
                </c:pt>
                <c:pt idx="46">
                  <c:v>0.54135661132519763</c:v>
                </c:pt>
                <c:pt idx="47">
                  <c:v>0.54147599671109248</c:v>
                </c:pt>
                <c:pt idx="48">
                  <c:v>0.54147211800674355</c:v>
                </c:pt>
                <c:pt idx="49">
                  <c:v>0.54153106574675625</c:v>
                </c:pt>
                <c:pt idx="50">
                  <c:v>0.54231603099548054</c:v>
                </c:pt>
                <c:pt idx="51">
                  <c:v>0.54323660579402766</c:v>
                </c:pt>
                <c:pt idx="52">
                  <c:v>0.54389834512373125</c:v>
                </c:pt>
                <c:pt idx="53">
                  <c:v>0.54443480383800735</c:v>
                </c:pt>
                <c:pt idx="54">
                  <c:v>0.54492884143729936</c:v>
                </c:pt>
                <c:pt idx="55">
                  <c:v>0.54538862225054541</c:v>
                </c:pt>
                <c:pt idx="56">
                  <c:v>0.54521062295858813</c:v>
                </c:pt>
                <c:pt idx="57">
                  <c:v>0.54472817047259481</c:v>
                </c:pt>
                <c:pt idx="58">
                  <c:v>0.54472695859166942</c:v>
                </c:pt>
                <c:pt idx="59">
                  <c:v>0.54465582696609205</c:v>
                </c:pt>
                <c:pt idx="60">
                  <c:v>0.54444750888904347</c:v>
                </c:pt>
                <c:pt idx="61">
                  <c:v>0.54418276812036759</c:v>
                </c:pt>
                <c:pt idx="62">
                  <c:v>0.54401307027160439</c:v>
                </c:pt>
                <c:pt idx="63">
                  <c:v>0.54384953743893028</c:v>
                </c:pt>
                <c:pt idx="64">
                  <c:v>0.54305410067820681</c:v>
                </c:pt>
                <c:pt idx="65">
                  <c:v>0.54300414958705678</c:v>
                </c:pt>
                <c:pt idx="66">
                  <c:v>0.54337303674634596</c:v>
                </c:pt>
                <c:pt idx="67">
                  <c:v>0.54342434071479739</c:v>
                </c:pt>
                <c:pt idx="68">
                  <c:v>0.54329481211903885</c:v>
                </c:pt>
                <c:pt idx="69">
                  <c:v>0.54334359148726852</c:v>
                </c:pt>
                <c:pt idx="70">
                  <c:v>0.54355661418697276</c:v>
                </c:pt>
                <c:pt idx="71">
                  <c:v>0.54374713280795561</c:v>
                </c:pt>
                <c:pt idx="72">
                  <c:v>0.54422153610574719</c:v>
                </c:pt>
                <c:pt idx="73">
                  <c:v>0.54475519025562458</c:v>
                </c:pt>
                <c:pt idx="74">
                  <c:v>0.54471816950343221</c:v>
                </c:pt>
                <c:pt idx="75">
                  <c:v>0.54484554444546762</c:v>
                </c:pt>
                <c:pt idx="76">
                  <c:v>0.54487930779791738</c:v>
                </c:pt>
                <c:pt idx="77">
                  <c:v>0.54495660261291279</c:v>
                </c:pt>
                <c:pt idx="78">
                  <c:v>0.54504315770121237</c:v>
                </c:pt>
                <c:pt idx="79">
                  <c:v>0.54504072528931036</c:v>
                </c:pt>
                <c:pt idx="80">
                  <c:v>0.54505505593607861</c:v>
                </c:pt>
                <c:pt idx="81">
                  <c:v>0.54510820058695919</c:v>
                </c:pt>
                <c:pt idx="82">
                  <c:v>0.54509786441482055</c:v>
                </c:pt>
                <c:pt idx="83">
                  <c:v>0.54497041016685455</c:v>
                </c:pt>
                <c:pt idx="84">
                  <c:v>0.54485926964438824</c:v>
                </c:pt>
                <c:pt idx="85">
                  <c:v>0.54466535321867182</c:v>
                </c:pt>
                <c:pt idx="86">
                  <c:v>0.54423423658282821</c:v>
                </c:pt>
                <c:pt idx="87">
                  <c:v>0.54391991097585812</c:v>
                </c:pt>
                <c:pt idx="88">
                  <c:v>0.5436900720713429</c:v>
                </c:pt>
                <c:pt idx="89">
                  <c:v>0.54337660982393321</c:v>
                </c:pt>
                <c:pt idx="90">
                  <c:v>0.54358481931851088</c:v>
                </c:pt>
                <c:pt idx="91">
                  <c:v>0.54367934809798824</c:v>
                </c:pt>
                <c:pt idx="92">
                  <c:v>0.54406711128157181</c:v>
                </c:pt>
                <c:pt idx="93">
                  <c:v>0.54453979073028158</c:v>
                </c:pt>
                <c:pt idx="94">
                  <c:v>0.54459541543689038</c:v>
                </c:pt>
                <c:pt idx="95">
                  <c:v>0.54469598630040128</c:v>
                </c:pt>
                <c:pt idx="96">
                  <c:v>0.54490534978540794</c:v>
                </c:pt>
                <c:pt idx="97">
                  <c:v>0.54520882523938019</c:v>
                </c:pt>
                <c:pt idx="98">
                  <c:v>0.54492024940991657</c:v>
                </c:pt>
                <c:pt idx="99">
                  <c:v>0.54470952963383001</c:v>
                </c:pt>
                <c:pt idx="100">
                  <c:v>0.54422201830978034</c:v>
                </c:pt>
                <c:pt idx="101">
                  <c:v>0.54351361019406641</c:v>
                </c:pt>
                <c:pt idx="102">
                  <c:v>0.54238254953188214</c:v>
                </c:pt>
                <c:pt idx="103">
                  <c:v>0.54170306304873117</c:v>
                </c:pt>
                <c:pt idx="104">
                  <c:v>0.54160940241641087</c:v>
                </c:pt>
                <c:pt idx="105">
                  <c:v>0.54133042151732702</c:v>
                </c:pt>
                <c:pt idx="106">
                  <c:v>0.54096266451100961</c:v>
                </c:pt>
                <c:pt idx="107">
                  <c:v>0.54052570801739985</c:v>
                </c:pt>
                <c:pt idx="108">
                  <c:v>0.54039424923858059</c:v>
                </c:pt>
                <c:pt idx="109">
                  <c:v>0.54010316668446612</c:v>
                </c:pt>
                <c:pt idx="110">
                  <c:v>0.5396974809898496</c:v>
                </c:pt>
                <c:pt idx="111">
                  <c:v>0.53976696487250841</c:v>
                </c:pt>
                <c:pt idx="112">
                  <c:v>0.54000836888953152</c:v>
                </c:pt>
                <c:pt idx="113">
                  <c:v>0.5404242550407008</c:v>
                </c:pt>
                <c:pt idx="114">
                  <c:v>0.54044820683610284</c:v>
                </c:pt>
                <c:pt idx="115">
                  <c:v>0.53956242535493082</c:v>
                </c:pt>
                <c:pt idx="116">
                  <c:v>0.53938174212554324</c:v>
                </c:pt>
                <c:pt idx="117">
                  <c:v>0.53961275482547655</c:v>
                </c:pt>
                <c:pt idx="118">
                  <c:v>0.54001575456264683</c:v>
                </c:pt>
                <c:pt idx="119">
                  <c:v>0.54027093221424738</c:v>
                </c:pt>
                <c:pt idx="120">
                  <c:v>0.54073270469601076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765-4CDF-91FD-9E04D901E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232384"/>
        <c:axId val="114033408"/>
      </c:lineChart>
      <c:scatterChart>
        <c:scatterStyle val="lineMarker"/>
        <c:varyColors val="0"/>
        <c:ser>
          <c:idx val="4"/>
          <c:order val="4"/>
          <c:tx>
            <c:v>open_line</c:v>
          </c:tx>
          <c:spPr>
            <a:ln w="412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43845</c:v>
                </c:pt>
                <c:pt idx="1">
                  <c:v>43845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765-4CDF-91FD-9E04D901ECA1}"/>
            </c:ext>
          </c:extLst>
        </c:ser>
        <c:ser>
          <c:idx val="5"/>
          <c:order val="5"/>
          <c:tx>
            <c:v>close_line</c:v>
          </c:tx>
          <c:spPr>
            <a:ln w="38100"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43864</c:v>
                </c:pt>
                <c:pt idx="1">
                  <c:v>43864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765-4CDF-91FD-9E04D901E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802376"/>
        <c:axId val="599800736"/>
      </c:scatterChart>
      <c:dateAx>
        <c:axId val="1212323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4033408"/>
        <c:crosses val="autoZero"/>
        <c:auto val="1"/>
        <c:lblOffset val="100"/>
        <c:baseTimeUnit val="days"/>
      </c:dateAx>
      <c:valAx>
        <c:axId val="114033408"/>
        <c:scaling>
          <c:orientation val="minMax"/>
          <c:max val="0.63589564412502775"/>
          <c:min val="0.53938174212554324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21232384"/>
        <c:crosses val="autoZero"/>
        <c:crossBetween val="between"/>
      </c:valAx>
      <c:valAx>
        <c:axId val="599800736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599802376"/>
        <c:crosses val="max"/>
        <c:crossBetween val="midCat"/>
      </c:valAx>
      <c:valAx>
        <c:axId val="59980237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5998007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3323764538918591"/>
          <c:y val="4.0261585319565599E-2"/>
          <c:w val="0.141793035912854"/>
          <c:h val="0.23665409588805356"/>
        </c:manualLayout>
      </c:layout>
      <c:overlay val="0"/>
    </c:legend>
    <c:plotVisOnly val="1"/>
    <c:dispBlanksAs val="gap"/>
    <c:showDLblsOverMax val="0"/>
  </c:chart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8067850133471853E-2"/>
          <c:y val="2.2610696632096309E-2"/>
          <c:w val="0.8908422569562694"/>
          <c:h val="0.86412527110401971"/>
        </c:manualLayout>
      </c:layout>
      <c:lineChart>
        <c:grouping val="standard"/>
        <c:varyColors val="0"/>
        <c:ser>
          <c:idx val="0"/>
          <c:order val="0"/>
          <c:tx>
            <c:strRef>
              <c:f>BACK_TEST!$AA$181</c:f>
              <c:strCache>
                <c:ptCount val="1"/>
                <c:pt idx="0">
                  <c:v>sell(3105)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  <c:pt idx="28">
                  <c:v>43844</c:v>
                </c:pt>
                <c:pt idx="29">
                  <c:v>43840</c:v>
                </c:pt>
                <c:pt idx="30">
                  <c:v>43839</c:v>
                </c:pt>
                <c:pt idx="31">
                  <c:v>43838</c:v>
                </c:pt>
                <c:pt idx="32">
                  <c:v>43837</c:v>
                </c:pt>
                <c:pt idx="33">
                  <c:v>43836</c:v>
                </c:pt>
                <c:pt idx="34">
                  <c:v>43829</c:v>
                </c:pt>
                <c:pt idx="35">
                  <c:v>43826</c:v>
                </c:pt>
                <c:pt idx="36">
                  <c:v>43825</c:v>
                </c:pt>
                <c:pt idx="37">
                  <c:v>43824</c:v>
                </c:pt>
                <c:pt idx="38">
                  <c:v>43823</c:v>
                </c:pt>
                <c:pt idx="39">
                  <c:v>43822</c:v>
                </c:pt>
                <c:pt idx="40">
                  <c:v>43819</c:v>
                </c:pt>
                <c:pt idx="41">
                  <c:v>43818</c:v>
                </c:pt>
                <c:pt idx="42">
                  <c:v>43817</c:v>
                </c:pt>
                <c:pt idx="43">
                  <c:v>43816</c:v>
                </c:pt>
                <c:pt idx="44">
                  <c:v>43815</c:v>
                </c:pt>
                <c:pt idx="45">
                  <c:v>43812</c:v>
                </c:pt>
                <c:pt idx="46">
                  <c:v>43811</c:v>
                </c:pt>
                <c:pt idx="47">
                  <c:v>43810</c:v>
                </c:pt>
                <c:pt idx="48">
                  <c:v>43809</c:v>
                </c:pt>
                <c:pt idx="49">
                  <c:v>43808</c:v>
                </c:pt>
                <c:pt idx="50">
                  <c:v>43805</c:v>
                </c:pt>
                <c:pt idx="51">
                  <c:v>43804</c:v>
                </c:pt>
                <c:pt idx="52">
                  <c:v>43803</c:v>
                </c:pt>
                <c:pt idx="53">
                  <c:v>43802</c:v>
                </c:pt>
                <c:pt idx="54">
                  <c:v>43801</c:v>
                </c:pt>
                <c:pt idx="55">
                  <c:v>43798</c:v>
                </c:pt>
                <c:pt idx="56">
                  <c:v>43797</c:v>
                </c:pt>
                <c:pt idx="57">
                  <c:v>43796</c:v>
                </c:pt>
                <c:pt idx="58">
                  <c:v>43795</c:v>
                </c:pt>
                <c:pt idx="59">
                  <c:v>43794</c:v>
                </c:pt>
                <c:pt idx="60">
                  <c:v>43791</c:v>
                </c:pt>
                <c:pt idx="61">
                  <c:v>43790</c:v>
                </c:pt>
                <c:pt idx="62">
                  <c:v>43789</c:v>
                </c:pt>
                <c:pt idx="63">
                  <c:v>43788</c:v>
                </c:pt>
                <c:pt idx="64">
                  <c:v>43787</c:v>
                </c:pt>
                <c:pt idx="65">
                  <c:v>43784</c:v>
                </c:pt>
                <c:pt idx="66">
                  <c:v>43783</c:v>
                </c:pt>
                <c:pt idx="67">
                  <c:v>43782</c:v>
                </c:pt>
                <c:pt idx="68">
                  <c:v>43781</c:v>
                </c:pt>
                <c:pt idx="69">
                  <c:v>43780</c:v>
                </c:pt>
                <c:pt idx="70">
                  <c:v>43777</c:v>
                </c:pt>
                <c:pt idx="71">
                  <c:v>43776</c:v>
                </c:pt>
                <c:pt idx="72">
                  <c:v>43775</c:v>
                </c:pt>
                <c:pt idx="73">
                  <c:v>43774</c:v>
                </c:pt>
                <c:pt idx="74">
                  <c:v>43770</c:v>
                </c:pt>
                <c:pt idx="75">
                  <c:v>43769</c:v>
                </c:pt>
                <c:pt idx="76">
                  <c:v>43768</c:v>
                </c:pt>
                <c:pt idx="77">
                  <c:v>43767</c:v>
                </c:pt>
                <c:pt idx="78">
                  <c:v>43766</c:v>
                </c:pt>
                <c:pt idx="79">
                  <c:v>43763</c:v>
                </c:pt>
                <c:pt idx="80">
                  <c:v>43762</c:v>
                </c:pt>
                <c:pt idx="81">
                  <c:v>43761</c:v>
                </c:pt>
                <c:pt idx="82">
                  <c:v>43759</c:v>
                </c:pt>
                <c:pt idx="83">
                  <c:v>43756</c:v>
                </c:pt>
                <c:pt idx="84">
                  <c:v>43755</c:v>
                </c:pt>
                <c:pt idx="85">
                  <c:v>43754</c:v>
                </c:pt>
                <c:pt idx="86">
                  <c:v>43753</c:v>
                </c:pt>
                <c:pt idx="87">
                  <c:v>43749</c:v>
                </c:pt>
                <c:pt idx="88">
                  <c:v>43748</c:v>
                </c:pt>
                <c:pt idx="89">
                  <c:v>43747</c:v>
                </c:pt>
                <c:pt idx="90">
                  <c:v>43746</c:v>
                </c:pt>
                <c:pt idx="91">
                  <c:v>43745</c:v>
                </c:pt>
                <c:pt idx="92">
                  <c:v>43742</c:v>
                </c:pt>
                <c:pt idx="93">
                  <c:v>43741</c:v>
                </c:pt>
                <c:pt idx="94">
                  <c:v>43740</c:v>
                </c:pt>
                <c:pt idx="95">
                  <c:v>43739</c:v>
                </c:pt>
                <c:pt idx="96">
                  <c:v>43738</c:v>
                </c:pt>
                <c:pt idx="97">
                  <c:v>43735</c:v>
                </c:pt>
                <c:pt idx="98">
                  <c:v>43734</c:v>
                </c:pt>
                <c:pt idx="99">
                  <c:v>43733</c:v>
                </c:pt>
                <c:pt idx="100">
                  <c:v>43732</c:v>
                </c:pt>
                <c:pt idx="101">
                  <c:v>43728</c:v>
                </c:pt>
                <c:pt idx="102">
                  <c:v>43727</c:v>
                </c:pt>
                <c:pt idx="103">
                  <c:v>43726</c:v>
                </c:pt>
                <c:pt idx="104">
                  <c:v>43725</c:v>
                </c:pt>
                <c:pt idx="105">
                  <c:v>43721</c:v>
                </c:pt>
                <c:pt idx="106">
                  <c:v>43720</c:v>
                </c:pt>
                <c:pt idx="107">
                  <c:v>43719</c:v>
                </c:pt>
                <c:pt idx="108">
                  <c:v>43718</c:v>
                </c:pt>
                <c:pt idx="109">
                  <c:v>43717</c:v>
                </c:pt>
                <c:pt idx="110">
                  <c:v>43714</c:v>
                </c:pt>
                <c:pt idx="111">
                  <c:v>43713</c:v>
                </c:pt>
                <c:pt idx="112">
                  <c:v>43712</c:v>
                </c:pt>
                <c:pt idx="113">
                  <c:v>43711</c:v>
                </c:pt>
                <c:pt idx="114">
                  <c:v>43710</c:v>
                </c:pt>
                <c:pt idx="115">
                  <c:v>43707</c:v>
                </c:pt>
                <c:pt idx="116">
                  <c:v>43706</c:v>
                </c:pt>
                <c:pt idx="117">
                  <c:v>43705</c:v>
                </c:pt>
                <c:pt idx="118">
                  <c:v>43704</c:v>
                </c:pt>
                <c:pt idx="119">
                  <c:v>43703</c:v>
                </c:pt>
                <c:pt idx="120">
                  <c:v>43700</c:v>
                </c:pt>
              </c:numCache>
            </c:numRef>
          </c:cat>
          <c:val>
            <c:numRef>
              <c:f>BACK_TEST!$AA$182:$AA$525</c:f>
              <c:numCache>
                <c:formatCode>General</c:formatCode>
                <c:ptCount val="344"/>
                <c:pt idx="0">
                  <c:v>1009</c:v>
                </c:pt>
                <c:pt idx="1">
                  <c:v>1051</c:v>
                </c:pt>
                <c:pt idx="2">
                  <c:v>1038</c:v>
                </c:pt>
                <c:pt idx="3">
                  <c:v>1013</c:v>
                </c:pt>
                <c:pt idx="4">
                  <c:v>1001</c:v>
                </c:pt>
                <c:pt idx="5">
                  <c:v>1018</c:v>
                </c:pt>
                <c:pt idx="6">
                  <c:v>1029</c:v>
                </c:pt>
                <c:pt idx="7">
                  <c:v>1015</c:v>
                </c:pt>
                <c:pt idx="8">
                  <c:v>1015</c:v>
                </c:pt>
                <c:pt idx="9">
                  <c:v>1010</c:v>
                </c:pt>
                <c:pt idx="10">
                  <c:v>1027</c:v>
                </c:pt>
                <c:pt idx="11">
                  <c:v>1034</c:v>
                </c:pt>
                <c:pt idx="12">
                  <c:v>989</c:v>
                </c:pt>
                <c:pt idx="13">
                  <c:v>964</c:v>
                </c:pt>
                <c:pt idx="14">
                  <c:v>946</c:v>
                </c:pt>
                <c:pt idx="15">
                  <c:v>958</c:v>
                </c:pt>
                <c:pt idx="16">
                  <c:v>955</c:v>
                </c:pt>
                <c:pt idx="17">
                  <c:v>976</c:v>
                </c:pt>
                <c:pt idx="18">
                  <c:v>966</c:v>
                </c:pt>
                <c:pt idx="19">
                  <c:v>988</c:v>
                </c:pt>
                <c:pt idx="20">
                  <c:v>1011</c:v>
                </c:pt>
                <c:pt idx="21">
                  <c:v>1007</c:v>
                </c:pt>
                <c:pt idx="22">
                  <c:v>1024</c:v>
                </c:pt>
                <c:pt idx="23">
                  <c:v>1027</c:v>
                </c:pt>
                <c:pt idx="24">
                  <c:v>1038</c:v>
                </c:pt>
                <c:pt idx="25">
                  <c:v>1029</c:v>
                </c:pt>
                <c:pt idx="26">
                  <c:v>1012</c:v>
                </c:pt>
                <c:pt idx="27">
                  <c:v>1030</c:v>
                </c:pt>
                <c:pt idx="28">
                  <c:v>1047</c:v>
                </c:pt>
                <c:pt idx="29">
                  <c:v>1050</c:v>
                </c:pt>
                <c:pt idx="30">
                  <c:v>1053</c:v>
                </c:pt>
                <c:pt idx="31">
                  <c:v>1029</c:v>
                </c:pt>
                <c:pt idx="32">
                  <c:v>1057</c:v>
                </c:pt>
                <c:pt idx="33">
                  <c:v>1033</c:v>
                </c:pt>
                <c:pt idx="34">
                  <c:v>1045</c:v>
                </c:pt>
                <c:pt idx="35">
                  <c:v>1054</c:v>
                </c:pt>
                <c:pt idx="36">
                  <c:v>1068</c:v>
                </c:pt>
                <c:pt idx="37">
                  <c:v>1060</c:v>
                </c:pt>
                <c:pt idx="38">
                  <c:v>1069</c:v>
                </c:pt>
                <c:pt idx="39">
                  <c:v>1056</c:v>
                </c:pt>
                <c:pt idx="40">
                  <c:v>1053</c:v>
                </c:pt>
                <c:pt idx="41">
                  <c:v>1045</c:v>
                </c:pt>
                <c:pt idx="42">
                  <c:v>1063</c:v>
                </c:pt>
                <c:pt idx="43">
                  <c:v>1078</c:v>
                </c:pt>
                <c:pt idx="44">
                  <c:v>1080</c:v>
                </c:pt>
                <c:pt idx="45">
                  <c:v>1086</c:v>
                </c:pt>
                <c:pt idx="46">
                  <c:v>1068</c:v>
                </c:pt>
                <c:pt idx="47">
                  <c:v>1055</c:v>
                </c:pt>
                <c:pt idx="48">
                  <c:v>1045</c:v>
                </c:pt>
                <c:pt idx="49">
                  <c:v>1058</c:v>
                </c:pt>
                <c:pt idx="50">
                  <c:v>1040</c:v>
                </c:pt>
                <c:pt idx="51">
                  <c:v>1033</c:v>
                </c:pt>
                <c:pt idx="52">
                  <c:v>1016</c:v>
                </c:pt>
                <c:pt idx="53">
                  <c:v>1012</c:v>
                </c:pt>
                <c:pt idx="54">
                  <c:v>1019</c:v>
                </c:pt>
                <c:pt idx="55">
                  <c:v>1003</c:v>
                </c:pt>
                <c:pt idx="56">
                  <c:v>993</c:v>
                </c:pt>
                <c:pt idx="57">
                  <c:v>989</c:v>
                </c:pt>
                <c:pt idx="58">
                  <c:v>979</c:v>
                </c:pt>
                <c:pt idx="59">
                  <c:v>980</c:v>
                </c:pt>
                <c:pt idx="60">
                  <c:v>962</c:v>
                </c:pt>
                <c:pt idx="61">
                  <c:v>958</c:v>
                </c:pt>
                <c:pt idx="62">
                  <c:v>968</c:v>
                </c:pt>
                <c:pt idx="63">
                  <c:v>992</c:v>
                </c:pt>
                <c:pt idx="64">
                  <c:v>999</c:v>
                </c:pt>
                <c:pt idx="65">
                  <c:v>992</c:v>
                </c:pt>
                <c:pt idx="66">
                  <c:v>968</c:v>
                </c:pt>
                <c:pt idx="67">
                  <c:v>973</c:v>
                </c:pt>
                <c:pt idx="68">
                  <c:v>964</c:v>
                </c:pt>
                <c:pt idx="69">
                  <c:v>951</c:v>
                </c:pt>
                <c:pt idx="70">
                  <c:v>965</c:v>
                </c:pt>
                <c:pt idx="71">
                  <c:v>933</c:v>
                </c:pt>
                <c:pt idx="72">
                  <c:v>935</c:v>
                </c:pt>
                <c:pt idx="73">
                  <c:v>958</c:v>
                </c:pt>
                <c:pt idx="74">
                  <c:v>903</c:v>
                </c:pt>
                <c:pt idx="75">
                  <c:v>910</c:v>
                </c:pt>
                <c:pt idx="76">
                  <c:v>911</c:v>
                </c:pt>
                <c:pt idx="77">
                  <c:v>919</c:v>
                </c:pt>
                <c:pt idx="78">
                  <c:v>900</c:v>
                </c:pt>
                <c:pt idx="79">
                  <c:v>889</c:v>
                </c:pt>
                <c:pt idx="80">
                  <c:v>897</c:v>
                </c:pt>
                <c:pt idx="81">
                  <c:v>887</c:v>
                </c:pt>
                <c:pt idx="82">
                  <c:v>876</c:v>
                </c:pt>
                <c:pt idx="83">
                  <c:v>877</c:v>
                </c:pt>
                <c:pt idx="84">
                  <c:v>873</c:v>
                </c:pt>
                <c:pt idx="85">
                  <c:v>885</c:v>
                </c:pt>
                <c:pt idx="86">
                  <c:v>878</c:v>
                </c:pt>
                <c:pt idx="87">
                  <c:v>845</c:v>
                </c:pt>
                <c:pt idx="88">
                  <c:v>827</c:v>
                </c:pt>
                <c:pt idx="89">
                  <c:v>814</c:v>
                </c:pt>
                <c:pt idx="90">
                  <c:v>830</c:v>
                </c:pt>
                <c:pt idx="91">
                  <c:v>817</c:v>
                </c:pt>
                <c:pt idx="92">
                  <c:v>822</c:v>
                </c:pt>
                <c:pt idx="93">
                  <c:v>832</c:v>
                </c:pt>
                <c:pt idx="94">
                  <c:v>863</c:v>
                </c:pt>
                <c:pt idx="95">
                  <c:v>872</c:v>
                </c:pt>
                <c:pt idx="96">
                  <c:v>842</c:v>
                </c:pt>
                <c:pt idx="97">
                  <c:v>855</c:v>
                </c:pt>
                <c:pt idx="98">
                  <c:v>865</c:v>
                </c:pt>
                <c:pt idx="99">
                  <c:v>861</c:v>
                </c:pt>
                <c:pt idx="100">
                  <c:v>874</c:v>
                </c:pt>
                <c:pt idx="101">
                  <c:v>874</c:v>
                </c:pt>
                <c:pt idx="102">
                  <c:v>878</c:v>
                </c:pt>
                <c:pt idx="103">
                  <c:v>879</c:v>
                </c:pt>
                <c:pt idx="104">
                  <c:v>884</c:v>
                </c:pt>
                <c:pt idx="105">
                  <c:v>878</c:v>
                </c:pt>
                <c:pt idx="106">
                  <c:v>875</c:v>
                </c:pt>
                <c:pt idx="107">
                  <c:v>873</c:v>
                </c:pt>
                <c:pt idx="108">
                  <c:v>842</c:v>
                </c:pt>
                <c:pt idx="109">
                  <c:v>811</c:v>
                </c:pt>
                <c:pt idx="110">
                  <c:v>805</c:v>
                </c:pt>
                <c:pt idx="111">
                  <c:v>780</c:v>
                </c:pt>
                <c:pt idx="112">
                  <c:v>752</c:v>
                </c:pt>
                <c:pt idx="113">
                  <c:v>766</c:v>
                </c:pt>
                <c:pt idx="114">
                  <c:v>782</c:v>
                </c:pt>
                <c:pt idx="115">
                  <c:v>793</c:v>
                </c:pt>
                <c:pt idx="116">
                  <c:v>775</c:v>
                </c:pt>
                <c:pt idx="117">
                  <c:v>776</c:v>
                </c:pt>
                <c:pt idx="118">
                  <c:v>778</c:v>
                </c:pt>
                <c:pt idx="119">
                  <c:v>762</c:v>
                </c:pt>
                <c:pt idx="120">
                  <c:v>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A4-4155-890F-945854EC8FD5}"/>
            </c:ext>
          </c:extLst>
        </c:ser>
        <c:ser>
          <c:idx val="1"/>
          <c:order val="1"/>
          <c:tx>
            <c:strRef>
              <c:f>BACK_TEST!$AB$181</c:f>
              <c:strCache>
                <c:ptCount val="1"/>
                <c:pt idx="0">
                  <c:v>buy(3116)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  <c:pt idx="28">
                  <c:v>43844</c:v>
                </c:pt>
                <c:pt idx="29">
                  <c:v>43840</c:v>
                </c:pt>
                <c:pt idx="30">
                  <c:v>43839</c:v>
                </c:pt>
                <c:pt idx="31">
                  <c:v>43838</c:v>
                </c:pt>
                <c:pt idx="32">
                  <c:v>43837</c:v>
                </c:pt>
                <c:pt idx="33">
                  <c:v>43836</c:v>
                </c:pt>
                <c:pt idx="34">
                  <c:v>43829</c:v>
                </c:pt>
                <c:pt idx="35">
                  <c:v>43826</c:v>
                </c:pt>
                <c:pt idx="36">
                  <c:v>43825</c:v>
                </c:pt>
                <c:pt idx="37">
                  <c:v>43824</c:v>
                </c:pt>
                <c:pt idx="38">
                  <c:v>43823</c:v>
                </c:pt>
                <c:pt idx="39">
                  <c:v>43822</c:v>
                </c:pt>
                <c:pt idx="40">
                  <c:v>43819</c:v>
                </c:pt>
                <c:pt idx="41">
                  <c:v>43818</c:v>
                </c:pt>
                <c:pt idx="42">
                  <c:v>43817</c:v>
                </c:pt>
                <c:pt idx="43">
                  <c:v>43816</c:v>
                </c:pt>
                <c:pt idx="44">
                  <c:v>43815</c:v>
                </c:pt>
                <c:pt idx="45">
                  <c:v>43812</c:v>
                </c:pt>
                <c:pt idx="46">
                  <c:v>43811</c:v>
                </c:pt>
                <c:pt idx="47">
                  <c:v>43810</c:v>
                </c:pt>
                <c:pt idx="48">
                  <c:v>43809</c:v>
                </c:pt>
                <c:pt idx="49">
                  <c:v>43808</c:v>
                </c:pt>
                <c:pt idx="50">
                  <c:v>43805</c:v>
                </c:pt>
                <c:pt idx="51">
                  <c:v>43804</c:v>
                </c:pt>
                <c:pt idx="52">
                  <c:v>43803</c:v>
                </c:pt>
                <c:pt idx="53">
                  <c:v>43802</c:v>
                </c:pt>
                <c:pt idx="54">
                  <c:v>43801</c:v>
                </c:pt>
                <c:pt idx="55">
                  <c:v>43798</c:v>
                </c:pt>
                <c:pt idx="56">
                  <c:v>43797</c:v>
                </c:pt>
                <c:pt idx="57">
                  <c:v>43796</c:v>
                </c:pt>
                <c:pt idx="58">
                  <c:v>43795</c:v>
                </c:pt>
                <c:pt idx="59">
                  <c:v>43794</c:v>
                </c:pt>
                <c:pt idx="60">
                  <c:v>43791</c:v>
                </c:pt>
                <c:pt idx="61">
                  <c:v>43790</c:v>
                </c:pt>
                <c:pt idx="62">
                  <c:v>43789</c:v>
                </c:pt>
                <c:pt idx="63">
                  <c:v>43788</c:v>
                </c:pt>
                <c:pt idx="64">
                  <c:v>43787</c:v>
                </c:pt>
                <c:pt idx="65">
                  <c:v>43784</c:v>
                </c:pt>
                <c:pt idx="66">
                  <c:v>43783</c:v>
                </c:pt>
                <c:pt idx="67">
                  <c:v>43782</c:v>
                </c:pt>
                <c:pt idx="68">
                  <c:v>43781</c:v>
                </c:pt>
                <c:pt idx="69">
                  <c:v>43780</c:v>
                </c:pt>
                <c:pt idx="70">
                  <c:v>43777</c:v>
                </c:pt>
                <c:pt idx="71">
                  <c:v>43776</c:v>
                </c:pt>
                <c:pt idx="72">
                  <c:v>43775</c:v>
                </c:pt>
                <c:pt idx="73">
                  <c:v>43774</c:v>
                </c:pt>
                <c:pt idx="74">
                  <c:v>43770</c:v>
                </c:pt>
                <c:pt idx="75">
                  <c:v>43769</c:v>
                </c:pt>
                <c:pt idx="76">
                  <c:v>43768</c:v>
                </c:pt>
                <c:pt idx="77">
                  <c:v>43767</c:v>
                </c:pt>
                <c:pt idx="78">
                  <c:v>43766</c:v>
                </c:pt>
                <c:pt idx="79">
                  <c:v>43763</c:v>
                </c:pt>
                <c:pt idx="80">
                  <c:v>43762</c:v>
                </c:pt>
                <c:pt idx="81">
                  <c:v>43761</c:v>
                </c:pt>
                <c:pt idx="82">
                  <c:v>43759</c:v>
                </c:pt>
                <c:pt idx="83">
                  <c:v>43756</c:v>
                </c:pt>
                <c:pt idx="84">
                  <c:v>43755</c:v>
                </c:pt>
                <c:pt idx="85">
                  <c:v>43754</c:v>
                </c:pt>
                <c:pt idx="86">
                  <c:v>43753</c:v>
                </c:pt>
                <c:pt idx="87">
                  <c:v>43749</c:v>
                </c:pt>
                <c:pt idx="88">
                  <c:v>43748</c:v>
                </c:pt>
                <c:pt idx="89">
                  <c:v>43747</c:v>
                </c:pt>
                <c:pt idx="90">
                  <c:v>43746</c:v>
                </c:pt>
                <c:pt idx="91">
                  <c:v>43745</c:v>
                </c:pt>
                <c:pt idx="92">
                  <c:v>43742</c:v>
                </c:pt>
                <c:pt idx="93">
                  <c:v>43741</c:v>
                </c:pt>
                <c:pt idx="94">
                  <c:v>43740</c:v>
                </c:pt>
                <c:pt idx="95">
                  <c:v>43739</c:v>
                </c:pt>
                <c:pt idx="96">
                  <c:v>43738</c:v>
                </c:pt>
                <c:pt idx="97">
                  <c:v>43735</c:v>
                </c:pt>
                <c:pt idx="98">
                  <c:v>43734</c:v>
                </c:pt>
                <c:pt idx="99">
                  <c:v>43733</c:v>
                </c:pt>
                <c:pt idx="100">
                  <c:v>43732</c:v>
                </c:pt>
                <c:pt idx="101">
                  <c:v>43728</c:v>
                </c:pt>
                <c:pt idx="102">
                  <c:v>43727</c:v>
                </c:pt>
                <c:pt idx="103">
                  <c:v>43726</c:v>
                </c:pt>
                <c:pt idx="104">
                  <c:v>43725</c:v>
                </c:pt>
                <c:pt idx="105">
                  <c:v>43721</c:v>
                </c:pt>
                <c:pt idx="106">
                  <c:v>43720</c:v>
                </c:pt>
                <c:pt idx="107">
                  <c:v>43719</c:v>
                </c:pt>
                <c:pt idx="108">
                  <c:v>43718</c:v>
                </c:pt>
                <c:pt idx="109">
                  <c:v>43717</c:v>
                </c:pt>
                <c:pt idx="110">
                  <c:v>43714</c:v>
                </c:pt>
                <c:pt idx="111">
                  <c:v>43713</c:v>
                </c:pt>
                <c:pt idx="112">
                  <c:v>43712</c:v>
                </c:pt>
                <c:pt idx="113">
                  <c:v>43711</c:v>
                </c:pt>
                <c:pt idx="114">
                  <c:v>43710</c:v>
                </c:pt>
                <c:pt idx="115">
                  <c:v>43707</c:v>
                </c:pt>
                <c:pt idx="116">
                  <c:v>43706</c:v>
                </c:pt>
                <c:pt idx="117">
                  <c:v>43705</c:v>
                </c:pt>
                <c:pt idx="118">
                  <c:v>43704</c:v>
                </c:pt>
                <c:pt idx="119">
                  <c:v>43703</c:v>
                </c:pt>
                <c:pt idx="120">
                  <c:v>43700</c:v>
                </c:pt>
              </c:numCache>
            </c:numRef>
          </c:cat>
          <c:val>
            <c:numRef>
              <c:f>BACK_TEST!$AB$182:$AB$525</c:f>
              <c:numCache>
                <c:formatCode>General</c:formatCode>
                <c:ptCount val="344"/>
                <c:pt idx="0">
                  <c:v>887.62277580071179</c:v>
                </c:pt>
                <c:pt idx="1">
                  <c:v>929.29252669039147</c:v>
                </c:pt>
                <c:pt idx="2">
                  <c:v>927.00925266903914</c:v>
                </c:pt>
                <c:pt idx="3">
                  <c:v>913.88042704626343</c:v>
                </c:pt>
                <c:pt idx="4">
                  <c:v>924.15516014234879</c:v>
                </c:pt>
                <c:pt idx="5">
                  <c:v>926.43843416370112</c:v>
                </c:pt>
                <c:pt idx="6">
                  <c:v>925.29679715302495</c:v>
                </c:pt>
                <c:pt idx="7">
                  <c:v>923.58434163701077</c:v>
                </c:pt>
                <c:pt idx="8">
                  <c:v>933.85907473309612</c:v>
                </c:pt>
                <c:pt idx="9">
                  <c:v>941.27971530249113</c:v>
                </c:pt>
                <c:pt idx="10">
                  <c:v>959.54590747330963</c:v>
                </c:pt>
                <c:pt idx="11">
                  <c:v>972.10391459074742</c:v>
                </c:pt>
                <c:pt idx="12">
                  <c:v>941.85053380782927</c:v>
                </c:pt>
                <c:pt idx="13">
                  <c:v>938.9964412811388</c:v>
                </c:pt>
                <c:pt idx="14">
                  <c:v>935.57153024911031</c:v>
                </c:pt>
                <c:pt idx="15">
                  <c:v>914.45124555160146</c:v>
                </c:pt>
                <c:pt idx="16">
                  <c:v>908.74306049822064</c:v>
                </c:pt>
                <c:pt idx="17">
                  <c:v>925.29679715302495</c:v>
                </c:pt>
                <c:pt idx="18">
                  <c:v>922.4427046263346</c:v>
                </c:pt>
                <c:pt idx="19">
                  <c:v>937.28398576512461</c:v>
                </c:pt>
                <c:pt idx="20">
                  <c:v>958.40427046263346</c:v>
                </c:pt>
                <c:pt idx="21">
                  <c:v>968.10818505338079</c:v>
                </c:pt>
                <c:pt idx="22">
                  <c:v>985.23274021352313</c:v>
                </c:pt>
                <c:pt idx="23">
                  <c:v>990.94092526690395</c:v>
                </c:pt>
                <c:pt idx="24">
                  <c:v>994.36583629893244</c:v>
                </c:pt>
                <c:pt idx="25">
                  <c:v>983.52028469750894</c:v>
                </c:pt>
                <c:pt idx="26">
                  <c:v>968.10818505338079</c:v>
                </c:pt>
                <c:pt idx="27">
                  <c:v>973.81637010676161</c:v>
                </c:pt>
                <c:pt idx="28">
                  <c:v>978.38291814946626</c:v>
                </c:pt>
                <c:pt idx="29">
                  <c:v>982.94946619217092</c:v>
                </c:pt>
                <c:pt idx="30">
                  <c:v>988.65765124555162</c:v>
                </c:pt>
                <c:pt idx="31">
                  <c:v>973.81637010676161</c:v>
                </c:pt>
                <c:pt idx="32">
                  <c:v>996.64911032028476</c:v>
                </c:pt>
                <c:pt idx="33">
                  <c:v>987.51601423487546</c:v>
                </c:pt>
                <c:pt idx="34">
                  <c:v>1007.4946619217083</c:v>
                </c:pt>
                <c:pt idx="35">
                  <c:v>1012.6320284697509</c:v>
                </c:pt>
                <c:pt idx="36">
                  <c:v>1004.0697508896798</c:v>
                </c:pt>
                <c:pt idx="37">
                  <c:v>1004.6405693950178</c:v>
                </c:pt>
                <c:pt idx="38">
                  <c:v>1015.4861209964413</c:v>
                </c:pt>
                <c:pt idx="39">
                  <c:v>1020.0526690391459</c:v>
                </c:pt>
                <c:pt idx="40">
                  <c:v>1028.044128113879</c:v>
                </c:pt>
                <c:pt idx="41">
                  <c:v>1053.7309608540925</c:v>
                </c:pt>
                <c:pt idx="42">
                  <c:v>1048.5935943060499</c:v>
                </c:pt>
                <c:pt idx="43">
                  <c:v>1039.4604982206406</c:v>
                </c:pt>
                <c:pt idx="44">
                  <c:v>1042.3145907473311</c:v>
                </c:pt>
                <c:pt idx="45">
                  <c:v>1037.7480427046264</c:v>
                </c:pt>
                <c:pt idx="46">
                  <c:v>1036.6064056939501</c:v>
                </c:pt>
                <c:pt idx="47">
                  <c:v>1043.4562277580071</c:v>
                </c:pt>
                <c:pt idx="48">
                  <c:v>1016.6277580071174</c:v>
                </c:pt>
                <c:pt idx="49">
                  <c:v>1001.7864768683274</c:v>
                </c:pt>
                <c:pt idx="50">
                  <c:v>983.52028469750894</c:v>
                </c:pt>
                <c:pt idx="51">
                  <c:v>986.94519572953743</c:v>
                </c:pt>
                <c:pt idx="52">
                  <c:v>976.67046263345196</c:v>
                </c:pt>
                <c:pt idx="53">
                  <c:v>975.5288256227758</c:v>
                </c:pt>
                <c:pt idx="54">
                  <c:v>985.23274021352313</c:v>
                </c:pt>
                <c:pt idx="55">
                  <c:v>983.52028469750894</c:v>
                </c:pt>
                <c:pt idx="56">
                  <c:v>978.38291814946626</c:v>
                </c:pt>
                <c:pt idx="57">
                  <c:v>982.94946619217092</c:v>
                </c:pt>
                <c:pt idx="58">
                  <c:v>978.95373665480429</c:v>
                </c:pt>
                <c:pt idx="59">
                  <c:v>981.80782918149475</c:v>
                </c:pt>
                <c:pt idx="60">
                  <c:v>970.96227758007126</c:v>
                </c:pt>
                <c:pt idx="61">
                  <c:v>966.96654804270463</c:v>
                </c:pt>
                <c:pt idx="62">
                  <c:v>978.95373665480429</c:v>
                </c:pt>
                <c:pt idx="63">
                  <c:v>990.94092526690395</c:v>
                </c:pt>
                <c:pt idx="64">
                  <c:v>981.80782918149475</c:v>
                </c:pt>
                <c:pt idx="65">
                  <c:v>961.82918149466195</c:v>
                </c:pt>
                <c:pt idx="66">
                  <c:v>953.83772241992892</c:v>
                </c:pt>
                <c:pt idx="67">
                  <c:v>971.53309608540928</c:v>
                </c:pt>
                <c:pt idx="68">
                  <c:v>976.67046263345196</c:v>
                </c:pt>
                <c:pt idx="69">
                  <c:v>976.09964412811394</c:v>
                </c:pt>
                <c:pt idx="70">
                  <c:v>986.94519572953743</c:v>
                </c:pt>
                <c:pt idx="71">
                  <c:v>976.67046263345196</c:v>
                </c:pt>
                <c:pt idx="72">
                  <c:v>968.67900355871893</c:v>
                </c:pt>
                <c:pt idx="73">
                  <c:v>953.83772241992892</c:v>
                </c:pt>
                <c:pt idx="74">
                  <c:v>918.44697508896797</c:v>
                </c:pt>
                <c:pt idx="75">
                  <c:v>916.16370106761565</c:v>
                </c:pt>
                <c:pt idx="76">
                  <c:v>894.47259786476877</c:v>
                </c:pt>
                <c:pt idx="77">
                  <c:v>901.32241992882564</c:v>
                </c:pt>
                <c:pt idx="78">
                  <c:v>883.05622775800714</c:v>
                </c:pt>
                <c:pt idx="79">
                  <c:v>877.34804270462632</c:v>
                </c:pt>
                <c:pt idx="80">
                  <c:v>883.62704626334528</c:v>
                </c:pt>
                <c:pt idx="81">
                  <c:v>876.20640569395027</c:v>
                </c:pt>
                <c:pt idx="82">
                  <c:v>869.35658362989329</c:v>
                </c:pt>
                <c:pt idx="83">
                  <c:v>873.35231316725981</c:v>
                </c:pt>
                <c:pt idx="84">
                  <c:v>873.35231316725981</c:v>
                </c:pt>
                <c:pt idx="85">
                  <c:v>882.48540925266911</c:v>
                </c:pt>
                <c:pt idx="86">
                  <c:v>876.7772241992883</c:v>
                </c:pt>
                <c:pt idx="87">
                  <c:v>852.23202846975096</c:v>
                </c:pt>
                <c:pt idx="88">
                  <c:v>834.53665480427048</c:v>
                </c:pt>
                <c:pt idx="89">
                  <c:v>833.96583629893246</c:v>
                </c:pt>
                <c:pt idx="90">
                  <c:v>839.10320284697514</c:v>
                </c:pt>
                <c:pt idx="91">
                  <c:v>838.532384341637</c:v>
                </c:pt>
                <c:pt idx="92">
                  <c:v>847.09466192170828</c:v>
                </c:pt>
                <c:pt idx="93">
                  <c:v>848.80711743772247</c:v>
                </c:pt>
                <c:pt idx="94">
                  <c:v>872.78149466192178</c:v>
                </c:pt>
                <c:pt idx="95">
                  <c:v>885.33950177935947</c:v>
                </c:pt>
                <c:pt idx="96">
                  <c:v>862.50676156583631</c:v>
                </c:pt>
                <c:pt idx="97">
                  <c:v>863.07758007117445</c:v>
                </c:pt>
                <c:pt idx="98">
                  <c:v>872.21067615658365</c:v>
                </c:pt>
                <c:pt idx="99">
                  <c:v>868.21494661921713</c:v>
                </c:pt>
                <c:pt idx="100">
                  <c:v>869.35658362989329</c:v>
                </c:pt>
                <c:pt idx="101">
                  <c:v>875.63558718861213</c:v>
                </c:pt>
                <c:pt idx="102">
                  <c:v>869.92740213523132</c:v>
                </c:pt>
                <c:pt idx="103">
                  <c:v>871.06903914590748</c:v>
                </c:pt>
                <c:pt idx="104">
                  <c:v>885.9103202846976</c:v>
                </c:pt>
                <c:pt idx="105">
                  <c:v>892.76014234875447</c:v>
                </c:pt>
                <c:pt idx="106">
                  <c:v>897.32669039145912</c:v>
                </c:pt>
                <c:pt idx="107">
                  <c:v>893.33096085409261</c:v>
                </c:pt>
                <c:pt idx="108">
                  <c:v>854.51530249110328</c:v>
                </c:pt>
                <c:pt idx="109">
                  <c:v>823.69110320284699</c:v>
                </c:pt>
                <c:pt idx="110">
                  <c:v>834.53665480427048</c:v>
                </c:pt>
                <c:pt idx="111">
                  <c:v>819.12455516014234</c:v>
                </c:pt>
                <c:pt idx="112">
                  <c:v>798.00427046263349</c:v>
                </c:pt>
                <c:pt idx="113">
                  <c:v>805.99572953736663</c:v>
                </c:pt>
                <c:pt idx="114">
                  <c:v>803.7124555160143</c:v>
                </c:pt>
                <c:pt idx="115">
                  <c:v>817.41209964412815</c:v>
                </c:pt>
                <c:pt idx="116">
                  <c:v>796.2918149466193</c:v>
                </c:pt>
                <c:pt idx="117">
                  <c:v>800.28754448398581</c:v>
                </c:pt>
                <c:pt idx="118">
                  <c:v>798.00427046263349</c:v>
                </c:pt>
                <c:pt idx="119">
                  <c:v>790.01281138790034</c:v>
                </c:pt>
                <c:pt idx="120">
                  <c:v>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A4-4155-890F-945854EC8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062464"/>
        <c:axId val="114064000"/>
      </c:lineChart>
      <c:scatterChart>
        <c:scatterStyle val="lineMarker"/>
        <c:varyColors val="0"/>
        <c:ser>
          <c:idx val="2"/>
          <c:order val="2"/>
          <c:tx>
            <c:v>open_line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43845</c:v>
                </c:pt>
                <c:pt idx="1">
                  <c:v>43845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A4-4155-890F-945854EC8FD5}"/>
            </c:ext>
          </c:extLst>
        </c:ser>
        <c:ser>
          <c:idx val="3"/>
          <c:order val="3"/>
          <c:tx>
            <c:v>close_line</c:v>
          </c:tx>
          <c:spPr>
            <a:ln w="381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43864</c:v>
                </c:pt>
                <c:pt idx="1">
                  <c:v>43864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A4-4155-890F-945854EC8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321224"/>
        <c:axId val="602320240"/>
      </c:scatterChart>
      <c:dateAx>
        <c:axId val="1140624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4064000"/>
        <c:crosses val="autoZero"/>
        <c:auto val="1"/>
        <c:lblOffset val="100"/>
        <c:baseTimeUnit val="days"/>
      </c:dateAx>
      <c:valAx>
        <c:axId val="114064000"/>
        <c:scaling>
          <c:orientation val="minMax"/>
          <c:max val="1086"/>
          <c:min val="75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4062464"/>
        <c:crosses val="autoZero"/>
        <c:crossBetween val="between"/>
      </c:valAx>
      <c:valAx>
        <c:axId val="602320240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02321224"/>
        <c:crosses val="max"/>
        <c:crossBetween val="midCat"/>
      </c:valAx>
      <c:valAx>
        <c:axId val="60232122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02320240"/>
        <c:crosses val="autoZero"/>
        <c:crossBetween val="midCat"/>
      </c:valAx>
      <c:spPr>
        <a:ln>
          <a:solidFill>
            <a:schemeClr val="accent6">
              <a:alpha val="99000"/>
            </a:schemeClr>
          </a:solidFill>
        </a:ln>
      </c:spPr>
    </c:plotArea>
    <c:legend>
      <c:legendPos val="r"/>
      <c:layout>
        <c:manualLayout>
          <c:xMode val="edge"/>
          <c:yMode val="edge"/>
          <c:x val="1.6517328810903556E-4"/>
          <c:y val="0.37340536980534922"/>
          <c:w val="0.15740666186479205"/>
          <c:h val="0.1473061180309730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764632346242202E-2"/>
          <c:y val="1.3093529142149314E-2"/>
          <c:w val="0.80344308746390813"/>
          <c:h val="0.95235700250054611"/>
        </c:manualLayout>
      </c:layout>
      <c:lineChart>
        <c:grouping val="standard"/>
        <c:varyColors val="0"/>
        <c:ser>
          <c:idx val="0"/>
          <c:order val="0"/>
          <c:tx>
            <c:strRef>
              <c:f>BACK_TEST!$U$181</c:f>
              <c:strCache>
                <c:ptCount val="1"/>
                <c:pt idx="0">
                  <c:v>sell return</c:v>
                </c:pt>
              </c:strCache>
            </c:strRef>
          </c:tx>
          <c:spPr>
            <a:ln w="1905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numRef>
              <c:f>BACK_TEST!$Y$182:$Y$350</c:f>
              <c:numCache>
                <c:formatCode>m/d/yyyy</c:formatCode>
                <c:ptCount val="169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</c:numCache>
            </c:numRef>
          </c:cat>
          <c:val>
            <c:numRef>
              <c:f>BACK_TEST!$U$182:$U$350</c:f>
              <c:numCache>
                <c:formatCode>General</c:formatCode>
                <c:ptCount val="169"/>
                <c:pt idx="0">
                  <c:v>27230</c:v>
                </c:pt>
                <c:pt idx="1">
                  <c:v>-14770</c:v>
                </c:pt>
                <c:pt idx="2">
                  <c:v>-1770</c:v>
                </c:pt>
                <c:pt idx="3">
                  <c:v>23230</c:v>
                </c:pt>
                <c:pt idx="4">
                  <c:v>35230</c:v>
                </c:pt>
                <c:pt idx="5">
                  <c:v>18230</c:v>
                </c:pt>
                <c:pt idx="6">
                  <c:v>7230</c:v>
                </c:pt>
                <c:pt idx="7">
                  <c:v>21230</c:v>
                </c:pt>
                <c:pt idx="8">
                  <c:v>21230</c:v>
                </c:pt>
                <c:pt idx="9">
                  <c:v>26230</c:v>
                </c:pt>
                <c:pt idx="10">
                  <c:v>9230</c:v>
                </c:pt>
                <c:pt idx="11">
                  <c:v>2230</c:v>
                </c:pt>
                <c:pt idx="12">
                  <c:v>47230</c:v>
                </c:pt>
                <c:pt idx="13">
                  <c:v>72230</c:v>
                </c:pt>
                <c:pt idx="14">
                  <c:v>90230</c:v>
                </c:pt>
                <c:pt idx="15">
                  <c:v>78230</c:v>
                </c:pt>
                <c:pt idx="16">
                  <c:v>81230</c:v>
                </c:pt>
                <c:pt idx="17">
                  <c:v>60230</c:v>
                </c:pt>
                <c:pt idx="18">
                  <c:v>70230</c:v>
                </c:pt>
                <c:pt idx="19">
                  <c:v>48230</c:v>
                </c:pt>
                <c:pt idx="20">
                  <c:v>25230</c:v>
                </c:pt>
                <c:pt idx="21">
                  <c:v>29230</c:v>
                </c:pt>
                <c:pt idx="22">
                  <c:v>12230</c:v>
                </c:pt>
                <c:pt idx="23">
                  <c:v>9230</c:v>
                </c:pt>
                <c:pt idx="24">
                  <c:v>-1770</c:v>
                </c:pt>
                <c:pt idx="25">
                  <c:v>7230</c:v>
                </c:pt>
                <c:pt idx="26">
                  <c:v>24230</c:v>
                </c:pt>
                <c:pt idx="27">
                  <c:v>6230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A3-4835-B79D-38D1DD5AD937}"/>
            </c:ext>
          </c:extLst>
        </c:ser>
        <c:ser>
          <c:idx val="1"/>
          <c:order val="1"/>
          <c:tx>
            <c:strRef>
              <c:f>BACK_TEST!$V$181</c:f>
              <c:strCache>
                <c:ptCount val="1"/>
                <c:pt idx="0">
                  <c:v>buy return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BACK_TEST!$Y$182:$Y$350</c:f>
              <c:numCache>
                <c:formatCode>m/d/yyyy</c:formatCode>
                <c:ptCount val="169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</c:numCache>
            </c:numRef>
          </c:cat>
          <c:val>
            <c:numRef>
              <c:f>BACK_TEST!$V$182:$V$350</c:f>
              <c:numCache>
                <c:formatCode>General</c:formatCode>
                <c:ptCount val="169"/>
                <c:pt idx="0">
                  <c:v>-94370</c:v>
                </c:pt>
                <c:pt idx="1">
                  <c:v>-50570</c:v>
                </c:pt>
                <c:pt idx="2">
                  <c:v>-52970</c:v>
                </c:pt>
                <c:pt idx="3">
                  <c:v>-66770</c:v>
                </c:pt>
                <c:pt idx="4">
                  <c:v>-55970</c:v>
                </c:pt>
                <c:pt idx="5">
                  <c:v>-53570</c:v>
                </c:pt>
                <c:pt idx="6">
                  <c:v>-54770</c:v>
                </c:pt>
                <c:pt idx="7">
                  <c:v>-56570</c:v>
                </c:pt>
                <c:pt idx="8">
                  <c:v>-45770</c:v>
                </c:pt>
                <c:pt idx="9">
                  <c:v>-37970</c:v>
                </c:pt>
                <c:pt idx="10">
                  <c:v>-18770</c:v>
                </c:pt>
                <c:pt idx="11">
                  <c:v>-5570</c:v>
                </c:pt>
                <c:pt idx="12">
                  <c:v>-37370</c:v>
                </c:pt>
                <c:pt idx="13">
                  <c:v>-40370</c:v>
                </c:pt>
                <c:pt idx="14">
                  <c:v>-43970</c:v>
                </c:pt>
                <c:pt idx="15">
                  <c:v>-66170</c:v>
                </c:pt>
                <c:pt idx="16">
                  <c:v>-72170</c:v>
                </c:pt>
                <c:pt idx="17">
                  <c:v>-54770</c:v>
                </c:pt>
                <c:pt idx="18">
                  <c:v>-57770</c:v>
                </c:pt>
                <c:pt idx="19">
                  <c:v>-42170</c:v>
                </c:pt>
                <c:pt idx="20">
                  <c:v>-19970</c:v>
                </c:pt>
                <c:pt idx="21">
                  <c:v>-9770</c:v>
                </c:pt>
                <c:pt idx="22">
                  <c:v>8230</c:v>
                </c:pt>
                <c:pt idx="23">
                  <c:v>14230</c:v>
                </c:pt>
                <c:pt idx="24">
                  <c:v>17830</c:v>
                </c:pt>
                <c:pt idx="25">
                  <c:v>6430</c:v>
                </c:pt>
                <c:pt idx="26">
                  <c:v>-9770</c:v>
                </c:pt>
                <c:pt idx="27">
                  <c:v>-3770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A3-4835-B79D-38D1DD5AD937}"/>
            </c:ext>
          </c:extLst>
        </c:ser>
        <c:ser>
          <c:idx val="2"/>
          <c:order val="2"/>
          <c:tx>
            <c:strRef>
              <c:f>BACK_TEST!$W$181</c:f>
              <c:strCache>
                <c:ptCount val="1"/>
                <c:pt idx="0">
                  <c:v>total return</c:v>
                </c:pt>
              </c:strCache>
            </c:strRef>
          </c:tx>
          <c:spPr>
            <a:ln w="4445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BACK_TEST!$Y$182:$Y$350</c:f>
              <c:numCache>
                <c:formatCode>m/d/yyyy</c:formatCode>
                <c:ptCount val="169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</c:numCache>
            </c:numRef>
          </c:cat>
          <c:val>
            <c:numRef>
              <c:f>BACK_TEST!$W$182:$W$350</c:f>
              <c:numCache>
                <c:formatCode>General</c:formatCode>
                <c:ptCount val="169"/>
                <c:pt idx="0">
                  <c:v>-67140</c:v>
                </c:pt>
                <c:pt idx="1">
                  <c:v>-65340</c:v>
                </c:pt>
                <c:pt idx="2">
                  <c:v>-54740</c:v>
                </c:pt>
                <c:pt idx="3">
                  <c:v>-43540</c:v>
                </c:pt>
                <c:pt idx="4">
                  <c:v>-20740</c:v>
                </c:pt>
                <c:pt idx="5">
                  <c:v>-35340</c:v>
                </c:pt>
                <c:pt idx="6">
                  <c:v>-47540</c:v>
                </c:pt>
                <c:pt idx="7">
                  <c:v>-35340</c:v>
                </c:pt>
                <c:pt idx="8">
                  <c:v>-24540</c:v>
                </c:pt>
                <c:pt idx="9">
                  <c:v>-11740</c:v>
                </c:pt>
                <c:pt idx="10">
                  <c:v>-9540</c:v>
                </c:pt>
                <c:pt idx="11">
                  <c:v>-3340</c:v>
                </c:pt>
                <c:pt idx="12">
                  <c:v>9860</c:v>
                </c:pt>
                <c:pt idx="13">
                  <c:v>31860</c:v>
                </c:pt>
                <c:pt idx="14">
                  <c:v>46260</c:v>
                </c:pt>
                <c:pt idx="15">
                  <c:v>12060</c:v>
                </c:pt>
                <c:pt idx="16">
                  <c:v>9060</c:v>
                </c:pt>
                <c:pt idx="17">
                  <c:v>5460</c:v>
                </c:pt>
                <c:pt idx="18">
                  <c:v>12460</c:v>
                </c:pt>
                <c:pt idx="19">
                  <c:v>6060</c:v>
                </c:pt>
                <c:pt idx="20">
                  <c:v>5260</c:v>
                </c:pt>
                <c:pt idx="21">
                  <c:v>19460</c:v>
                </c:pt>
                <c:pt idx="22">
                  <c:v>20460</c:v>
                </c:pt>
                <c:pt idx="23">
                  <c:v>23460</c:v>
                </c:pt>
                <c:pt idx="24">
                  <c:v>16060</c:v>
                </c:pt>
                <c:pt idx="25">
                  <c:v>13660</c:v>
                </c:pt>
                <c:pt idx="26">
                  <c:v>14460</c:v>
                </c:pt>
                <c:pt idx="27">
                  <c:v>2460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DA3-4835-B79D-38D1DD5AD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780608"/>
        <c:axId val="137782400"/>
      </c:lineChart>
      <c:scatterChart>
        <c:scatterStyle val="lineMarker"/>
        <c:varyColors val="0"/>
        <c:ser>
          <c:idx val="3"/>
          <c:order val="3"/>
          <c:tx>
            <c:v>open_line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43845</c:v>
                </c:pt>
                <c:pt idx="1">
                  <c:v>43845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A3-4835-B79D-38D1DD5AD937}"/>
            </c:ext>
          </c:extLst>
        </c:ser>
        <c:ser>
          <c:idx val="4"/>
          <c:order val="4"/>
          <c:tx>
            <c:v>close_line</c:v>
          </c:tx>
          <c:spPr>
            <a:ln w="381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43864</c:v>
                </c:pt>
                <c:pt idx="1">
                  <c:v>43864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A3-4835-B79D-38D1DD5AD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5845536"/>
        <c:axId val="609404648"/>
      </c:scatterChart>
      <c:dateAx>
        <c:axId val="1377806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782400"/>
        <c:crosses val="autoZero"/>
        <c:auto val="1"/>
        <c:lblOffset val="100"/>
        <c:baseTimeUnit val="days"/>
      </c:dateAx>
      <c:valAx>
        <c:axId val="137782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780608"/>
        <c:crosses val="autoZero"/>
        <c:crossBetween val="between"/>
      </c:valAx>
      <c:valAx>
        <c:axId val="60940464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05845536"/>
        <c:crosses val="max"/>
        <c:crossBetween val="midCat"/>
      </c:valAx>
      <c:valAx>
        <c:axId val="60584553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0940464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3569905033873713E-2"/>
          <c:y val="8.5956596096928614E-2"/>
          <c:w val="0.82684830472420878"/>
          <c:h val="0.67984249909695049"/>
        </c:manualLayout>
      </c:layout>
      <c:lineChart>
        <c:grouping val="standard"/>
        <c:varyColors val="0"/>
        <c:ser>
          <c:idx val="0"/>
          <c:order val="0"/>
          <c:tx>
            <c:strRef>
              <c:f>BACK_TEST!$K$181</c:f>
              <c:strCache>
                <c:ptCount val="1"/>
                <c:pt idx="0">
                  <c:v>CORR_3M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  <c:pt idx="28">
                  <c:v>43844</c:v>
                </c:pt>
                <c:pt idx="29">
                  <c:v>43840</c:v>
                </c:pt>
                <c:pt idx="30">
                  <c:v>43839</c:v>
                </c:pt>
                <c:pt idx="31">
                  <c:v>43838</c:v>
                </c:pt>
                <c:pt idx="32">
                  <c:v>43837</c:v>
                </c:pt>
                <c:pt idx="33">
                  <c:v>43836</c:v>
                </c:pt>
                <c:pt idx="34">
                  <c:v>43829</c:v>
                </c:pt>
                <c:pt idx="35">
                  <c:v>43826</c:v>
                </c:pt>
                <c:pt idx="36">
                  <c:v>43825</c:v>
                </c:pt>
                <c:pt idx="37">
                  <c:v>43824</c:v>
                </c:pt>
                <c:pt idx="38">
                  <c:v>43823</c:v>
                </c:pt>
                <c:pt idx="39">
                  <c:v>43822</c:v>
                </c:pt>
                <c:pt idx="40">
                  <c:v>43819</c:v>
                </c:pt>
                <c:pt idx="41">
                  <c:v>43818</c:v>
                </c:pt>
                <c:pt idx="42">
                  <c:v>43817</c:v>
                </c:pt>
                <c:pt idx="43">
                  <c:v>43816</c:v>
                </c:pt>
                <c:pt idx="44">
                  <c:v>43815</c:v>
                </c:pt>
                <c:pt idx="45">
                  <c:v>43812</c:v>
                </c:pt>
                <c:pt idx="46">
                  <c:v>43811</c:v>
                </c:pt>
                <c:pt idx="47">
                  <c:v>43810</c:v>
                </c:pt>
                <c:pt idx="48">
                  <c:v>43809</c:v>
                </c:pt>
                <c:pt idx="49">
                  <c:v>43808</c:v>
                </c:pt>
                <c:pt idx="50">
                  <c:v>43805</c:v>
                </c:pt>
                <c:pt idx="51">
                  <c:v>43804</c:v>
                </c:pt>
                <c:pt idx="52">
                  <c:v>43803</c:v>
                </c:pt>
                <c:pt idx="53">
                  <c:v>43802</c:v>
                </c:pt>
                <c:pt idx="54">
                  <c:v>43801</c:v>
                </c:pt>
                <c:pt idx="55">
                  <c:v>43798</c:v>
                </c:pt>
                <c:pt idx="56">
                  <c:v>43797</c:v>
                </c:pt>
                <c:pt idx="57">
                  <c:v>43796</c:v>
                </c:pt>
                <c:pt idx="58">
                  <c:v>43795</c:v>
                </c:pt>
                <c:pt idx="59">
                  <c:v>43794</c:v>
                </c:pt>
                <c:pt idx="60">
                  <c:v>43791</c:v>
                </c:pt>
                <c:pt idx="61">
                  <c:v>43790</c:v>
                </c:pt>
                <c:pt idx="62">
                  <c:v>43789</c:v>
                </c:pt>
                <c:pt idx="63">
                  <c:v>43788</c:v>
                </c:pt>
                <c:pt idx="64">
                  <c:v>43787</c:v>
                </c:pt>
                <c:pt idx="65">
                  <c:v>43784</c:v>
                </c:pt>
                <c:pt idx="66">
                  <c:v>43783</c:v>
                </c:pt>
                <c:pt idx="67">
                  <c:v>43782</c:v>
                </c:pt>
                <c:pt idx="68">
                  <c:v>43781</c:v>
                </c:pt>
                <c:pt idx="69">
                  <c:v>43780</c:v>
                </c:pt>
                <c:pt idx="70">
                  <c:v>43777</c:v>
                </c:pt>
                <c:pt idx="71">
                  <c:v>43776</c:v>
                </c:pt>
                <c:pt idx="72">
                  <c:v>43775</c:v>
                </c:pt>
                <c:pt idx="73">
                  <c:v>43774</c:v>
                </c:pt>
                <c:pt idx="74">
                  <c:v>43770</c:v>
                </c:pt>
                <c:pt idx="75">
                  <c:v>43769</c:v>
                </c:pt>
                <c:pt idx="76">
                  <c:v>43768</c:v>
                </c:pt>
                <c:pt idx="77">
                  <c:v>43767</c:v>
                </c:pt>
                <c:pt idx="78">
                  <c:v>43766</c:v>
                </c:pt>
                <c:pt idx="79">
                  <c:v>43763</c:v>
                </c:pt>
                <c:pt idx="80">
                  <c:v>43762</c:v>
                </c:pt>
                <c:pt idx="81">
                  <c:v>43761</c:v>
                </c:pt>
                <c:pt idx="82">
                  <c:v>43759</c:v>
                </c:pt>
                <c:pt idx="83">
                  <c:v>43756</c:v>
                </c:pt>
                <c:pt idx="84">
                  <c:v>43755</c:v>
                </c:pt>
                <c:pt idx="85">
                  <c:v>43754</c:v>
                </c:pt>
                <c:pt idx="86">
                  <c:v>43753</c:v>
                </c:pt>
                <c:pt idx="87">
                  <c:v>43749</c:v>
                </c:pt>
                <c:pt idx="88">
                  <c:v>43748</c:v>
                </c:pt>
                <c:pt idx="89">
                  <c:v>43747</c:v>
                </c:pt>
                <c:pt idx="90">
                  <c:v>43746</c:v>
                </c:pt>
                <c:pt idx="91">
                  <c:v>43745</c:v>
                </c:pt>
                <c:pt idx="92">
                  <c:v>43742</c:v>
                </c:pt>
                <c:pt idx="93">
                  <c:v>43741</c:v>
                </c:pt>
                <c:pt idx="94">
                  <c:v>43740</c:v>
                </c:pt>
                <c:pt idx="95">
                  <c:v>43739</c:v>
                </c:pt>
                <c:pt idx="96">
                  <c:v>43738</c:v>
                </c:pt>
                <c:pt idx="97">
                  <c:v>43735</c:v>
                </c:pt>
                <c:pt idx="98">
                  <c:v>43734</c:v>
                </c:pt>
                <c:pt idx="99">
                  <c:v>43733</c:v>
                </c:pt>
                <c:pt idx="100">
                  <c:v>43732</c:v>
                </c:pt>
                <c:pt idx="101">
                  <c:v>43728</c:v>
                </c:pt>
                <c:pt idx="102">
                  <c:v>43727</c:v>
                </c:pt>
                <c:pt idx="103">
                  <c:v>43726</c:v>
                </c:pt>
                <c:pt idx="104">
                  <c:v>43725</c:v>
                </c:pt>
                <c:pt idx="105">
                  <c:v>43721</c:v>
                </c:pt>
                <c:pt idx="106">
                  <c:v>43720</c:v>
                </c:pt>
                <c:pt idx="107">
                  <c:v>43719</c:v>
                </c:pt>
                <c:pt idx="108">
                  <c:v>43718</c:v>
                </c:pt>
                <c:pt idx="109">
                  <c:v>43717</c:v>
                </c:pt>
                <c:pt idx="110">
                  <c:v>43714</c:v>
                </c:pt>
                <c:pt idx="111">
                  <c:v>43713</c:v>
                </c:pt>
                <c:pt idx="112">
                  <c:v>43712</c:v>
                </c:pt>
                <c:pt idx="113">
                  <c:v>43711</c:v>
                </c:pt>
                <c:pt idx="114">
                  <c:v>43710</c:v>
                </c:pt>
                <c:pt idx="115">
                  <c:v>43707</c:v>
                </c:pt>
                <c:pt idx="116">
                  <c:v>43706</c:v>
                </c:pt>
                <c:pt idx="117">
                  <c:v>43705</c:v>
                </c:pt>
                <c:pt idx="118">
                  <c:v>43704</c:v>
                </c:pt>
                <c:pt idx="119">
                  <c:v>43703</c:v>
                </c:pt>
                <c:pt idx="120">
                  <c:v>43700</c:v>
                </c:pt>
              </c:numCache>
            </c:numRef>
          </c:cat>
          <c:val>
            <c:numRef>
              <c:f>BACK_TEST!$K$182:$K$525</c:f>
              <c:numCache>
                <c:formatCode>General</c:formatCode>
                <c:ptCount val="344"/>
                <c:pt idx="0">
                  <c:v>0.74726318562050298</c:v>
                </c:pt>
                <c:pt idx="1">
                  <c:v>0.74670065032656097</c:v>
                </c:pt>
                <c:pt idx="2">
                  <c:v>0.75595134719234203</c:v>
                </c:pt>
                <c:pt idx="3">
                  <c:v>0.75388815358783501</c:v>
                </c:pt>
                <c:pt idx="4">
                  <c:v>0.74719537381300805</c:v>
                </c:pt>
                <c:pt idx="5">
                  <c:v>0.75749154597747304</c:v>
                </c:pt>
                <c:pt idx="6">
                  <c:v>0.78302761777613095</c:v>
                </c:pt>
                <c:pt idx="7">
                  <c:v>0.80112446174792495</c:v>
                </c:pt>
                <c:pt idx="8">
                  <c:v>0.808982408666852</c:v>
                </c:pt>
                <c:pt idx="9">
                  <c:v>0.79264890941357902</c:v>
                </c:pt>
                <c:pt idx="10">
                  <c:v>0.78687167202854003</c:v>
                </c:pt>
                <c:pt idx="11">
                  <c:v>0.77250711915566495</c:v>
                </c:pt>
                <c:pt idx="12">
                  <c:v>0.76351254488003395</c:v>
                </c:pt>
                <c:pt idx="13">
                  <c:v>0.76156095660852896</c:v>
                </c:pt>
                <c:pt idx="14">
                  <c:v>0.75085105296906096</c:v>
                </c:pt>
                <c:pt idx="15">
                  <c:v>0.76639085790049899</c:v>
                </c:pt>
                <c:pt idx="16">
                  <c:v>0.78305679417694196</c:v>
                </c:pt>
                <c:pt idx="17">
                  <c:v>0.80596195176773799</c:v>
                </c:pt>
                <c:pt idx="18">
                  <c:v>0.82018430215778304</c:v>
                </c:pt>
                <c:pt idx="19">
                  <c:v>0.84070512190965896</c:v>
                </c:pt>
                <c:pt idx="20">
                  <c:v>0.86015354194594196</c:v>
                </c:pt>
                <c:pt idx="21">
                  <c:v>0.87162832585216699</c:v>
                </c:pt>
                <c:pt idx="22">
                  <c:v>0.88220329564690503</c:v>
                </c:pt>
                <c:pt idx="23">
                  <c:v>0.88217525134284702</c:v>
                </c:pt>
                <c:pt idx="24">
                  <c:v>0.89224646680420105</c:v>
                </c:pt>
                <c:pt idx="25">
                  <c:v>0.90105490571263203</c:v>
                </c:pt>
                <c:pt idx="26">
                  <c:v>0.909263206950778</c:v>
                </c:pt>
                <c:pt idx="27">
                  <c:v>0.91641779209624596</c:v>
                </c:pt>
                <c:pt idx="28">
                  <c:v>0.92491909577911102</c:v>
                </c:pt>
                <c:pt idx="29">
                  <c:v>0.9342058445975</c:v>
                </c:pt>
                <c:pt idx="30">
                  <c:v>0.94259899399812597</c:v>
                </c:pt>
                <c:pt idx="31">
                  <c:v>0.94961999901903704</c:v>
                </c:pt>
                <c:pt idx="32">
                  <c:v>0.95460163345327498</c:v>
                </c:pt>
                <c:pt idx="33">
                  <c:v>0.95823089247743298</c:v>
                </c:pt>
                <c:pt idx="34">
                  <c:v>0.96343614429531699</c:v>
                </c:pt>
                <c:pt idx="35">
                  <c:v>0.96414671151654896</c:v>
                </c:pt>
                <c:pt idx="36">
                  <c:v>0.96654623037295095</c:v>
                </c:pt>
                <c:pt idx="37">
                  <c:v>0.96803799769554699</c:v>
                </c:pt>
                <c:pt idx="38">
                  <c:v>0.969103352755462</c:v>
                </c:pt>
                <c:pt idx="39">
                  <c:v>0.96881800295020704</c:v>
                </c:pt>
                <c:pt idx="40">
                  <c:v>0.96783987014030304</c:v>
                </c:pt>
                <c:pt idx="41">
                  <c:v>0.96882553787435799</c:v>
                </c:pt>
                <c:pt idx="42">
                  <c:v>0.96765841836955602</c:v>
                </c:pt>
                <c:pt idx="43">
                  <c:v>0.96610007234412798</c:v>
                </c:pt>
                <c:pt idx="44">
                  <c:v>0.96434460725210702</c:v>
                </c:pt>
                <c:pt idx="45">
                  <c:v>0.96269678652748303</c:v>
                </c:pt>
                <c:pt idx="46">
                  <c:v>0.96018174551840696</c:v>
                </c:pt>
                <c:pt idx="47">
                  <c:v>0.95695244426385395</c:v>
                </c:pt>
                <c:pt idx="48">
                  <c:v>0.95417333720221797</c:v>
                </c:pt>
                <c:pt idx="49">
                  <c:v>0.95581149621495498</c:v>
                </c:pt>
                <c:pt idx="50">
                  <c:v>0.96044198677811599</c:v>
                </c:pt>
                <c:pt idx="51">
                  <c:v>0.96257144065878797</c:v>
                </c:pt>
                <c:pt idx="52">
                  <c:v>0.96438587313351298</c:v>
                </c:pt>
                <c:pt idx="53">
                  <c:v>0.96631815347018002</c:v>
                </c:pt>
                <c:pt idx="54">
                  <c:v>0.96745276060923902</c:v>
                </c:pt>
                <c:pt idx="55">
                  <c:v>0.96917879853436995</c:v>
                </c:pt>
                <c:pt idx="56">
                  <c:v>0.96978802952833199</c:v>
                </c:pt>
                <c:pt idx="57">
                  <c:v>0.96980344411048602</c:v>
                </c:pt>
                <c:pt idx="58">
                  <c:v>0.96987367086333698</c:v>
                </c:pt>
                <c:pt idx="59">
                  <c:v>0.96997133262392399</c:v>
                </c:pt>
                <c:pt idx="60">
                  <c:v>0.96920346028688298</c:v>
                </c:pt>
                <c:pt idx="61">
                  <c:v>0.968642744624295</c:v>
                </c:pt>
                <c:pt idx="62">
                  <c:v>0.96757620400302902</c:v>
                </c:pt>
                <c:pt idx="63">
                  <c:v>0.96586785569060096</c:v>
                </c:pt>
                <c:pt idx="64">
                  <c:v>0.96416458584884102</c:v>
                </c:pt>
                <c:pt idx="65">
                  <c:v>0.96488420735235703</c:v>
                </c:pt>
                <c:pt idx="66">
                  <c:v>0.96451121104437099</c:v>
                </c:pt>
                <c:pt idx="67">
                  <c:v>0.96153456540751703</c:v>
                </c:pt>
                <c:pt idx="68">
                  <c:v>0.95941827013370495</c:v>
                </c:pt>
                <c:pt idx="69">
                  <c:v>0.95770271370308901</c:v>
                </c:pt>
                <c:pt idx="70">
                  <c:v>0.95447134662695199</c:v>
                </c:pt>
                <c:pt idx="71">
                  <c:v>0.95923277809486995</c:v>
                </c:pt>
                <c:pt idx="72">
                  <c:v>0.96240541046943895</c:v>
                </c:pt>
                <c:pt idx="73">
                  <c:v>0.95822157752263504</c:v>
                </c:pt>
                <c:pt idx="74">
                  <c:v>0.95846898686710602</c:v>
                </c:pt>
                <c:pt idx="75">
                  <c:v>0.95314433202818505</c:v>
                </c:pt>
                <c:pt idx="76">
                  <c:v>0.95082878001390103</c:v>
                </c:pt>
                <c:pt idx="77">
                  <c:v>0.946059479710468</c:v>
                </c:pt>
                <c:pt idx="78">
                  <c:v>0.93447839831243196</c:v>
                </c:pt>
                <c:pt idx="79">
                  <c:v>0.92983850701063997</c:v>
                </c:pt>
                <c:pt idx="80">
                  <c:v>0.927655022572762</c:v>
                </c:pt>
                <c:pt idx="81">
                  <c:v>0.92488278334475904</c:v>
                </c:pt>
                <c:pt idx="82">
                  <c:v>0.91898967663237796</c:v>
                </c:pt>
                <c:pt idx="83">
                  <c:v>0.91435894269909601</c:v>
                </c:pt>
                <c:pt idx="84">
                  <c:v>0.91067725964232105</c:v>
                </c:pt>
                <c:pt idx="85">
                  <c:v>0.89875611139941203</c:v>
                </c:pt>
                <c:pt idx="86">
                  <c:v>0.89344262801278695</c:v>
                </c:pt>
                <c:pt idx="87">
                  <c:v>0.89040862422495204</c:v>
                </c:pt>
                <c:pt idx="88">
                  <c:v>0.88816146343532199</c:v>
                </c:pt>
                <c:pt idx="89">
                  <c:v>0.88774344749536005</c:v>
                </c:pt>
                <c:pt idx="90">
                  <c:v>0.88730832403960302</c:v>
                </c:pt>
                <c:pt idx="91">
                  <c:v>0.88868044051482098</c:v>
                </c:pt>
                <c:pt idx="92">
                  <c:v>0.89107824684207204</c:v>
                </c:pt>
                <c:pt idx="93">
                  <c:v>0.89182937183095901</c:v>
                </c:pt>
                <c:pt idx="94">
                  <c:v>0.88953067276312503</c:v>
                </c:pt>
                <c:pt idx="95">
                  <c:v>0.88454832262880401</c:v>
                </c:pt>
                <c:pt idx="96">
                  <c:v>0.88305225357556105</c:v>
                </c:pt>
                <c:pt idx="97">
                  <c:v>0.87804393080097998</c:v>
                </c:pt>
                <c:pt idx="98">
                  <c:v>0.86979112871207998</c:v>
                </c:pt>
                <c:pt idx="99">
                  <c:v>0.85765953458065503</c:v>
                </c:pt>
                <c:pt idx="100">
                  <c:v>0.84387066909095498</c:v>
                </c:pt>
                <c:pt idx="101">
                  <c:v>0.81868387220262795</c:v>
                </c:pt>
                <c:pt idx="102">
                  <c:v>0.80396548893554398</c:v>
                </c:pt>
                <c:pt idx="103">
                  <c:v>0.78939806673147805</c:v>
                </c:pt>
                <c:pt idx="104">
                  <c:v>0.77000150607281304</c:v>
                </c:pt>
                <c:pt idx="105">
                  <c:v>0.73774589812217395</c:v>
                </c:pt>
                <c:pt idx="106">
                  <c:v>0.71117163439353004</c:v>
                </c:pt>
                <c:pt idx="107">
                  <c:v>0.68511931374221002</c:v>
                </c:pt>
                <c:pt idx="108">
                  <c:v>0.67873469554915999</c:v>
                </c:pt>
                <c:pt idx="109">
                  <c:v>0.67867933449147899</c:v>
                </c:pt>
                <c:pt idx="110">
                  <c:v>0.70007643793209096</c:v>
                </c:pt>
                <c:pt idx="111">
                  <c:v>0.72348322048617597</c:v>
                </c:pt>
                <c:pt idx="112">
                  <c:v>0.72657121740923103</c:v>
                </c:pt>
                <c:pt idx="113">
                  <c:v>0.743174109580791</c:v>
                </c:pt>
                <c:pt idx="114">
                  <c:v>0.77191357669848404</c:v>
                </c:pt>
                <c:pt idx="115">
                  <c:v>0.79487000357502502</c:v>
                </c:pt>
                <c:pt idx="116">
                  <c:v>0.79730860077287502</c:v>
                </c:pt>
                <c:pt idx="117">
                  <c:v>0.79985825821983503</c:v>
                </c:pt>
                <c:pt idx="118">
                  <c:v>0.79415042183742102</c:v>
                </c:pt>
                <c:pt idx="119">
                  <c:v>0.79322457769547094</c:v>
                </c:pt>
                <c:pt idx="120">
                  <c:v>0.79408476524747595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5D-4F63-B7D3-0933B0371F7B}"/>
            </c:ext>
          </c:extLst>
        </c:ser>
        <c:ser>
          <c:idx val="1"/>
          <c:order val="1"/>
          <c:tx>
            <c:strRef>
              <c:f>BACK_TEST!$M$181</c:f>
              <c:strCache>
                <c:ptCount val="1"/>
                <c:pt idx="0">
                  <c:v>CORR_1Y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  <c:pt idx="28">
                  <c:v>43844</c:v>
                </c:pt>
                <c:pt idx="29">
                  <c:v>43840</c:v>
                </c:pt>
                <c:pt idx="30">
                  <c:v>43839</c:v>
                </c:pt>
                <c:pt idx="31">
                  <c:v>43838</c:v>
                </c:pt>
                <c:pt idx="32">
                  <c:v>43837</c:v>
                </c:pt>
                <c:pt idx="33">
                  <c:v>43836</c:v>
                </c:pt>
                <c:pt idx="34">
                  <c:v>43829</c:v>
                </c:pt>
                <c:pt idx="35">
                  <c:v>43826</c:v>
                </c:pt>
                <c:pt idx="36">
                  <c:v>43825</c:v>
                </c:pt>
                <c:pt idx="37">
                  <c:v>43824</c:v>
                </c:pt>
                <c:pt idx="38">
                  <c:v>43823</c:v>
                </c:pt>
                <c:pt idx="39">
                  <c:v>43822</c:v>
                </c:pt>
                <c:pt idx="40">
                  <c:v>43819</c:v>
                </c:pt>
                <c:pt idx="41">
                  <c:v>43818</c:v>
                </c:pt>
                <c:pt idx="42">
                  <c:v>43817</c:v>
                </c:pt>
                <c:pt idx="43">
                  <c:v>43816</c:v>
                </c:pt>
                <c:pt idx="44">
                  <c:v>43815</c:v>
                </c:pt>
                <c:pt idx="45">
                  <c:v>43812</c:v>
                </c:pt>
                <c:pt idx="46">
                  <c:v>43811</c:v>
                </c:pt>
                <c:pt idx="47">
                  <c:v>43810</c:v>
                </c:pt>
                <c:pt idx="48">
                  <c:v>43809</c:v>
                </c:pt>
                <c:pt idx="49">
                  <c:v>43808</c:v>
                </c:pt>
                <c:pt idx="50">
                  <c:v>43805</c:v>
                </c:pt>
                <c:pt idx="51">
                  <c:v>43804</c:v>
                </c:pt>
                <c:pt idx="52">
                  <c:v>43803</c:v>
                </c:pt>
                <c:pt idx="53">
                  <c:v>43802</c:v>
                </c:pt>
                <c:pt idx="54">
                  <c:v>43801</c:v>
                </c:pt>
                <c:pt idx="55">
                  <c:v>43798</c:v>
                </c:pt>
                <c:pt idx="56">
                  <c:v>43797</c:v>
                </c:pt>
                <c:pt idx="57">
                  <c:v>43796</c:v>
                </c:pt>
                <c:pt idx="58">
                  <c:v>43795</c:v>
                </c:pt>
                <c:pt idx="59">
                  <c:v>43794</c:v>
                </c:pt>
                <c:pt idx="60">
                  <c:v>43791</c:v>
                </c:pt>
                <c:pt idx="61">
                  <c:v>43790</c:v>
                </c:pt>
                <c:pt idx="62">
                  <c:v>43789</c:v>
                </c:pt>
                <c:pt idx="63">
                  <c:v>43788</c:v>
                </c:pt>
                <c:pt idx="64">
                  <c:v>43787</c:v>
                </c:pt>
                <c:pt idx="65">
                  <c:v>43784</c:v>
                </c:pt>
                <c:pt idx="66">
                  <c:v>43783</c:v>
                </c:pt>
                <c:pt idx="67">
                  <c:v>43782</c:v>
                </c:pt>
                <c:pt idx="68">
                  <c:v>43781</c:v>
                </c:pt>
                <c:pt idx="69">
                  <c:v>43780</c:v>
                </c:pt>
                <c:pt idx="70">
                  <c:v>43777</c:v>
                </c:pt>
                <c:pt idx="71">
                  <c:v>43776</c:v>
                </c:pt>
                <c:pt idx="72">
                  <c:v>43775</c:v>
                </c:pt>
                <c:pt idx="73">
                  <c:v>43774</c:v>
                </c:pt>
                <c:pt idx="74">
                  <c:v>43770</c:v>
                </c:pt>
                <c:pt idx="75">
                  <c:v>43769</c:v>
                </c:pt>
                <c:pt idx="76">
                  <c:v>43768</c:v>
                </c:pt>
                <c:pt idx="77">
                  <c:v>43767</c:v>
                </c:pt>
                <c:pt idx="78">
                  <c:v>43766</c:v>
                </c:pt>
                <c:pt idx="79">
                  <c:v>43763</c:v>
                </c:pt>
                <c:pt idx="80">
                  <c:v>43762</c:v>
                </c:pt>
                <c:pt idx="81">
                  <c:v>43761</c:v>
                </c:pt>
                <c:pt idx="82">
                  <c:v>43759</c:v>
                </c:pt>
                <c:pt idx="83">
                  <c:v>43756</c:v>
                </c:pt>
                <c:pt idx="84">
                  <c:v>43755</c:v>
                </c:pt>
                <c:pt idx="85">
                  <c:v>43754</c:v>
                </c:pt>
                <c:pt idx="86">
                  <c:v>43753</c:v>
                </c:pt>
                <c:pt idx="87">
                  <c:v>43749</c:v>
                </c:pt>
                <c:pt idx="88">
                  <c:v>43748</c:v>
                </c:pt>
                <c:pt idx="89">
                  <c:v>43747</c:v>
                </c:pt>
                <c:pt idx="90">
                  <c:v>43746</c:v>
                </c:pt>
                <c:pt idx="91">
                  <c:v>43745</c:v>
                </c:pt>
                <c:pt idx="92">
                  <c:v>43742</c:v>
                </c:pt>
                <c:pt idx="93">
                  <c:v>43741</c:v>
                </c:pt>
                <c:pt idx="94">
                  <c:v>43740</c:v>
                </c:pt>
                <c:pt idx="95">
                  <c:v>43739</c:v>
                </c:pt>
                <c:pt idx="96">
                  <c:v>43738</c:v>
                </c:pt>
                <c:pt idx="97">
                  <c:v>43735</c:v>
                </c:pt>
                <c:pt idx="98">
                  <c:v>43734</c:v>
                </c:pt>
                <c:pt idx="99">
                  <c:v>43733</c:v>
                </c:pt>
                <c:pt idx="100">
                  <c:v>43732</c:v>
                </c:pt>
                <c:pt idx="101">
                  <c:v>43728</c:v>
                </c:pt>
                <c:pt idx="102">
                  <c:v>43727</c:v>
                </c:pt>
                <c:pt idx="103">
                  <c:v>43726</c:v>
                </c:pt>
                <c:pt idx="104">
                  <c:v>43725</c:v>
                </c:pt>
                <c:pt idx="105">
                  <c:v>43721</c:v>
                </c:pt>
                <c:pt idx="106">
                  <c:v>43720</c:v>
                </c:pt>
                <c:pt idx="107">
                  <c:v>43719</c:v>
                </c:pt>
                <c:pt idx="108">
                  <c:v>43718</c:v>
                </c:pt>
                <c:pt idx="109">
                  <c:v>43717</c:v>
                </c:pt>
                <c:pt idx="110">
                  <c:v>43714</c:v>
                </c:pt>
                <c:pt idx="111">
                  <c:v>43713</c:v>
                </c:pt>
                <c:pt idx="112">
                  <c:v>43712</c:v>
                </c:pt>
                <c:pt idx="113">
                  <c:v>43711</c:v>
                </c:pt>
                <c:pt idx="114">
                  <c:v>43710</c:v>
                </c:pt>
                <c:pt idx="115">
                  <c:v>43707</c:v>
                </c:pt>
                <c:pt idx="116">
                  <c:v>43706</c:v>
                </c:pt>
                <c:pt idx="117">
                  <c:v>43705</c:v>
                </c:pt>
                <c:pt idx="118">
                  <c:v>43704</c:v>
                </c:pt>
                <c:pt idx="119">
                  <c:v>43703</c:v>
                </c:pt>
                <c:pt idx="120">
                  <c:v>43700</c:v>
                </c:pt>
              </c:numCache>
            </c:numRef>
          </c:cat>
          <c:val>
            <c:numRef>
              <c:f>BACK_TEST!$M$182:$M$525</c:f>
              <c:numCache>
                <c:formatCode>General</c:formatCode>
                <c:ptCount val="344"/>
                <c:pt idx="0">
                  <c:v>0.92908002522818001</c:v>
                </c:pt>
                <c:pt idx="1">
                  <c:v>0.92812799703884297</c:v>
                </c:pt>
                <c:pt idx="2">
                  <c:v>0.92848557200390902</c:v>
                </c:pt>
                <c:pt idx="3">
                  <c:v>0.928119278185637</c:v>
                </c:pt>
                <c:pt idx="4">
                  <c:v>0.92697934651004799</c:v>
                </c:pt>
                <c:pt idx="5">
                  <c:v>0.92670748677689696</c:v>
                </c:pt>
                <c:pt idx="6">
                  <c:v>0.92764054726793799</c:v>
                </c:pt>
                <c:pt idx="7">
                  <c:v>0.92898803003895303</c:v>
                </c:pt>
                <c:pt idx="8">
                  <c:v>0.92805091687170205</c:v>
                </c:pt>
                <c:pt idx="9">
                  <c:v>0.92657892620773497</c:v>
                </c:pt>
                <c:pt idx="10">
                  <c:v>0.92578480690572595</c:v>
                </c:pt>
                <c:pt idx="11">
                  <c:v>0.92482396997306104</c:v>
                </c:pt>
                <c:pt idx="12">
                  <c:v>0.92416387278951495</c:v>
                </c:pt>
                <c:pt idx="13">
                  <c:v>0.92326129368933496</c:v>
                </c:pt>
                <c:pt idx="14">
                  <c:v>0.92269199730427598</c:v>
                </c:pt>
                <c:pt idx="15">
                  <c:v>0.922624592700935</c:v>
                </c:pt>
                <c:pt idx="16">
                  <c:v>0.92251883650806499</c:v>
                </c:pt>
                <c:pt idx="17">
                  <c:v>0.92273676699631901</c:v>
                </c:pt>
                <c:pt idx="18">
                  <c:v>0.92299128957165699</c:v>
                </c:pt>
                <c:pt idx="19">
                  <c:v>0.92311209429545804</c:v>
                </c:pt>
                <c:pt idx="20">
                  <c:v>0.923311124894028</c:v>
                </c:pt>
                <c:pt idx="21">
                  <c:v>0.92308623837965598</c:v>
                </c:pt>
                <c:pt idx="22">
                  <c:v>0.92267925108881299</c:v>
                </c:pt>
                <c:pt idx="23">
                  <c:v>0.92190800578140097</c:v>
                </c:pt>
                <c:pt idx="24">
                  <c:v>0.92124796302673095</c:v>
                </c:pt>
                <c:pt idx="25">
                  <c:v>0.92087828551796203</c:v>
                </c:pt>
                <c:pt idx="26">
                  <c:v>0.91982751792254402</c:v>
                </c:pt>
                <c:pt idx="27">
                  <c:v>0.91870214422826302</c:v>
                </c:pt>
                <c:pt idx="28">
                  <c:v>0.91836241483835201</c:v>
                </c:pt>
                <c:pt idx="29">
                  <c:v>0.91739196621975105</c:v>
                </c:pt>
                <c:pt idx="30">
                  <c:v>0.91587351015321705</c:v>
                </c:pt>
                <c:pt idx="31">
                  <c:v>0.91442726657193796</c:v>
                </c:pt>
                <c:pt idx="32">
                  <c:v>0.91341697578873804</c:v>
                </c:pt>
                <c:pt idx="33">
                  <c:v>0.91134807411123697</c:v>
                </c:pt>
                <c:pt idx="34">
                  <c:v>0.90892293836999405</c:v>
                </c:pt>
                <c:pt idx="35">
                  <c:v>0.90702221313314602</c:v>
                </c:pt>
                <c:pt idx="36">
                  <c:v>0.90515433158152703</c:v>
                </c:pt>
                <c:pt idx="37">
                  <c:v>0.90456725937610305</c:v>
                </c:pt>
                <c:pt idx="38">
                  <c:v>0.90442757579343003</c:v>
                </c:pt>
                <c:pt idx="39">
                  <c:v>0.90434309514089894</c:v>
                </c:pt>
                <c:pt idx="40">
                  <c:v>0.90235726704082897</c:v>
                </c:pt>
                <c:pt idx="41">
                  <c:v>0.89966454595821599</c:v>
                </c:pt>
                <c:pt idx="42">
                  <c:v>0.89763931651569595</c:v>
                </c:pt>
                <c:pt idx="43">
                  <c:v>0.89666114341923298</c:v>
                </c:pt>
                <c:pt idx="44">
                  <c:v>0.89605027030713202</c:v>
                </c:pt>
                <c:pt idx="45">
                  <c:v>0.89580559124089298</c:v>
                </c:pt>
                <c:pt idx="46">
                  <c:v>0.89540359310730899</c:v>
                </c:pt>
                <c:pt idx="47">
                  <c:v>0.89451384121764399</c:v>
                </c:pt>
                <c:pt idx="48">
                  <c:v>0.89448650968018795</c:v>
                </c:pt>
                <c:pt idx="49">
                  <c:v>0.89578232050792606</c:v>
                </c:pt>
                <c:pt idx="50">
                  <c:v>0.89753392666953002</c:v>
                </c:pt>
                <c:pt idx="51">
                  <c:v>0.89885559121859004</c:v>
                </c:pt>
                <c:pt idx="52">
                  <c:v>0.90012524603186705</c:v>
                </c:pt>
                <c:pt idx="53">
                  <c:v>0.90147610464299399</c:v>
                </c:pt>
                <c:pt idx="54">
                  <c:v>0.90198483009032004</c:v>
                </c:pt>
                <c:pt idx="55">
                  <c:v>0.90167884709299595</c:v>
                </c:pt>
                <c:pt idx="56">
                  <c:v>0.90128366922313197</c:v>
                </c:pt>
                <c:pt idx="57">
                  <c:v>0.90169298720485602</c:v>
                </c:pt>
                <c:pt idx="58">
                  <c:v>0.90189726378811597</c:v>
                </c:pt>
                <c:pt idx="59">
                  <c:v>0.90193677973117803</c:v>
                </c:pt>
                <c:pt idx="60">
                  <c:v>0.90176674898262599</c:v>
                </c:pt>
                <c:pt idx="61">
                  <c:v>0.90215710927165305</c:v>
                </c:pt>
                <c:pt idx="62">
                  <c:v>0.90229499041925998</c:v>
                </c:pt>
                <c:pt idx="63">
                  <c:v>0.90295078353169</c:v>
                </c:pt>
                <c:pt idx="64">
                  <c:v>0.90404257174450098</c:v>
                </c:pt>
                <c:pt idx="65">
                  <c:v>0.90585594504425704</c:v>
                </c:pt>
                <c:pt idx="66">
                  <c:v>0.90750154166242802</c:v>
                </c:pt>
                <c:pt idx="67">
                  <c:v>0.90904098880430195</c:v>
                </c:pt>
                <c:pt idx="68">
                  <c:v>0.910159448685816</c:v>
                </c:pt>
                <c:pt idx="69">
                  <c:v>0.91160872493450695</c:v>
                </c:pt>
                <c:pt idx="70">
                  <c:v>0.91291789726994799</c:v>
                </c:pt>
                <c:pt idx="71">
                  <c:v>0.91224261538656604</c:v>
                </c:pt>
                <c:pt idx="72">
                  <c:v>0.91228467731895402</c:v>
                </c:pt>
                <c:pt idx="73">
                  <c:v>0.91304900851133797</c:v>
                </c:pt>
                <c:pt idx="74">
                  <c:v>0.91337284490942605</c:v>
                </c:pt>
                <c:pt idx="75">
                  <c:v>0.91433199202395798</c:v>
                </c:pt>
                <c:pt idx="76">
                  <c:v>0.90889550406839204</c:v>
                </c:pt>
                <c:pt idx="77">
                  <c:v>0.90907370462957804</c:v>
                </c:pt>
                <c:pt idx="78">
                  <c:v>0.90971654358898302</c:v>
                </c:pt>
                <c:pt idx="79">
                  <c:v>0.91084601949903499</c:v>
                </c:pt>
                <c:pt idx="80">
                  <c:v>0.911272914137356</c:v>
                </c:pt>
                <c:pt idx="81">
                  <c:v>0.91170670150309496</c:v>
                </c:pt>
                <c:pt idx="82">
                  <c:v>0.91033076535629598</c:v>
                </c:pt>
                <c:pt idx="83">
                  <c:v>0.90882264049045502</c:v>
                </c:pt>
                <c:pt idx="84">
                  <c:v>0.90776083043071898</c:v>
                </c:pt>
                <c:pt idx="85">
                  <c:v>0.90720742065473003</c:v>
                </c:pt>
                <c:pt idx="86">
                  <c:v>0.90665578732387697</c:v>
                </c:pt>
                <c:pt idx="87">
                  <c:v>0.90652661142990199</c:v>
                </c:pt>
                <c:pt idx="88">
                  <c:v>0.90611923092146895</c:v>
                </c:pt>
                <c:pt idx="89">
                  <c:v>0.90650632060432002</c:v>
                </c:pt>
                <c:pt idx="90">
                  <c:v>0.907460493372787</c:v>
                </c:pt>
                <c:pt idx="91">
                  <c:v>0.90721728707326599</c:v>
                </c:pt>
                <c:pt idx="92">
                  <c:v>0.908911527607</c:v>
                </c:pt>
                <c:pt idx="93">
                  <c:v>0.91083133715546805</c:v>
                </c:pt>
                <c:pt idx="94">
                  <c:v>0.91218596739008095</c:v>
                </c:pt>
                <c:pt idx="95">
                  <c:v>0.91433283359192397</c:v>
                </c:pt>
                <c:pt idx="96">
                  <c:v>0.91634092830038905</c:v>
                </c:pt>
                <c:pt idx="97">
                  <c:v>0.91790530004756699</c:v>
                </c:pt>
                <c:pt idx="98">
                  <c:v>0.91907698423950801</c:v>
                </c:pt>
                <c:pt idx="99">
                  <c:v>0.91991312054700702</c:v>
                </c:pt>
                <c:pt idx="100">
                  <c:v>0.92112585421725701</c:v>
                </c:pt>
                <c:pt idx="101">
                  <c:v>0.9218575224669</c:v>
                </c:pt>
                <c:pt idx="102">
                  <c:v>0.92270641476453796</c:v>
                </c:pt>
                <c:pt idx="103">
                  <c:v>0.92337540198285495</c:v>
                </c:pt>
                <c:pt idx="104">
                  <c:v>0.92357738685128998</c:v>
                </c:pt>
                <c:pt idx="105">
                  <c:v>0.92342813409813895</c:v>
                </c:pt>
                <c:pt idx="106">
                  <c:v>0.92295580400521104</c:v>
                </c:pt>
                <c:pt idx="107">
                  <c:v>0.92248970591147805</c:v>
                </c:pt>
                <c:pt idx="108">
                  <c:v>0.92172532545427799</c:v>
                </c:pt>
                <c:pt idx="109">
                  <c:v>0.92088447306690002</c:v>
                </c:pt>
                <c:pt idx="110">
                  <c:v>0.92002467605648797</c:v>
                </c:pt>
                <c:pt idx="111">
                  <c:v>0.91923133566772397</c:v>
                </c:pt>
                <c:pt idx="112">
                  <c:v>0.91844408932858002</c:v>
                </c:pt>
                <c:pt idx="113">
                  <c:v>0.91756716106884295</c:v>
                </c:pt>
                <c:pt idx="114">
                  <c:v>0.91723854678934602</c:v>
                </c:pt>
                <c:pt idx="115">
                  <c:v>0.91714391392497197</c:v>
                </c:pt>
                <c:pt idx="116">
                  <c:v>0.91731998086177902</c:v>
                </c:pt>
                <c:pt idx="117">
                  <c:v>0.91752646647371205</c:v>
                </c:pt>
                <c:pt idx="118">
                  <c:v>0.91762393854392099</c:v>
                </c:pt>
                <c:pt idx="119">
                  <c:v>0.91760423984276196</c:v>
                </c:pt>
                <c:pt idx="120">
                  <c:v>0.91773838896234905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5D-4F63-B7D3-0933B0371F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811072"/>
        <c:axId val="137812608"/>
      </c:lineChart>
      <c:scatterChart>
        <c:scatterStyle val="lineMarker"/>
        <c:varyColors val="0"/>
        <c:ser>
          <c:idx val="2"/>
          <c:order val="2"/>
          <c:tx>
            <c:v>Open LIne</c:v>
          </c:tx>
          <c:marker>
            <c:symbol val="none"/>
          </c:marker>
          <c:dPt>
            <c:idx val="1"/>
            <c:bubble3D val="0"/>
            <c:spPr>
              <a:ln>
                <a:solidFill>
                  <a:srgbClr val="FF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AB3D-47DF-BCC9-DFF8C96A9338}"/>
              </c:ext>
            </c:extLst>
          </c:dPt>
          <c:xVal>
            <c:numRef>
              <c:f>BACK_TEST!$A$35:$A$36</c:f>
              <c:numCache>
                <c:formatCode>m/d/yyyy</c:formatCode>
                <c:ptCount val="2"/>
                <c:pt idx="0">
                  <c:v>43845</c:v>
                </c:pt>
                <c:pt idx="1">
                  <c:v>43845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3D-47DF-BCC9-DFF8C96A9338}"/>
            </c:ext>
          </c:extLst>
        </c:ser>
        <c:ser>
          <c:idx val="3"/>
          <c:order val="3"/>
          <c:tx>
            <c:v>close_line</c:v>
          </c:tx>
          <c:marker>
            <c:symbol val="none"/>
          </c:marker>
          <c:dPt>
            <c:idx val="1"/>
            <c:bubble3D val="0"/>
            <c:spPr>
              <a:ln>
                <a:solidFill>
                  <a:schemeClr val="accent6"/>
                </a:solidFill>
              </a:ln>
              <a:effectLst>
                <a:outerShdw blurRad="50800" dist="50800" dir="5400000" algn="ctr" rotWithShape="0">
                  <a:srgbClr val="FFC000"/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B3D-47DF-BCC9-DFF8C96A9338}"/>
              </c:ext>
            </c:extLst>
          </c:dPt>
          <c:xVal>
            <c:numRef>
              <c:f>BACK_TEST!$A$39:$A$40</c:f>
              <c:numCache>
                <c:formatCode>m/d/yyyy</c:formatCode>
                <c:ptCount val="2"/>
                <c:pt idx="0">
                  <c:v>43864</c:v>
                </c:pt>
                <c:pt idx="1">
                  <c:v>43864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B3D-47DF-BCC9-DFF8C96A93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5823112"/>
        <c:axId val="855808352"/>
      </c:scatterChart>
      <c:dateAx>
        <c:axId val="1378110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812608"/>
        <c:crosses val="autoZero"/>
        <c:auto val="1"/>
        <c:lblOffset val="100"/>
        <c:baseTimeUnit val="days"/>
      </c:dateAx>
      <c:valAx>
        <c:axId val="137812608"/>
        <c:scaling>
          <c:orientation val="minMax"/>
          <c:max val="1"/>
        </c:scaling>
        <c:delete val="0"/>
        <c:axPos val="l"/>
        <c:majorGridlines>
          <c:spPr>
            <a:ln>
              <a:solidFill>
                <a:schemeClr val="accent6">
                  <a:lumMod val="7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crossAx val="137811072"/>
        <c:crosses val="autoZero"/>
        <c:crossBetween val="between"/>
      </c:valAx>
      <c:valAx>
        <c:axId val="855808352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855823112"/>
        <c:crosses val="max"/>
        <c:crossBetween val="midCat"/>
      </c:valAx>
      <c:valAx>
        <c:axId val="85582311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558083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774397570740452"/>
          <c:y val="0.11038272538533242"/>
          <c:w val="4.8515537129292186E-2"/>
          <c:h val="0.3050651916396093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BACK_TEST!$L$181</c:f>
              <c:strCache>
                <c:ptCount val="1"/>
                <c:pt idx="0">
                  <c:v>COINT_3M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  <c:pt idx="28">
                  <c:v>43844</c:v>
                </c:pt>
                <c:pt idx="29">
                  <c:v>43840</c:v>
                </c:pt>
                <c:pt idx="30">
                  <c:v>43839</c:v>
                </c:pt>
                <c:pt idx="31">
                  <c:v>43838</c:v>
                </c:pt>
                <c:pt idx="32">
                  <c:v>43837</c:v>
                </c:pt>
                <c:pt idx="33">
                  <c:v>43836</c:v>
                </c:pt>
                <c:pt idx="34">
                  <c:v>43829</c:v>
                </c:pt>
                <c:pt idx="35">
                  <c:v>43826</c:v>
                </c:pt>
                <c:pt idx="36">
                  <c:v>43825</c:v>
                </c:pt>
                <c:pt idx="37">
                  <c:v>43824</c:v>
                </c:pt>
                <c:pt idx="38">
                  <c:v>43823</c:v>
                </c:pt>
                <c:pt idx="39">
                  <c:v>43822</c:v>
                </c:pt>
                <c:pt idx="40">
                  <c:v>43819</c:v>
                </c:pt>
                <c:pt idx="41">
                  <c:v>43818</c:v>
                </c:pt>
                <c:pt idx="42">
                  <c:v>43817</c:v>
                </c:pt>
                <c:pt idx="43">
                  <c:v>43816</c:v>
                </c:pt>
                <c:pt idx="44">
                  <c:v>43815</c:v>
                </c:pt>
                <c:pt idx="45">
                  <c:v>43812</c:v>
                </c:pt>
                <c:pt idx="46">
                  <c:v>43811</c:v>
                </c:pt>
                <c:pt idx="47">
                  <c:v>43810</c:v>
                </c:pt>
                <c:pt idx="48">
                  <c:v>43809</c:v>
                </c:pt>
                <c:pt idx="49">
                  <c:v>43808</c:v>
                </c:pt>
                <c:pt idx="50">
                  <c:v>43805</c:v>
                </c:pt>
                <c:pt idx="51">
                  <c:v>43804</c:v>
                </c:pt>
                <c:pt idx="52">
                  <c:v>43803</c:v>
                </c:pt>
                <c:pt idx="53">
                  <c:v>43802</c:v>
                </c:pt>
                <c:pt idx="54">
                  <c:v>43801</c:v>
                </c:pt>
                <c:pt idx="55">
                  <c:v>43798</c:v>
                </c:pt>
                <c:pt idx="56">
                  <c:v>43797</c:v>
                </c:pt>
                <c:pt idx="57">
                  <c:v>43796</c:v>
                </c:pt>
                <c:pt idx="58">
                  <c:v>43795</c:v>
                </c:pt>
                <c:pt idx="59">
                  <c:v>43794</c:v>
                </c:pt>
                <c:pt idx="60">
                  <c:v>43791</c:v>
                </c:pt>
                <c:pt idx="61">
                  <c:v>43790</c:v>
                </c:pt>
                <c:pt idx="62">
                  <c:v>43789</c:v>
                </c:pt>
                <c:pt idx="63">
                  <c:v>43788</c:v>
                </c:pt>
                <c:pt idx="64">
                  <c:v>43787</c:v>
                </c:pt>
                <c:pt idx="65">
                  <c:v>43784</c:v>
                </c:pt>
                <c:pt idx="66">
                  <c:v>43783</c:v>
                </c:pt>
                <c:pt idx="67">
                  <c:v>43782</c:v>
                </c:pt>
                <c:pt idx="68">
                  <c:v>43781</c:v>
                </c:pt>
                <c:pt idx="69">
                  <c:v>43780</c:v>
                </c:pt>
                <c:pt idx="70">
                  <c:v>43777</c:v>
                </c:pt>
                <c:pt idx="71">
                  <c:v>43776</c:v>
                </c:pt>
                <c:pt idx="72">
                  <c:v>43775</c:v>
                </c:pt>
                <c:pt idx="73">
                  <c:v>43774</c:v>
                </c:pt>
                <c:pt idx="74">
                  <c:v>43770</c:v>
                </c:pt>
                <c:pt idx="75">
                  <c:v>43769</c:v>
                </c:pt>
                <c:pt idx="76">
                  <c:v>43768</c:v>
                </c:pt>
                <c:pt idx="77">
                  <c:v>43767</c:v>
                </c:pt>
                <c:pt idx="78">
                  <c:v>43766</c:v>
                </c:pt>
                <c:pt idx="79">
                  <c:v>43763</c:v>
                </c:pt>
                <c:pt idx="80">
                  <c:v>43762</c:v>
                </c:pt>
                <c:pt idx="81">
                  <c:v>43761</c:v>
                </c:pt>
                <c:pt idx="82">
                  <c:v>43759</c:v>
                </c:pt>
                <c:pt idx="83">
                  <c:v>43756</c:v>
                </c:pt>
                <c:pt idx="84">
                  <c:v>43755</c:v>
                </c:pt>
                <c:pt idx="85">
                  <c:v>43754</c:v>
                </c:pt>
                <c:pt idx="86">
                  <c:v>43753</c:v>
                </c:pt>
                <c:pt idx="87">
                  <c:v>43749</c:v>
                </c:pt>
                <c:pt idx="88">
                  <c:v>43748</c:v>
                </c:pt>
                <c:pt idx="89">
                  <c:v>43747</c:v>
                </c:pt>
                <c:pt idx="90">
                  <c:v>43746</c:v>
                </c:pt>
                <c:pt idx="91">
                  <c:v>43745</c:v>
                </c:pt>
                <c:pt idx="92">
                  <c:v>43742</c:v>
                </c:pt>
                <c:pt idx="93">
                  <c:v>43741</c:v>
                </c:pt>
                <c:pt idx="94">
                  <c:v>43740</c:v>
                </c:pt>
                <c:pt idx="95">
                  <c:v>43739</c:v>
                </c:pt>
                <c:pt idx="96">
                  <c:v>43738</c:v>
                </c:pt>
                <c:pt idx="97">
                  <c:v>43735</c:v>
                </c:pt>
                <c:pt idx="98">
                  <c:v>43734</c:v>
                </c:pt>
                <c:pt idx="99">
                  <c:v>43733</c:v>
                </c:pt>
                <c:pt idx="100">
                  <c:v>43732</c:v>
                </c:pt>
                <c:pt idx="101">
                  <c:v>43728</c:v>
                </c:pt>
                <c:pt idx="102">
                  <c:v>43727</c:v>
                </c:pt>
                <c:pt idx="103">
                  <c:v>43726</c:v>
                </c:pt>
                <c:pt idx="104">
                  <c:v>43725</c:v>
                </c:pt>
                <c:pt idx="105">
                  <c:v>43721</c:v>
                </c:pt>
                <c:pt idx="106">
                  <c:v>43720</c:v>
                </c:pt>
                <c:pt idx="107">
                  <c:v>43719</c:v>
                </c:pt>
                <c:pt idx="108">
                  <c:v>43718</c:v>
                </c:pt>
                <c:pt idx="109">
                  <c:v>43717</c:v>
                </c:pt>
                <c:pt idx="110">
                  <c:v>43714</c:v>
                </c:pt>
                <c:pt idx="111">
                  <c:v>43713</c:v>
                </c:pt>
                <c:pt idx="112">
                  <c:v>43712</c:v>
                </c:pt>
                <c:pt idx="113">
                  <c:v>43711</c:v>
                </c:pt>
                <c:pt idx="114">
                  <c:v>43710</c:v>
                </c:pt>
                <c:pt idx="115">
                  <c:v>43707</c:v>
                </c:pt>
                <c:pt idx="116">
                  <c:v>43706</c:v>
                </c:pt>
                <c:pt idx="117">
                  <c:v>43705</c:v>
                </c:pt>
                <c:pt idx="118">
                  <c:v>43704</c:v>
                </c:pt>
                <c:pt idx="119">
                  <c:v>43703</c:v>
                </c:pt>
                <c:pt idx="120">
                  <c:v>43700</c:v>
                </c:pt>
              </c:numCache>
            </c:numRef>
          </c:cat>
          <c:val>
            <c:numRef>
              <c:f>BACK_TEST!$L$182:$L$525</c:f>
              <c:numCache>
                <c:formatCode>General</c:formatCode>
                <c:ptCount val="344"/>
                <c:pt idx="0">
                  <c:v>0.232510573302352</c:v>
                </c:pt>
                <c:pt idx="1">
                  <c:v>0.47692953299531798</c:v>
                </c:pt>
                <c:pt idx="2">
                  <c:v>0.63340302391713799</c:v>
                </c:pt>
                <c:pt idx="3">
                  <c:v>0.74505737474505895</c:v>
                </c:pt>
                <c:pt idx="4">
                  <c:v>0.49431516940834902</c:v>
                </c:pt>
                <c:pt idx="5">
                  <c:v>0.22487546295441799</c:v>
                </c:pt>
                <c:pt idx="6">
                  <c:v>0.129809768212025</c:v>
                </c:pt>
                <c:pt idx="7">
                  <c:v>0.20375040209624501</c:v>
                </c:pt>
                <c:pt idx="8">
                  <c:v>0.16865664664348901</c:v>
                </c:pt>
                <c:pt idx="9">
                  <c:v>0.36464398284773503</c:v>
                </c:pt>
                <c:pt idx="10">
                  <c:v>0.41069818246031198</c:v>
                </c:pt>
                <c:pt idx="11">
                  <c:v>0.81554077056959295</c:v>
                </c:pt>
                <c:pt idx="12">
                  <c:v>0.71716896088658899</c:v>
                </c:pt>
                <c:pt idx="13">
                  <c:v>0.28524889756518301</c:v>
                </c:pt>
                <c:pt idx="14">
                  <c:v>0.30704919310971901</c:v>
                </c:pt>
                <c:pt idx="15">
                  <c:v>0.64673000280870596</c:v>
                </c:pt>
                <c:pt idx="16">
                  <c:v>0.34732013756313901</c:v>
                </c:pt>
                <c:pt idx="17">
                  <c:v>0.19425980874745299</c:v>
                </c:pt>
                <c:pt idx="18">
                  <c:v>0.17925657212750901</c:v>
                </c:pt>
                <c:pt idx="19">
                  <c:v>0.22539656749331699</c:v>
                </c:pt>
                <c:pt idx="20">
                  <c:v>0.213044223666499</c:v>
                </c:pt>
                <c:pt idx="21">
                  <c:v>0.22393889586254201</c:v>
                </c:pt>
                <c:pt idx="22">
                  <c:v>0.20742604743552401</c:v>
                </c:pt>
                <c:pt idx="23">
                  <c:v>0.20736697814302399</c:v>
                </c:pt>
                <c:pt idx="24">
                  <c:v>0.200901932202667</c:v>
                </c:pt>
                <c:pt idx="25">
                  <c:v>0.148987928992451</c:v>
                </c:pt>
                <c:pt idx="26">
                  <c:v>9.5684860226709398E-2</c:v>
                </c:pt>
                <c:pt idx="27" formatCode="0.00E+00">
                  <c:v>8.8949884733312307E-2</c:v>
                </c:pt>
                <c:pt idx="28">
                  <c:v>7.6549634594758206E-2</c:v>
                </c:pt>
                <c:pt idx="29">
                  <c:v>7.5629580457382106E-2</c:v>
                </c:pt>
                <c:pt idx="30" formatCode="0.00E+00">
                  <c:v>0.18777209906348</c:v>
                </c:pt>
                <c:pt idx="31" formatCode="0.00E+00">
                  <c:v>0.25131770947395699</c:v>
                </c:pt>
                <c:pt idx="32" formatCode="0.00E+00">
                  <c:v>0.18620445813189401</c:v>
                </c:pt>
                <c:pt idx="33" formatCode="0.00E+00">
                  <c:v>8.0541246097977803E-2</c:v>
                </c:pt>
                <c:pt idx="34">
                  <c:v>3.4622275453628101E-2</c:v>
                </c:pt>
                <c:pt idx="35" formatCode="0.00E+00">
                  <c:v>6.5187115314413596E-2</c:v>
                </c:pt>
                <c:pt idx="36" formatCode="0.00E+00">
                  <c:v>2.0179903331675499E-2</c:v>
                </c:pt>
                <c:pt idx="37" formatCode="0.00E+00">
                  <c:v>0.14028549164986501</c:v>
                </c:pt>
                <c:pt idx="38" formatCode="0.00E+00">
                  <c:v>0.105878703099491</c:v>
                </c:pt>
                <c:pt idx="39" formatCode="0.00E+00">
                  <c:v>9.0055423528501405E-2</c:v>
                </c:pt>
                <c:pt idx="40">
                  <c:v>8.7817969021101505E-2</c:v>
                </c:pt>
                <c:pt idx="41">
                  <c:v>9.1158458438993603E-2</c:v>
                </c:pt>
                <c:pt idx="42">
                  <c:v>0.112727210422159</c:v>
                </c:pt>
                <c:pt idx="43">
                  <c:v>0.14039899875936701</c:v>
                </c:pt>
                <c:pt idx="44">
                  <c:v>9.4972539982998594E-2</c:v>
                </c:pt>
                <c:pt idx="45">
                  <c:v>1.3947640305026401E-2</c:v>
                </c:pt>
                <c:pt idx="46">
                  <c:v>5.2906538283774597E-3</c:v>
                </c:pt>
                <c:pt idx="47">
                  <c:v>9.8268334763768703E-3</c:v>
                </c:pt>
                <c:pt idx="48">
                  <c:v>1.27258891293076E-2</c:v>
                </c:pt>
                <c:pt idx="49">
                  <c:v>5.6200024117776803E-3</c:v>
                </c:pt>
                <c:pt idx="50">
                  <c:v>1.4851359010568401E-3</c:v>
                </c:pt>
                <c:pt idx="51">
                  <c:v>1.11727005208566E-2</c:v>
                </c:pt>
                <c:pt idx="52">
                  <c:v>1.95336290653964E-2</c:v>
                </c:pt>
                <c:pt idx="53">
                  <c:v>4.5318464668423097E-2</c:v>
                </c:pt>
                <c:pt idx="54">
                  <c:v>3.51311007000112E-2</c:v>
                </c:pt>
                <c:pt idx="55">
                  <c:v>2.3636500021248699E-2</c:v>
                </c:pt>
                <c:pt idx="56">
                  <c:v>2.1551929291570099E-2</c:v>
                </c:pt>
                <c:pt idx="57" formatCode="0.00E+00">
                  <c:v>0.17053262067812999</c:v>
                </c:pt>
                <c:pt idx="58" formatCode="0.00E+00">
                  <c:v>0.163429594557854</c:v>
                </c:pt>
                <c:pt idx="59">
                  <c:v>0.16582478724195299</c:v>
                </c:pt>
                <c:pt idx="60">
                  <c:v>0.140926881503975</c:v>
                </c:pt>
                <c:pt idx="61">
                  <c:v>0.131387000425845</c:v>
                </c:pt>
                <c:pt idx="62">
                  <c:v>0.17442768304766099</c:v>
                </c:pt>
                <c:pt idx="63">
                  <c:v>0.12727161460306299</c:v>
                </c:pt>
                <c:pt idx="64">
                  <c:v>5.9381517716360598E-2</c:v>
                </c:pt>
                <c:pt idx="65">
                  <c:v>0.102488750515265</c:v>
                </c:pt>
                <c:pt idx="66">
                  <c:v>0.14559672605687801</c:v>
                </c:pt>
                <c:pt idx="67" formatCode="0.00E+00">
                  <c:v>0.19740410394411601</c:v>
                </c:pt>
                <c:pt idx="68">
                  <c:v>0.13599356760832201</c:v>
                </c:pt>
                <c:pt idx="69">
                  <c:v>0.137538112514514</c:v>
                </c:pt>
                <c:pt idx="70">
                  <c:v>3.4724360875731802E-2</c:v>
                </c:pt>
                <c:pt idx="71">
                  <c:v>2.4210743741097499E-2</c:v>
                </c:pt>
                <c:pt idx="72">
                  <c:v>0.190975417580795</c:v>
                </c:pt>
                <c:pt idx="73">
                  <c:v>9.3694904581601193E-2</c:v>
                </c:pt>
                <c:pt idx="74">
                  <c:v>0.100196545514858</c:v>
                </c:pt>
                <c:pt idx="75">
                  <c:v>0.14244983739943901</c:v>
                </c:pt>
                <c:pt idx="76">
                  <c:v>0.17061968198070801</c:v>
                </c:pt>
                <c:pt idx="77">
                  <c:v>0.25336279882838197</c:v>
                </c:pt>
                <c:pt idx="78">
                  <c:v>0.388412475352583</c:v>
                </c:pt>
                <c:pt idx="79">
                  <c:v>0.49237416072718199</c:v>
                </c:pt>
                <c:pt idx="80">
                  <c:v>0.30484830495793602</c:v>
                </c:pt>
                <c:pt idx="81">
                  <c:v>0.22814171525722399</c:v>
                </c:pt>
                <c:pt idx="82">
                  <c:v>1.7462583877154401E-2</c:v>
                </c:pt>
                <c:pt idx="83">
                  <c:v>2.6084309350548299E-2</c:v>
                </c:pt>
                <c:pt idx="84">
                  <c:v>2.7038759847676501E-2</c:v>
                </c:pt>
                <c:pt idx="85">
                  <c:v>0.45298251136937701</c:v>
                </c:pt>
                <c:pt idx="86">
                  <c:v>0.37605041619920698</c:v>
                </c:pt>
                <c:pt idx="87">
                  <c:v>0.35264236032459401</c:v>
                </c:pt>
                <c:pt idx="88">
                  <c:v>0.38033575198731701</c:v>
                </c:pt>
                <c:pt idx="89">
                  <c:v>0.33953889345270799</c:v>
                </c:pt>
                <c:pt idx="90">
                  <c:v>0.27877575888510697</c:v>
                </c:pt>
                <c:pt idx="91">
                  <c:v>0.28699798361599399</c:v>
                </c:pt>
                <c:pt idx="92">
                  <c:v>0.30387414045348998</c:v>
                </c:pt>
                <c:pt idx="93">
                  <c:v>0.29510878427799497</c:v>
                </c:pt>
                <c:pt idx="94">
                  <c:v>0.26618877367987998</c:v>
                </c:pt>
                <c:pt idx="95">
                  <c:v>0.31103038432795999</c:v>
                </c:pt>
                <c:pt idx="96">
                  <c:v>0.35977521156488901</c:v>
                </c:pt>
                <c:pt idx="97">
                  <c:v>0.38195361887205398</c:v>
                </c:pt>
                <c:pt idx="98">
                  <c:v>0.44740570582603301</c:v>
                </c:pt>
                <c:pt idx="99">
                  <c:v>0.55911497010282796</c:v>
                </c:pt>
                <c:pt idx="100">
                  <c:v>0.567563661220153</c:v>
                </c:pt>
                <c:pt idx="101">
                  <c:v>0.62628652871003299</c:v>
                </c:pt>
                <c:pt idx="102">
                  <c:v>0.59937235054108895</c:v>
                </c:pt>
                <c:pt idx="103">
                  <c:v>0.56504710541492997</c:v>
                </c:pt>
                <c:pt idx="104">
                  <c:v>0.50463449638064095</c:v>
                </c:pt>
                <c:pt idx="105">
                  <c:v>0.57289836717933995</c:v>
                </c:pt>
                <c:pt idx="106">
                  <c:v>0.55013610007459002</c:v>
                </c:pt>
                <c:pt idx="107">
                  <c:v>0.44081966301179798</c:v>
                </c:pt>
                <c:pt idx="108">
                  <c:v>0.31180280729835202</c:v>
                </c:pt>
                <c:pt idx="109">
                  <c:v>8.5190787548654695E-2</c:v>
                </c:pt>
                <c:pt idx="110">
                  <c:v>3.5925507705616998E-2</c:v>
                </c:pt>
                <c:pt idx="111">
                  <c:v>1.9454434796224201E-2</c:v>
                </c:pt>
                <c:pt idx="112">
                  <c:v>2.55355453273996E-2</c:v>
                </c:pt>
                <c:pt idx="113">
                  <c:v>9.5101944028733801E-2</c:v>
                </c:pt>
                <c:pt idx="114">
                  <c:v>3.6172943427634503E-2</c:v>
                </c:pt>
                <c:pt idx="115">
                  <c:v>2.2429243105094799E-2</c:v>
                </c:pt>
                <c:pt idx="116">
                  <c:v>1.8639520029604499E-2</c:v>
                </c:pt>
                <c:pt idx="117">
                  <c:v>2.7606821866643799E-2</c:v>
                </c:pt>
                <c:pt idx="118">
                  <c:v>3.5015597027264103E-2</c:v>
                </c:pt>
                <c:pt idx="119">
                  <c:v>5.2453406355055299E-2</c:v>
                </c:pt>
                <c:pt idx="120">
                  <c:v>5.6161878533789802E-2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08-425E-9DDB-C8B817E9D947}"/>
            </c:ext>
          </c:extLst>
        </c:ser>
        <c:ser>
          <c:idx val="1"/>
          <c:order val="1"/>
          <c:tx>
            <c:strRef>
              <c:f>BACK_TEST!$N$181</c:f>
              <c:strCache>
                <c:ptCount val="1"/>
                <c:pt idx="0">
                  <c:v>COINT_1Y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  <c:pt idx="28">
                  <c:v>43844</c:v>
                </c:pt>
                <c:pt idx="29">
                  <c:v>43840</c:v>
                </c:pt>
                <c:pt idx="30">
                  <c:v>43839</c:v>
                </c:pt>
                <c:pt idx="31">
                  <c:v>43838</c:v>
                </c:pt>
                <c:pt idx="32">
                  <c:v>43837</c:v>
                </c:pt>
                <c:pt idx="33">
                  <c:v>43836</c:v>
                </c:pt>
                <c:pt idx="34">
                  <c:v>43829</c:v>
                </c:pt>
                <c:pt idx="35">
                  <c:v>43826</c:v>
                </c:pt>
                <c:pt idx="36">
                  <c:v>43825</c:v>
                </c:pt>
                <c:pt idx="37">
                  <c:v>43824</c:v>
                </c:pt>
                <c:pt idx="38">
                  <c:v>43823</c:v>
                </c:pt>
                <c:pt idx="39">
                  <c:v>43822</c:v>
                </c:pt>
                <c:pt idx="40">
                  <c:v>43819</c:v>
                </c:pt>
                <c:pt idx="41">
                  <c:v>43818</c:v>
                </c:pt>
                <c:pt idx="42">
                  <c:v>43817</c:v>
                </c:pt>
                <c:pt idx="43">
                  <c:v>43816</c:v>
                </c:pt>
                <c:pt idx="44">
                  <c:v>43815</c:v>
                </c:pt>
                <c:pt idx="45">
                  <c:v>43812</c:v>
                </c:pt>
                <c:pt idx="46">
                  <c:v>43811</c:v>
                </c:pt>
                <c:pt idx="47">
                  <c:v>43810</c:v>
                </c:pt>
                <c:pt idx="48">
                  <c:v>43809</c:v>
                </c:pt>
                <c:pt idx="49">
                  <c:v>43808</c:v>
                </c:pt>
                <c:pt idx="50">
                  <c:v>43805</c:v>
                </c:pt>
                <c:pt idx="51">
                  <c:v>43804</c:v>
                </c:pt>
                <c:pt idx="52">
                  <c:v>43803</c:v>
                </c:pt>
                <c:pt idx="53">
                  <c:v>43802</c:v>
                </c:pt>
                <c:pt idx="54">
                  <c:v>43801</c:v>
                </c:pt>
                <c:pt idx="55">
                  <c:v>43798</c:v>
                </c:pt>
                <c:pt idx="56">
                  <c:v>43797</c:v>
                </c:pt>
                <c:pt idx="57">
                  <c:v>43796</c:v>
                </c:pt>
                <c:pt idx="58">
                  <c:v>43795</c:v>
                </c:pt>
                <c:pt idx="59">
                  <c:v>43794</c:v>
                </c:pt>
                <c:pt idx="60">
                  <c:v>43791</c:v>
                </c:pt>
                <c:pt idx="61">
                  <c:v>43790</c:v>
                </c:pt>
                <c:pt idx="62">
                  <c:v>43789</c:v>
                </c:pt>
                <c:pt idx="63">
                  <c:v>43788</c:v>
                </c:pt>
                <c:pt idx="64">
                  <c:v>43787</c:v>
                </c:pt>
                <c:pt idx="65">
                  <c:v>43784</c:v>
                </c:pt>
                <c:pt idx="66">
                  <c:v>43783</c:v>
                </c:pt>
                <c:pt idx="67">
                  <c:v>43782</c:v>
                </c:pt>
                <c:pt idx="68">
                  <c:v>43781</c:v>
                </c:pt>
                <c:pt idx="69">
                  <c:v>43780</c:v>
                </c:pt>
                <c:pt idx="70">
                  <c:v>43777</c:v>
                </c:pt>
                <c:pt idx="71">
                  <c:v>43776</c:v>
                </c:pt>
                <c:pt idx="72">
                  <c:v>43775</c:v>
                </c:pt>
                <c:pt idx="73">
                  <c:v>43774</c:v>
                </c:pt>
                <c:pt idx="74">
                  <c:v>43770</c:v>
                </c:pt>
                <c:pt idx="75">
                  <c:v>43769</c:v>
                </c:pt>
                <c:pt idx="76">
                  <c:v>43768</c:v>
                </c:pt>
                <c:pt idx="77">
                  <c:v>43767</c:v>
                </c:pt>
                <c:pt idx="78">
                  <c:v>43766</c:v>
                </c:pt>
                <c:pt idx="79">
                  <c:v>43763</c:v>
                </c:pt>
                <c:pt idx="80">
                  <c:v>43762</c:v>
                </c:pt>
                <c:pt idx="81">
                  <c:v>43761</c:v>
                </c:pt>
                <c:pt idx="82">
                  <c:v>43759</c:v>
                </c:pt>
                <c:pt idx="83">
                  <c:v>43756</c:v>
                </c:pt>
                <c:pt idx="84">
                  <c:v>43755</c:v>
                </c:pt>
                <c:pt idx="85">
                  <c:v>43754</c:v>
                </c:pt>
                <c:pt idx="86">
                  <c:v>43753</c:v>
                </c:pt>
                <c:pt idx="87">
                  <c:v>43749</c:v>
                </c:pt>
                <c:pt idx="88">
                  <c:v>43748</c:v>
                </c:pt>
                <c:pt idx="89">
                  <c:v>43747</c:v>
                </c:pt>
                <c:pt idx="90">
                  <c:v>43746</c:v>
                </c:pt>
                <c:pt idx="91">
                  <c:v>43745</c:v>
                </c:pt>
                <c:pt idx="92">
                  <c:v>43742</c:v>
                </c:pt>
                <c:pt idx="93">
                  <c:v>43741</c:v>
                </c:pt>
                <c:pt idx="94">
                  <c:v>43740</c:v>
                </c:pt>
                <c:pt idx="95">
                  <c:v>43739</c:v>
                </c:pt>
                <c:pt idx="96">
                  <c:v>43738</c:v>
                </c:pt>
                <c:pt idx="97">
                  <c:v>43735</c:v>
                </c:pt>
                <c:pt idx="98">
                  <c:v>43734</c:v>
                </c:pt>
                <c:pt idx="99">
                  <c:v>43733</c:v>
                </c:pt>
                <c:pt idx="100">
                  <c:v>43732</c:v>
                </c:pt>
                <c:pt idx="101">
                  <c:v>43728</c:v>
                </c:pt>
                <c:pt idx="102">
                  <c:v>43727</c:v>
                </c:pt>
                <c:pt idx="103">
                  <c:v>43726</c:v>
                </c:pt>
                <c:pt idx="104">
                  <c:v>43725</c:v>
                </c:pt>
                <c:pt idx="105">
                  <c:v>43721</c:v>
                </c:pt>
                <c:pt idx="106">
                  <c:v>43720</c:v>
                </c:pt>
                <c:pt idx="107">
                  <c:v>43719</c:v>
                </c:pt>
                <c:pt idx="108">
                  <c:v>43718</c:v>
                </c:pt>
                <c:pt idx="109">
                  <c:v>43717</c:v>
                </c:pt>
                <c:pt idx="110">
                  <c:v>43714</c:v>
                </c:pt>
                <c:pt idx="111">
                  <c:v>43713</c:v>
                </c:pt>
                <c:pt idx="112">
                  <c:v>43712</c:v>
                </c:pt>
                <c:pt idx="113">
                  <c:v>43711</c:v>
                </c:pt>
                <c:pt idx="114">
                  <c:v>43710</c:v>
                </c:pt>
                <c:pt idx="115">
                  <c:v>43707</c:v>
                </c:pt>
                <c:pt idx="116">
                  <c:v>43706</c:v>
                </c:pt>
                <c:pt idx="117">
                  <c:v>43705</c:v>
                </c:pt>
                <c:pt idx="118">
                  <c:v>43704</c:v>
                </c:pt>
                <c:pt idx="119">
                  <c:v>43703</c:v>
                </c:pt>
                <c:pt idx="120">
                  <c:v>43700</c:v>
                </c:pt>
              </c:numCache>
            </c:numRef>
          </c:cat>
          <c:val>
            <c:numRef>
              <c:f>BACK_TEST!$N$182:$N$525</c:f>
              <c:numCache>
                <c:formatCode>General</c:formatCode>
                <c:ptCount val="344"/>
                <c:pt idx="0">
                  <c:v>0.111073737112483</c:v>
                </c:pt>
                <c:pt idx="1">
                  <c:v>7.4091094969271507E-2</c:v>
                </c:pt>
                <c:pt idx="2">
                  <c:v>0.120549012008155</c:v>
                </c:pt>
                <c:pt idx="3">
                  <c:v>0.255468450035857</c:v>
                </c:pt>
                <c:pt idx="4">
                  <c:v>0.19511218771402999</c:v>
                </c:pt>
                <c:pt idx="5">
                  <c:v>0.111374147235296</c:v>
                </c:pt>
                <c:pt idx="6">
                  <c:v>9.4316712345212494E-2</c:v>
                </c:pt>
                <c:pt idx="7">
                  <c:v>6.9004887693734002E-2</c:v>
                </c:pt>
                <c:pt idx="8">
                  <c:v>0.207553296906347</c:v>
                </c:pt>
                <c:pt idx="9">
                  <c:v>0.22996403251176001</c:v>
                </c:pt>
                <c:pt idx="10">
                  <c:v>0.16662447139799</c:v>
                </c:pt>
                <c:pt idx="11">
                  <c:v>0.20949795342206101</c:v>
                </c:pt>
                <c:pt idx="12">
                  <c:v>0.228793048569325</c:v>
                </c:pt>
                <c:pt idx="13">
                  <c:v>0.249517093748229</c:v>
                </c:pt>
                <c:pt idx="14">
                  <c:v>0.173544610738639</c:v>
                </c:pt>
                <c:pt idx="15">
                  <c:v>0.159697600288391</c:v>
                </c:pt>
                <c:pt idx="16">
                  <c:v>0.16116073578715101</c:v>
                </c:pt>
                <c:pt idx="17">
                  <c:v>0.150639904475384</c:v>
                </c:pt>
                <c:pt idx="18">
                  <c:v>0.123341390378439</c:v>
                </c:pt>
                <c:pt idx="19">
                  <c:v>0.127773410178116</c:v>
                </c:pt>
                <c:pt idx="20">
                  <c:v>0.14609093907856699</c:v>
                </c:pt>
                <c:pt idx="21">
                  <c:v>0.14957133509746001</c:v>
                </c:pt>
                <c:pt idx="22">
                  <c:v>0.15820857637421701</c:v>
                </c:pt>
                <c:pt idx="23">
                  <c:v>0.161874701344316</c:v>
                </c:pt>
                <c:pt idx="24">
                  <c:v>0.158380608598816</c:v>
                </c:pt>
                <c:pt idx="25">
                  <c:v>0.14914789930660999</c:v>
                </c:pt>
                <c:pt idx="26">
                  <c:v>0.17115969882299101</c:v>
                </c:pt>
                <c:pt idx="27">
                  <c:v>0.156127767083517</c:v>
                </c:pt>
                <c:pt idx="28">
                  <c:v>0.12184077868262499</c:v>
                </c:pt>
                <c:pt idx="29">
                  <c:v>0.16685972110848399</c:v>
                </c:pt>
                <c:pt idx="30">
                  <c:v>0.24906751764451299</c:v>
                </c:pt>
                <c:pt idx="31">
                  <c:v>0.201391122417239</c:v>
                </c:pt>
                <c:pt idx="32">
                  <c:v>0.220378352528842</c:v>
                </c:pt>
                <c:pt idx="33">
                  <c:v>0.32464782722247998</c:v>
                </c:pt>
                <c:pt idx="34">
                  <c:v>0.33945402686231202</c:v>
                </c:pt>
                <c:pt idx="35">
                  <c:v>0.18227935988740401</c:v>
                </c:pt>
                <c:pt idx="36">
                  <c:v>0.28304241804782798</c:v>
                </c:pt>
                <c:pt idx="37">
                  <c:v>0.15354982729147201</c:v>
                </c:pt>
                <c:pt idx="38">
                  <c:v>0.15922785047982899</c:v>
                </c:pt>
                <c:pt idx="39">
                  <c:v>0.181982171918594</c:v>
                </c:pt>
                <c:pt idx="40">
                  <c:v>0.33884642019532801</c:v>
                </c:pt>
                <c:pt idx="41">
                  <c:v>0.28652485649661102</c:v>
                </c:pt>
                <c:pt idx="42">
                  <c:v>0.16034054982391799</c:v>
                </c:pt>
                <c:pt idx="43">
                  <c:v>0.122986098778213</c:v>
                </c:pt>
                <c:pt idx="44">
                  <c:v>7.2140921372330996E-2</c:v>
                </c:pt>
                <c:pt idx="45">
                  <c:v>0.10636749452729501</c:v>
                </c:pt>
                <c:pt idx="46">
                  <c:v>0.13675838003016599</c:v>
                </c:pt>
                <c:pt idx="47">
                  <c:v>0.101626983422912</c:v>
                </c:pt>
                <c:pt idx="48">
                  <c:v>4.42536400450858E-2</c:v>
                </c:pt>
                <c:pt idx="49">
                  <c:v>4.4009918788532901E-2</c:v>
                </c:pt>
                <c:pt idx="50">
                  <c:v>5.49098798268573E-2</c:v>
                </c:pt>
                <c:pt idx="51">
                  <c:v>6.7008256233910601E-2</c:v>
                </c:pt>
                <c:pt idx="52">
                  <c:v>7.0550248783351796E-2</c:v>
                </c:pt>
                <c:pt idx="53">
                  <c:v>7.1382334170003406E-2</c:v>
                </c:pt>
                <c:pt idx="54">
                  <c:v>0.15870857791676199</c:v>
                </c:pt>
                <c:pt idx="55">
                  <c:v>0.19311689105614499</c:v>
                </c:pt>
                <c:pt idx="56">
                  <c:v>0.229486875648447</c:v>
                </c:pt>
                <c:pt idx="57">
                  <c:v>0.13615707074411701</c:v>
                </c:pt>
                <c:pt idx="58">
                  <c:v>0.14343619685591999</c:v>
                </c:pt>
                <c:pt idx="59">
                  <c:v>0.16185503944000701</c:v>
                </c:pt>
                <c:pt idx="60">
                  <c:v>0.163897030055422</c:v>
                </c:pt>
                <c:pt idx="61">
                  <c:v>0.128346130426925</c:v>
                </c:pt>
                <c:pt idx="62">
                  <c:v>0.126067319384951</c:v>
                </c:pt>
                <c:pt idx="63">
                  <c:v>7.7635680386952399E-2</c:v>
                </c:pt>
                <c:pt idx="64">
                  <c:v>7.5031072861316897E-2</c:v>
                </c:pt>
                <c:pt idx="65">
                  <c:v>9.9348303277754596E-2</c:v>
                </c:pt>
                <c:pt idx="66">
                  <c:v>0.125442726115923</c:v>
                </c:pt>
                <c:pt idx="67">
                  <c:v>0.13119479175373</c:v>
                </c:pt>
                <c:pt idx="68">
                  <c:v>0.15421930859607799</c:v>
                </c:pt>
                <c:pt idx="69">
                  <c:v>0.16694591414676899</c:v>
                </c:pt>
                <c:pt idx="70">
                  <c:v>0.21636899001773399</c:v>
                </c:pt>
                <c:pt idx="71">
                  <c:v>0.52366442237217903</c:v>
                </c:pt>
                <c:pt idx="72">
                  <c:v>0.29227114189845499</c:v>
                </c:pt>
                <c:pt idx="73">
                  <c:v>0.32968851367948099</c:v>
                </c:pt>
                <c:pt idx="74">
                  <c:v>0.29473895638591202</c:v>
                </c:pt>
                <c:pt idx="75">
                  <c:v>9.7204306467911894E-2</c:v>
                </c:pt>
                <c:pt idx="76">
                  <c:v>0.75233132472654196</c:v>
                </c:pt>
                <c:pt idx="77">
                  <c:v>0.79177124157061596</c:v>
                </c:pt>
                <c:pt idx="78">
                  <c:v>0.80482377212071798</c:v>
                </c:pt>
                <c:pt idx="79">
                  <c:v>0.69460063953265405</c:v>
                </c:pt>
                <c:pt idx="80">
                  <c:v>0.70929877530713403</c:v>
                </c:pt>
                <c:pt idx="81">
                  <c:v>0.89433009367973504</c:v>
                </c:pt>
                <c:pt idx="82">
                  <c:v>0.96553334013659797</c:v>
                </c:pt>
                <c:pt idx="83">
                  <c:v>0.97421671210190897</c:v>
                </c:pt>
                <c:pt idx="84">
                  <c:v>0.97676742810378403</c:v>
                </c:pt>
                <c:pt idx="85">
                  <c:v>0.97632830081205602</c:v>
                </c:pt>
                <c:pt idx="86">
                  <c:v>0.97278570666320596</c:v>
                </c:pt>
                <c:pt idx="87">
                  <c:v>0.93483781402034705</c:v>
                </c:pt>
                <c:pt idx="88">
                  <c:v>0.94698515698651098</c:v>
                </c:pt>
                <c:pt idx="89">
                  <c:v>0.94438569122493299</c:v>
                </c:pt>
                <c:pt idx="90">
                  <c:v>0.93235402421274105</c:v>
                </c:pt>
                <c:pt idx="91">
                  <c:v>0.93260791550613198</c:v>
                </c:pt>
                <c:pt idx="92">
                  <c:v>0.89199475677996098</c:v>
                </c:pt>
                <c:pt idx="93">
                  <c:v>0.85518353961185101</c:v>
                </c:pt>
                <c:pt idx="94">
                  <c:v>0.880592851566248</c:v>
                </c:pt>
                <c:pt idx="95">
                  <c:v>0.840134361598317</c:v>
                </c:pt>
                <c:pt idx="96">
                  <c:v>0.79533035046262401</c:v>
                </c:pt>
                <c:pt idx="97">
                  <c:v>0.80740887888841895</c:v>
                </c:pt>
                <c:pt idx="98">
                  <c:v>0.81720491760004998</c:v>
                </c:pt>
                <c:pt idx="99">
                  <c:v>0.83571626986444703</c:v>
                </c:pt>
                <c:pt idx="100">
                  <c:v>0.82121161001799203</c:v>
                </c:pt>
                <c:pt idx="101">
                  <c:v>0.85444626340966001</c:v>
                </c:pt>
                <c:pt idx="102">
                  <c:v>0.83733509977716003</c:v>
                </c:pt>
                <c:pt idx="103">
                  <c:v>0.84756715544286598</c:v>
                </c:pt>
                <c:pt idx="104">
                  <c:v>0.86726896237361395</c:v>
                </c:pt>
                <c:pt idx="105">
                  <c:v>0.87836833911918599</c:v>
                </c:pt>
                <c:pt idx="106">
                  <c:v>0.89426965792818303</c:v>
                </c:pt>
                <c:pt idx="107">
                  <c:v>0.89354264638584902</c:v>
                </c:pt>
                <c:pt idx="108">
                  <c:v>0.91153127180688198</c:v>
                </c:pt>
                <c:pt idx="109">
                  <c:v>0.91222809434599605</c:v>
                </c:pt>
                <c:pt idx="110">
                  <c:v>0.90790003209115799</c:v>
                </c:pt>
                <c:pt idx="111">
                  <c:v>0.90137810197130297</c:v>
                </c:pt>
                <c:pt idx="112">
                  <c:v>0.89201848996612798</c:v>
                </c:pt>
                <c:pt idx="113">
                  <c:v>0.89627925497457195</c:v>
                </c:pt>
                <c:pt idx="114">
                  <c:v>0.86204591179074797</c:v>
                </c:pt>
                <c:pt idx="115">
                  <c:v>0.84002660150795305</c:v>
                </c:pt>
                <c:pt idx="116">
                  <c:v>0.77730201660466003</c:v>
                </c:pt>
                <c:pt idx="117">
                  <c:v>0.70436994559733701</c:v>
                </c:pt>
                <c:pt idx="118">
                  <c:v>0.666233027943547</c:v>
                </c:pt>
                <c:pt idx="119">
                  <c:v>0.66609460067704096</c:v>
                </c:pt>
                <c:pt idx="120">
                  <c:v>0.67903269978177005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08-425E-9DDB-C8B817E9D9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837184"/>
        <c:axId val="137867648"/>
      </c:lineChart>
      <c:scatterChart>
        <c:scatterStyle val="lineMarker"/>
        <c:varyColors val="0"/>
        <c:ser>
          <c:idx val="2"/>
          <c:order val="2"/>
          <c:tx>
            <c:v>open_line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43845</c:v>
                </c:pt>
                <c:pt idx="1">
                  <c:v>43845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49-4C0E-A3E2-4A8DC32AF0A9}"/>
            </c:ext>
          </c:extLst>
        </c:ser>
        <c:ser>
          <c:idx val="3"/>
          <c:order val="3"/>
          <c:tx>
            <c:v>close_line</c:v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6349-4C0E-A3E2-4A8DC32AF0A9}"/>
              </c:ext>
            </c:extLst>
          </c:dPt>
          <c:xVal>
            <c:numRef>
              <c:f>BACK_TEST!$A$39:$A$40</c:f>
              <c:numCache>
                <c:formatCode>m/d/yyyy</c:formatCode>
                <c:ptCount val="2"/>
                <c:pt idx="0">
                  <c:v>43864</c:v>
                </c:pt>
                <c:pt idx="1">
                  <c:v>43864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49-4C0E-A3E2-4A8DC32AF0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2758864"/>
        <c:axId val="672751648"/>
      </c:scatterChart>
      <c:dateAx>
        <c:axId val="1378371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867648"/>
        <c:crosses val="autoZero"/>
        <c:auto val="1"/>
        <c:lblOffset val="100"/>
        <c:baseTimeUnit val="days"/>
      </c:dateAx>
      <c:valAx>
        <c:axId val="137867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837184"/>
        <c:crosses val="autoZero"/>
        <c:crossBetween val="between"/>
      </c:valAx>
      <c:valAx>
        <c:axId val="67275164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72758864"/>
        <c:crosses val="max"/>
        <c:crossBetween val="midCat"/>
      </c:valAx>
      <c:valAx>
        <c:axId val="67275886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727516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3662525602412516"/>
          <c:y val="7.3263005189881228E-2"/>
          <c:w val="5.1405063726369181E-2"/>
          <c:h val="0.31517049554131865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NIKKE 225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3.2276423530890976E-2"/>
          <c:y val="6.110114322597493E-2"/>
          <c:w val="0.95389367923649415"/>
          <c:h val="0.77141049136427986"/>
        </c:manualLayout>
      </c:layout>
      <c:lineChart>
        <c:grouping val="standard"/>
        <c:varyColors val="0"/>
        <c:ser>
          <c:idx val="0"/>
          <c:order val="0"/>
          <c:tx>
            <c:strRef>
              <c:f>BACK_TEST!$AE$181</c:f>
              <c:strCache>
                <c:ptCount val="1"/>
                <c:pt idx="0">
                  <c:v>Nikke Open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  <c:pt idx="28">
                  <c:v>43844</c:v>
                </c:pt>
                <c:pt idx="29">
                  <c:v>43840</c:v>
                </c:pt>
                <c:pt idx="30">
                  <c:v>43839</c:v>
                </c:pt>
                <c:pt idx="31">
                  <c:v>43838</c:v>
                </c:pt>
                <c:pt idx="32">
                  <c:v>43837</c:v>
                </c:pt>
                <c:pt idx="33">
                  <c:v>43836</c:v>
                </c:pt>
                <c:pt idx="34">
                  <c:v>43829</c:v>
                </c:pt>
                <c:pt idx="35">
                  <c:v>43826</c:v>
                </c:pt>
                <c:pt idx="36">
                  <c:v>43825</c:v>
                </c:pt>
                <c:pt idx="37">
                  <c:v>43824</c:v>
                </c:pt>
                <c:pt idx="38">
                  <c:v>43823</c:v>
                </c:pt>
                <c:pt idx="39">
                  <c:v>43822</c:v>
                </c:pt>
                <c:pt idx="40">
                  <c:v>43819</c:v>
                </c:pt>
                <c:pt idx="41">
                  <c:v>43818</c:v>
                </c:pt>
                <c:pt idx="42">
                  <c:v>43817</c:v>
                </c:pt>
                <c:pt idx="43">
                  <c:v>43816</c:v>
                </c:pt>
                <c:pt idx="44">
                  <c:v>43815</c:v>
                </c:pt>
                <c:pt idx="45">
                  <c:v>43812</c:v>
                </c:pt>
                <c:pt idx="46">
                  <c:v>43811</c:v>
                </c:pt>
                <c:pt idx="47">
                  <c:v>43810</c:v>
                </c:pt>
                <c:pt idx="48">
                  <c:v>43809</c:v>
                </c:pt>
                <c:pt idx="49">
                  <c:v>43808</c:v>
                </c:pt>
                <c:pt idx="50">
                  <c:v>43805</c:v>
                </c:pt>
                <c:pt idx="51">
                  <c:v>43804</c:v>
                </c:pt>
                <c:pt idx="52">
                  <c:v>43803</c:v>
                </c:pt>
                <c:pt idx="53">
                  <c:v>43802</c:v>
                </c:pt>
                <c:pt idx="54">
                  <c:v>43801</c:v>
                </c:pt>
                <c:pt idx="55">
                  <c:v>43798</c:v>
                </c:pt>
                <c:pt idx="56">
                  <c:v>43797</c:v>
                </c:pt>
                <c:pt idx="57">
                  <c:v>43796</c:v>
                </c:pt>
                <c:pt idx="58">
                  <c:v>43795</c:v>
                </c:pt>
                <c:pt idx="59">
                  <c:v>43794</c:v>
                </c:pt>
                <c:pt idx="60">
                  <c:v>43791</c:v>
                </c:pt>
                <c:pt idx="61">
                  <c:v>43790</c:v>
                </c:pt>
                <c:pt idx="62">
                  <c:v>43789</c:v>
                </c:pt>
                <c:pt idx="63">
                  <c:v>43788</c:v>
                </c:pt>
                <c:pt idx="64">
                  <c:v>43787</c:v>
                </c:pt>
                <c:pt idx="65">
                  <c:v>43784</c:v>
                </c:pt>
                <c:pt idx="66">
                  <c:v>43783</c:v>
                </c:pt>
                <c:pt idx="67">
                  <c:v>43782</c:v>
                </c:pt>
                <c:pt idx="68">
                  <c:v>43781</c:v>
                </c:pt>
                <c:pt idx="69">
                  <c:v>43780</c:v>
                </c:pt>
                <c:pt idx="70">
                  <c:v>43777</c:v>
                </c:pt>
                <c:pt idx="71">
                  <c:v>43776</c:v>
                </c:pt>
                <c:pt idx="72">
                  <c:v>43775</c:v>
                </c:pt>
                <c:pt idx="73">
                  <c:v>43774</c:v>
                </c:pt>
                <c:pt idx="74">
                  <c:v>43770</c:v>
                </c:pt>
                <c:pt idx="75">
                  <c:v>43769</c:v>
                </c:pt>
                <c:pt idx="76">
                  <c:v>43768</c:v>
                </c:pt>
                <c:pt idx="77">
                  <c:v>43767</c:v>
                </c:pt>
                <c:pt idx="78">
                  <c:v>43766</c:v>
                </c:pt>
                <c:pt idx="79">
                  <c:v>43763</c:v>
                </c:pt>
                <c:pt idx="80">
                  <c:v>43762</c:v>
                </c:pt>
                <c:pt idx="81">
                  <c:v>43761</c:v>
                </c:pt>
                <c:pt idx="82">
                  <c:v>43759</c:v>
                </c:pt>
                <c:pt idx="83">
                  <c:v>43756</c:v>
                </c:pt>
                <c:pt idx="84">
                  <c:v>43755</c:v>
                </c:pt>
                <c:pt idx="85">
                  <c:v>43754</c:v>
                </c:pt>
                <c:pt idx="86">
                  <c:v>43753</c:v>
                </c:pt>
                <c:pt idx="87">
                  <c:v>43749</c:v>
                </c:pt>
                <c:pt idx="88">
                  <c:v>43748</c:v>
                </c:pt>
                <c:pt idx="89">
                  <c:v>43747</c:v>
                </c:pt>
                <c:pt idx="90">
                  <c:v>43746</c:v>
                </c:pt>
                <c:pt idx="91">
                  <c:v>43745</c:v>
                </c:pt>
                <c:pt idx="92">
                  <c:v>43742</c:v>
                </c:pt>
                <c:pt idx="93">
                  <c:v>43741</c:v>
                </c:pt>
                <c:pt idx="94">
                  <c:v>43740</c:v>
                </c:pt>
                <c:pt idx="95">
                  <c:v>43739</c:v>
                </c:pt>
                <c:pt idx="96">
                  <c:v>43738</c:v>
                </c:pt>
                <c:pt idx="97">
                  <c:v>43735</c:v>
                </c:pt>
                <c:pt idx="98">
                  <c:v>43734</c:v>
                </c:pt>
                <c:pt idx="99">
                  <c:v>43733</c:v>
                </c:pt>
                <c:pt idx="100">
                  <c:v>43732</c:v>
                </c:pt>
                <c:pt idx="101">
                  <c:v>43728</c:v>
                </c:pt>
                <c:pt idx="102">
                  <c:v>43727</c:v>
                </c:pt>
                <c:pt idx="103">
                  <c:v>43726</c:v>
                </c:pt>
                <c:pt idx="104">
                  <c:v>43725</c:v>
                </c:pt>
                <c:pt idx="105">
                  <c:v>43721</c:v>
                </c:pt>
                <c:pt idx="106">
                  <c:v>43720</c:v>
                </c:pt>
                <c:pt idx="107">
                  <c:v>43719</c:v>
                </c:pt>
                <c:pt idx="108">
                  <c:v>43718</c:v>
                </c:pt>
                <c:pt idx="109">
                  <c:v>43717</c:v>
                </c:pt>
                <c:pt idx="110">
                  <c:v>43714</c:v>
                </c:pt>
                <c:pt idx="111">
                  <c:v>43713</c:v>
                </c:pt>
                <c:pt idx="112">
                  <c:v>43712</c:v>
                </c:pt>
                <c:pt idx="113">
                  <c:v>43711</c:v>
                </c:pt>
                <c:pt idx="114">
                  <c:v>43710</c:v>
                </c:pt>
                <c:pt idx="115">
                  <c:v>43707</c:v>
                </c:pt>
                <c:pt idx="116">
                  <c:v>43706</c:v>
                </c:pt>
                <c:pt idx="117">
                  <c:v>43705</c:v>
                </c:pt>
                <c:pt idx="118">
                  <c:v>43704</c:v>
                </c:pt>
                <c:pt idx="119">
                  <c:v>43703</c:v>
                </c:pt>
                <c:pt idx="120">
                  <c:v>43700</c:v>
                </c:pt>
              </c:numCache>
            </c:numRef>
          </c:cat>
          <c:val>
            <c:numRef>
              <c:f>BACK_TEST!$AE$182:$AE$525</c:f>
              <c:numCache>
                <c:formatCode>General</c:formatCode>
                <c:ptCount val="344"/>
                <c:pt idx="0">
                  <c:v>22949.37</c:v>
                </c:pt>
                <c:pt idx="1">
                  <c:v>23427.77</c:v>
                </c:pt>
                <c:pt idx="2">
                  <c:v>23666.58</c:v>
                </c:pt>
                <c:pt idx="3">
                  <c:v>23329.33</c:v>
                </c:pt>
                <c:pt idx="4">
                  <c:v>23398.57</c:v>
                </c:pt>
                <c:pt idx="5">
                  <c:v>23489.78</c:v>
                </c:pt>
                <c:pt idx="6">
                  <c:v>23714.52</c:v>
                </c:pt>
                <c:pt idx="7">
                  <c:v>23849.759999999998</c:v>
                </c:pt>
                <c:pt idx="8">
                  <c:v>23741.21</c:v>
                </c:pt>
                <c:pt idx="9">
                  <c:v>23631.79</c:v>
                </c:pt>
                <c:pt idx="10">
                  <c:v>23899.01</c:v>
                </c:pt>
                <c:pt idx="11">
                  <c:v>23641.1</c:v>
                </c:pt>
                <c:pt idx="12">
                  <c:v>23351.47</c:v>
                </c:pt>
                <c:pt idx="13">
                  <c:v>22881.13</c:v>
                </c:pt>
                <c:pt idx="14">
                  <c:v>22874.27</c:v>
                </c:pt>
                <c:pt idx="15">
                  <c:v>23148.92</c:v>
                </c:pt>
                <c:pt idx="16">
                  <c:v>23284.58</c:v>
                </c:pt>
                <c:pt idx="17">
                  <c:v>23309.32</c:v>
                </c:pt>
                <c:pt idx="18">
                  <c:v>23126.93</c:v>
                </c:pt>
                <c:pt idx="19">
                  <c:v>23427.9</c:v>
                </c:pt>
                <c:pt idx="20">
                  <c:v>23850.12</c:v>
                </c:pt>
                <c:pt idx="21">
                  <c:v>23843.51</c:v>
                </c:pt>
                <c:pt idx="22">
                  <c:v>23835.49</c:v>
                </c:pt>
                <c:pt idx="23">
                  <c:v>24072.81</c:v>
                </c:pt>
                <c:pt idx="24">
                  <c:v>24080.68</c:v>
                </c:pt>
                <c:pt idx="25">
                  <c:v>24103.45</c:v>
                </c:pt>
                <c:pt idx="26">
                  <c:v>23960.2</c:v>
                </c:pt>
                <c:pt idx="27">
                  <c:v>23923.48</c:v>
                </c:pt>
                <c:pt idx="28">
                  <c:v>23969.040000000001</c:v>
                </c:pt>
                <c:pt idx="29">
                  <c:v>23813.279999999999</c:v>
                </c:pt>
                <c:pt idx="30">
                  <c:v>23530.29</c:v>
                </c:pt>
                <c:pt idx="31">
                  <c:v>23217.49</c:v>
                </c:pt>
                <c:pt idx="32">
                  <c:v>23320.12</c:v>
                </c:pt>
                <c:pt idx="33">
                  <c:v>23319.759999999998</c:v>
                </c:pt>
                <c:pt idx="34">
                  <c:v>23770.93</c:v>
                </c:pt>
                <c:pt idx="35">
                  <c:v>23953.75</c:v>
                </c:pt>
                <c:pt idx="36">
                  <c:v>23787.7</c:v>
                </c:pt>
                <c:pt idx="37">
                  <c:v>23813.59</c:v>
                </c:pt>
                <c:pt idx="38">
                  <c:v>23839.18</c:v>
                </c:pt>
                <c:pt idx="39">
                  <c:v>23921.29</c:v>
                </c:pt>
                <c:pt idx="40">
                  <c:v>23893.45</c:v>
                </c:pt>
                <c:pt idx="41">
                  <c:v>23911.46</c:v>
                </c:pt>
                <c:pt idx="42">
                  <c:v>24023.27</c:v>
                </c:pt>
                <c:pt idx="43">
                  <c:v>24091.119999999999</c:v>
                </c:pt>
                <c:pt idx="44">
                  <c:v>23955.200000000001</c:v>
                </c:pt>
                <c:pt idx="45">
                  <c:v>23810.560000000001</c:v>
                </c:pt>
                <c:pt idx="46">
                  <c:v>23449.279999999999</c:v>
                </c:pt>
                <c:pt idx="47">
                  <c:v>23421.14</c:v>
                </c:pt>
                <c:pt idx="48">
                  <c:v>23372.39</c:v>
                </c:pt>
                <c:pt idx="49">
                  <c:v>23544.31</c:v>
                </c:pt>
                <c:pt idx="50">
                  <c:v>23347.67</c:v>
                </c:pt>
                <c:pt idx="51">
                  <c:v>23292.7</c:v>
                </c:pt>
                <c:pt idx="52">
                  <c:v>23186.74</c:v>
                </c:pt>
                <c:pt idx="53">
                  <c:v>23231.14</c:v>
                </c:pt>
                <c:pt idx="54">
                  <c:v>23388.63</c:v>
                </c:pt>
                <c:pt idx="55">
                  <c:v>23497.439999999999</c:v>
                </c:pt>
                <c:pt idx="56">
                  <c:v>23458.880000000001</c:v>
                </c:pt>
                <c:pt idx="57">
                  <c:v>23452.85</c:v>
                </c:pt>
                <c:pt idx="58">
                  <c:v>23451.4</c:v>
                </c:pt>
                <c:pt idx="59">
                  <c:v>23292.85</c:v>
                </c:pt>
                <c:pt idx="60">
                  <c:v>23030.33</c:v>
                </c:pt>
                <c:pt idx="61">
                  <c:v>23071.49</c:v>
                </c:pt>
                <c:pt idx="62">
                  <c:v>23176.49</c:v>
                </c:pt>
                <c:pt idx="63">
                  <c:v>23366.36</c:v>
                </c:pt>
                <c:pt idx="64">
                  <c:v>23304.25</c:v>
                </c:pt>
                <c:pt idx="65">
                  <c:v>23160.53</c:v>
                </c:pt>
                <c:pt idx="66">
                  <c:v>23325.5</c:v>
                </c:pt>
                <c:pt idx="67">
                  <c:v>23439.25</c:v>
                </c:pt>
                <c:pt idx="68">
                  <c:v>23336.37</c:v>
                </c:pt>
                <c:pt idx="69">
                  <c:v>23422.13</c:v>
                </c:pt>
                <c:pt idx="70">
                  <c:v>23550.04</c:v>
                </c:pt>
                <c:pt idx="71">
                  <c:v>23283.14</c:v>
                </c:pt>
                <c:pt idx="72">
                  <c:v>23343.51</c:v>
                </c:pt>
                <c:pt idx="73">
                  <c:v>23118.79</c:v>
                </c:pt>
                <c:pt idx="74">
                  <c:v>22730.49</c:v>
                </c:pt>
                <c:pt idx="75">
                  <c:v>22910.1</c:v>
                </c:pt>
                <c:pt idx="76">
                  <c:v>22953.17</c:v>
                </c:pt>
                <c:pt idx="77">
                  <c:v>22950.79</c:v>
                </c:pt>
                <c:pt idx="78">
                  <c:v>22854.44</c:v>
                </c:pt>
                <c:pt idx="79">
                  <c:v>22753.24</c:v>
                </c:pt>
                <c:pt idx="80">
                  <c:v>22725.439999999999</c:v>
                </c:pt>
                <c:pt idx="81">
                  <c:v>22619.77</c:v>
                </c:pt>
                <c:pt idx="82">
                  <c:v>22541.22</c:v>
                </c:pt>
                <c:pt idx="83">
                  <c:v>22528.560000000001</c:v>
                </c:pt>
                <c:pt idx="84">
                  <c:v>22451.15</c:v>
                </c:pt>
                <c:pt idx="85">
                  <c:v>22479.57</c:v>
                </c:pt>
                <c:pt idx="86">
                  <c:v>22063.71</c:v>
                </c:pt>
                <c:pt idx="87">
                  <c:v>21749.93</c:v>
                </c:pt>
                <c:pt idx="88">
                  <c:v>21456.27</c:v>
                </c:pt>
                <c:pt idx="89">
                  <c:v>21359.84</c:v>
                </c:pt>
                <c:pt idx="90">
                  <c:v>21494.48</c:v>
                </c:pt>
                <c:pt idx="91">
                  <c:v>21445.73</c:v>
                </c:pt>
                <c:pt idx="92">
                  <c:v>21316.18</c:v>
                </c:pt>
                <c:pt idx="93">
                  <c:v>21422.22</c:v>
                </c:pt>
                <c:pt idx="94">
                  <c:v>21744.62</c:v>
                </c:pt>
                <c:pt idx="95">
                  <c:v>21831.439999999999</c:v>
                </c:pt>
                <c:pt idx="96">
                  <c:v>21793.83</c:v>
                </c:pt>
                <c:pt idx="97">
                  <c:v>21934.93</c:v>
                </c:pt>
                <c:pt idx="98">
                  <c:v>22160.52</c:v>
                </c:pt>
                <c:pt idx="99">
                  <c:v>21961.82</c:v>
                </c:pt>
                <c:pt idx="100">
                  <c:v>22095.35</c:v>
                </c:pt>
                <c:pt idx="101">
                  <c:v>22130.74</c:v>
                </c:pt>
                <c:pt idx="102">
                  <c:v>22064.46</c:v>
                </c:pt>
                <c:pt idx="103">
                  <c:v>22014.65</c:v>
                </c:pt>
                <c:pt idx="104">
                  <c:v>21947.59</c:v>
                </c:pt>
                <c:pt idx="105">
                  <c:v>21907.83</c:v>
                </c:pt>
                <c:pt idx="106">
                  <c:v>21761.09</c:v>
                </c:pt>
                <c:pt idx="107">
                  <c:v>21466.66</c:v>
                </c:pt>
                <c:pt idx="108">
                  <c:v>21363.57</c:v>
                </c:pt>
                <c:pt idx="109">
                  <c:v>21214.560000000001</c:v>
                </c:pt>
                <c:pt idx="110">
                  <c:v>21201.83</c:v>
                </c:pt>
                <c:pt idx="111">
                  <c:v>20800.29</c:v>
                </c:pt>
                <c:pt idx="112">
                  <c:v>20578.669999999998</c:v>
                </c:pt>
                <c:pt idx="113">
                  <c:v>20581.580000000002</c:v>
                </c:pt>
                <c:pt idx="114">
                  <c:v>20625.75</c:v>
                </c:pt>
                <c:pt idx="115">
                  <c:v>20641.490000000002</c:v>
                </c:pt>
                <c:pt idx="116">
                  <c:v>20500.5</c:v>
                </c:pt>
                <c:pt idx="117">
                  <c:v>20474.310000000001</c:v>
                </c:pt>
                <c:pt idx="118">
                  <c:v>20467.22</c:v>
                </c:pt>
                <c:pt idx="119">
                  <c:v>20325.439999999999</c:v>
                </c:pt>
                <c:pt idx="120">
                  <c:v>20579.98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D7-402B-B91B-6B518D145B82}"/>
            </c:ext>
          </c:extLst>
        </c:ser>
        <c:ser>
          <c:idx val="1"/>
          <c:order val="1"/>
          <c:tx>
            <c:strRef>
              <c:f>BACK_TEST!$AF$181</c:f>
              <c:strCache>
                <c:ptCount val="1"/>
                <c:pt idx="0">
                  <c:v>Nikke Close Price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  <c:pt idx="28">
                  <c:v>43844</c:v>
                </c:pt>
                <c:pt idx="29">
                  <c:v>43840</c:v>
                </c:pt>
                <c:pt idx="30">
                  <c:v>43839</c:v>
                </c:pt>
                <c:pt idx="31">
                  <c:v>43838</c:v>
                </c:pt>
                <c:pt idx="32">
                  <c:v>43837</c:v>
                </c:pt>
                <c:pt idx="33">
                  <c:v>43836</c:v>
                </c:pt>
                <c:pt idx="34">
                  <c:v>43829</c:v>
                </c:pt>
                <c:pt idx="35">
                  <c:v>43826</c:v>
                </c:pt>
                <c:pt idx="36">
                  <c:v>43825</c:v>
                </c:pt>
                <c:pt idx="37">
                  <c:v>43824</c:v>
                </c:pt>
                <c:pt idx="38">
                  <c:v>43823</c:v>
                </c:pt>
                <c:pt idx="39">
                  <c:v>43822</c:v>
                </c:pt>
                <c:pt idx="40">
                  <c:v>43819</c:v>
                </c:pt>
                <c:pt idx="41">
                  <c:v>43818</c:v>
                </c:pt>
                <c:pt idx="42">
                  <c:v>43817</c:v>
                </c:pt>
                <c:pt idx="43">
                  <c:v>43816</c:v>
                </c:pt>
                <c:pt idx="44">
                  <c:v>43815</c:v>
                </c:pt>
                <c:pt idx="45">
                  <c:v>43812</c:v>
                </c:pt>
                <c:pt idx="46">
                  <c:v>43811</c:v>
                </c:pt>
                <c:pt idx="47">
                  <c:v>43810</c:v>
                </c:pt>
                <c:pt idx="48">
                  <c:v>43809</c:v>
                </c:pt>
                <c:pt idx="49">
                  <c:v>43808</c:v>
                </c:pt>
                <c:pt idx="50">
                  <c:v>43805</c:v>
                </c:pt>
                <c:pt idx="51">
                  <c:v>43804</c:v>
                </c:pt>
                <c:pt idx="52">
                  <c:v>43803</c:v>
                </c:pt>
                <c:pt idx="53">
                  <c:v>43802</c:v>
                </c:pt>
                <c:pt idx="54">
                  <c:v>43801</c:v>
                </c:pt>
                <c:pt idx="55">
                  <c:v>43798</c:v>
                </c:pt>
                <c:pt idx="56">
                  <c:v>43797</c:v>
                </c:pt>
                <c:pt idx="57">
                  <c:v>43796</c:v>
                </c:pt>
                <c:pt idx="58">
                  <c:v>43795</c:v>
                </c:pt>
                <c:pt idx="59">
                  <c:v>43794</c:v>
                </c:pt>
                <c:pt idx="60">
                  <c:v>43791</c:v>
                </c:pt>
                <c:pt idx="61">
                  <c:v>43790</c:v>
                </c:pt>
                <c:pt idx="62">
                  <c:v>43789</c:v>
                </c:pt>
                <c:pt idx="63">
                  <c:v>43788</c:v>
                </c:pt>
                <c:pt idx="64">
                  <c:v>43787</c:v>
                </c:pt>
                <c:pt idx="65">
                  <c:v>43784</c:v>
                </c:pt>
                <c:pt idx="66">
                  <c:v>43783</c:v>
                </c:pt>
                <c:pt idx="67">
                  <c:v>43782</c:v>
                </c:pt>
                <c:pt idx="68">
                  <c:v>43781</c:v>
                </c:pt>
                <c:pt idx="69">
                  <c:v>43780</c:v>
                </c:pt>
                <c:pt idx="70">
                  <c:v>43777</c:v>
                </c:pt>
                <c:pt idx="71">
                  <c:v>43776</c:v>
                </c:pt>
                <c:pt idx="72">
                  <c:v>43775</c:v>
                </c:pt>
                <c:pt idx="73">
                  <c:v>43774</c:v>
                </c:pt>
                <c:pt idx="74">
                  <c:v>43770</c:v>
                </c:pt>
                <c:pt idx="75">
                  <c:v>43769</c:v>
                </c:pt>
                <c:pt idx="76">
                  <c:v>43768</c:v>
                </c:pt>
                <c:pt idx="77">
                  <c:v>43767</c:v>
                </c:pt>
                <c:pt idx="78">
                  <c:v>43766</c:v>
                </c:pt>
                <c:pt idx="79">
                  <c:v>43763</c:v>
                </c:pt>
                <c:pt idx="80">
                  <c:v>43762</c:v>
                </c:pt>
                <c:pt idx="81">
                  <c:v>43761</c:v>
                </c:pt>
                <c:pt idx="82">
                  <c:v>43759</c:v>
                </c:pt>
                <c:pt idx="83">
                  <c:v>43756</c:v>
                </c:pt>
                <c:pt idx="84">
                  <c:v>43755</c:v>
                </c:pt>
                <c:pt idx="85">
                  <c:v>43754</c:v>
                </c:pt>
                <c:pt idx="86">
                  <c:v>43753</c:v>
                </c:pt>
                <c:pt idx="87">
                  <c:v>43749</c:v>
                </c:pt>
                <c:pt idx="88">
                  <c:v>43748</c:v>
                </c:pt>
                <c:pt idx="89">
                  <c:v>43747</c:v>
                </c:pt>
                <c:pt idx="90">
                  <c:v>43746</c:v>
                </c:pt>
                <c:pt idx="91">
                  <c:v>43745</c:v>
                </c:pt>
                <c:pt idx="92">
                  <c:v>43742</c:v>
                </c:pt>
                <c:pt idx="93">
                  <c:v>43741</c:v>
                </c:pt>
                <c:pt idx="94">
                  <c:v>43740</c:v>
                </c:pt>
                <c:pt idx="95">
                  <c:v>43739</c:v>
                </c:pt>
                <c:pt idx="96">
                  <c:v>43738</c:v>
                </c:pt>
                <c:pt idx="97">
                  <c:v>43735</c:v>
                </c:pt>
                <c:pt idx="98">
                  <c:v>43734</c:v>
                </c:pt>
                <c:pt idx="99">
                  <c:v>43733</c:v>
                </c:pt>
                <c:pt idx="100">
                  <c:v>43732</c:v>
                </c:pt>
                <c:pt idx="101">
                  <c:v>43728</c:v>
                </c:pt>
                <c:pt idx="102">
                  <c:v>43727</c:v>
                </c:pt>
                <c:pt idx="103">
                  <c:v>43726</c:v>
                </c:pt>
                <c:pt idx="104">
                  <c:v>43725</c:v>
                </c:pt>
                <c:pt idx="105">
                  <c:v>43721</c:v>
                </c:pt>
                <c:pt idx="106">
                  <c:v>43720</c:v>
                </c:pt>
                <c:pt idx="107">
                  <c:v>43719</c:v>
                </c:pt>
                <c:pt idx="108">
                  <c:v>43718</c:v>
                </c:pt>
                <c:pt idx="109">
                  <c:v>43717</c:v>
                </c:pt>
                <c:pt idx="110">
                  <c:v>43714</c:v>
                </c:pt>
                <c:pt idx="111">
                  <c:v>43713</c:v>
                </c:pt>
                <c:pt idx="112">
                  <c:v>43712</c:v>
                </c:pt>
                <c:pt idx="113">
                  <c:v>43711</c:v>
                </c:pt>
                <c:pt idx="114">
                  <c:v>43710</c:v>
                </c:pt>
                <c:pt idx="115">
                  <c:v>43707</c:v>
                </c:pt>
                <c:pt idx="116">
                  <c:v>43706</c:v>
                </c:pt>
                <c:pt idx="117">
                  <c:v>43705</c:v>
                </c:pt>
                <c:pt idx="118">
                  <c:v>43704</c:v>
                </c:pt>
                <c:pt idx="119">
                  <c:v>43703</c:v>
                </c:pt>
                <c:pt idx="120">
                  <c:v>43700</c:v>
                </c:pt>
              </c:numCache>
            </c:numRef>
          </c:cat>
          <c:val>
            <c:numRef>
              <c:f>BACK_TEST!$AF$182:$AF$525</c:f>
              <c:numCache>
                <c:formatCode>General</c:formatCode>
                <c:ptCount val="344"/>
                <c:pt idx="0">
                  <c:v>22605.41</c:v>
                </c:pt>
                <c:pt idx="1">
                  <c:v>23386.74</c:v>
                </c:pt>
                <c:pt idx="2">
                  <c:v>23479.15</c:v>
                </c:pt>
                <c:pt idx="3">
                  <c:v>23400.7</c:v>
                </c:pt>
                <c:pt idx="4">
                  <c:v>23193.8</c:v>
                </c:pt>
                <c:pt idx="5">
                  <c:v>23523.24</c:v>
                </c:pt>
                <c:pt idx="6">
                  <c:v>23687.59</c:v>
                </c:pt>
                <c:pt idx="7">
                  <c:v>23827.73</c:v>
                </c:pt>
                <c:pt idx="8">
                  <c:v>23861.21</c:v>
                </c:pt>
                <c:pt idx="9">
                  <c:v>23685.98</c:v>
                </c:pt>
                <c:pt idx="10">
                  <c:v>23827.98</c:v>
                </c:pt>
                <c:pt idx="11">
                  <c:v>23873.59</c:v>
                </c:pt>
                <c:pt idx="12">
                  <c:v>23319.56</c:v>
                </c:pt>
                <c:pt idx="13">
                  <c:v>23084.59</c:v>
                </c:pt>
                <c:pt idx="14">
                  <c:v>22971.94</c:v>
                </c:pt>
                <c:pt idx="15">
                  <c:v>23205.18</c:v>
                </c:pt>
                <c:pt idx="16">
                  <c:v>22977.75</c:v>
                </c:pt>
                <c:pt idx="17">
                  <c:v>23379.4</c:v>
                </c:pt>
                <c:pt idx="18">
                  <c:v>23215.71</c:v>
                </c:pt>
                <c:pt idx="19">
                  <c:v>23343.51</c:v>
                </c:pt>
                <c:pt idx="20">
                  <c:v>23827.18</c:v>
                </c:pt>
                <c:pt idx="21">
                  <c:v>23795.439999999999</c:v>
                </c:pt>
                <c:pt idx="22">
                  <c:v>24031.35</c:v>
                </c:pt>
                <c:pt idx="23">
                  <c:v>23864.560000000001</c:v>
                </c:pt>
                <c:pt idx="24">
                  <c:v>24083.51</c:v>
                </c:pt>
                <c:pt idx="25">
                  <c:v>24041.26</c:v>
                </c:pt>
                <c:pt idx="26">
                  <c:v>23933.13</c:v>
                </c:pt>
                <c:pt idx="27">
                  <c:v>23916.58</c:v>
                </c:pt>
                <c:pt idx="28">
                  <c:v>24025.17</c:v>
                </c:pt>
                <c:pt idx="29">
                  <c:v>23850.57</c:v>
                </c:pt>
                <c:pt idx="30">
                  <c:v>23739.87</c:v>
                </c:pt>
                <c:pt idx="31">
                  <c:v>23204.76</c:v>
                </c:pt>
                <c:pt idx="32">
                  <c:v>23575.72</c:v>
                </c:pt>
                <c:pt idx="33">
                  <c:v>23204.86</c:v>
                </c:pt>
                <c:pt idx="34">
                  <c:v>23656.62</c:v>
                </c:pt>
                <c:pt idx="35">
                  <c:v>23837.72</c:v>
                </c:pt>
                <c:pt idx="36">
                  <c:v>23924.92</c:v>
                </c:pt>
                <c:pt idx="37">
                  <c:v>23782.87</c:v>
                </c:pt>
                <c:pt idx="38">
                  <c:v>23830.58</c:v>
                </c:pt>
                <c:pt idx="39">
                  <c:v>23821.11</c:v>
                </c:pt>
                <c:pt idx="40">
                  <c:v>23816.63</c:v>
                </c:pt>
                <c:pt idx="41">
                  <c:v>23864.85</c:v>
                </c:pt>
                <c:pt idx="42">
                  <c:v>23934.43</c:v>
                </c:pt>
                <c:pt idx="43">
                  <c:v>24066.12</c:v>
                </c:pt>
                <c:pt idx="44">
                  <c:v>23952.35</c:v>
                </c:pt>
                <c:pt idx="45">
                  <c:v>24023.1</c:v>
                </c:pt>
                <c:pt idx="46">
                  <c:v>23424.81</c:v>
                </c:pt>
                <c:pt idx="47">
                  <c:v>23391.86</c:v>
                </c:pt>
                <c:pt idx="48">
                  <c:v>23410.19</c:v>
                </c:pt>
                <c:pt idx="49">
                  <c:v>23430.7</c:v>
                </c:pt>
                <c:pt idx="50">
                  <c:v>23354.400000000001</c:v>
                </c:pt>
                <c:pt idx="51">
                  <c:v>23300.09</c:v>
                </c:pt>
                <c:pt idx="52">
                  <c:v>23135.23</c:v>
                </c:pt>
                <c:pt idx="53">
                  <c:v>23379.81</c:v>
                </c:pt>
                <c:pt idx="54">
                  <c:v>23529.5</c:v>
                </c:pt>
                <c:pt idx="55">
                  <c:v>23293.91</c:v>
                </c:pt>
                <c:pt idx="56">
                  <c:v>23409.14</c:v>
                </c:pt>
                <c:pt idx="57">
                  <c:v>23437.77</c:v>
                </c:pt>
                <c:pt idx="58">
                  <c:v>23373.32</c:v>
                </c:pt>
                <c:pt idx="59">
                  <c:v>23292.81</c:v>
                </c:pt>
                <c:pt idx="60">
                  <c:v>23112.880000000001</c:v>
                </c:pt>
                <c:pt idx="61">
                  <c:v>23038.58</c:v>
                </c:pt>
                <c:pt idx="62">
                  <c:v>23148.57</c:v>
                </c:pt>
                <c:pt idx="63">
                  <c:v>23292.65</c:v>
                </c:pt>
                <c:pt idx="64">
                  <c:v>23416.76</c:v>
                </c:pt>
                <c:pt idx="65">
                  <c:v>23303.32</c:v>
                </c:pt>
                <c:pt idx="66">
                  <c:v>23141.55</c:v>
                </c:pt>
                <c:pt idx="67">
                  <c:v>23319.87</c:v>
                </c:pt>
                <c:pt idx="68">
                  <c:v>23520.01</c:v>
                </c:pt>
                <c:pt idx="69">
                  <c:v>23331.84</c:v>
                </c:pt>
                <c:pt idx="70">
                  <c:v>23391.87</c:v>
                </c:pt>
                <c:pt idx="71">
                  <c:v>23330.32</c:v>
                </c:pt>
                <c:pt idx="72">
                  <c:v>23303.82</c:v>
                </c:pt>
                <c:pt idx="73">
                  <c:v>23251.99</c:v>
                </c:pt>
                <c:pt idx="74">
                  <c:v>22850.77</c:v>
                </c:pt>
                <c:pt idx="75">
                  <c:v>22927.040000000001</c:v>
                </c:pt>
                <c:pt idx="76">
                  <c:v>22843.119999999999</c:v>
                </c:pt>
                <c:pt idx="77">
                  <c:v>22974.13</c:v>
                </c:pt>
                <c:pt idx="78">
                  <c:v>22867.27</c:v>
                </c:pt>
                <c:pt idx="79">
                  <c:v>22799.81</c:v>
                </c:pt>
                <c:pt idx="80">
                  <c:v>22750.6</c:v>
                </c:pt>
                <c:pt idx="81">
                  <c:v>22625.38</c:v>
                </c:pt>
                <c:pt idx="82">
                  <c:v>22548.9</c:v>
                </c:pt>
                <c:pt idx="83">
                  <c:v>22492.68</c:v>
                </c:pt>
                <c:pt idx="84">
                  <c:v>22451.86</c:v>
                </c:pt>
                <c:pt idx="85">
                  <c:v>22472.92</c:v>
                </c:pt>
                <c:pt idx="86">
                  <c:v>22207.21</c:v>
                </c:pt>
                <c:pt idx="87">
                  <c:v>21798.87</c:v>
                </c:pt>
                <c:pt idx="88">
                  <c:v>21551.98</c:v>
                </c:pt>
                <c:pt idx="89">
                  <c:v>21456.38</c:v>
                </c:pt>
                <c:pt idx="90">
                  <c:v>21587.78</c:v>
                </c:pt>
                <c:pt idx="91">
                  <c:v>21375.25</c:v>
                </c:pt>
                <c:pt idx="92">
                  <c:v>21410.2</c:v>
                </c:pt>
                <c:pt idx="93">
                  <c:v>21341.74</c:v>
                </c:pt>
                <c:pt idx="94">
                  <c:v>21778.61</c:v>
                </c:pt>
                <c:pt idx="95">
                  <c:v>21885.24</c:v>
                </c:pt>
                <c:pt idx="96">
                  <c:v>21755.84</c:v>
                </c:pt>
                <c:pt idx="97">
                  <c:v>21878.9</c:v>
                </c:pt>
                <c:pt idx="98">
                  <c:v>22048.240000000002</c:v>
                </c:pt>
                <c:pt idx="99">
                  <c:v>22020.15</c:v>
                </c:pt>
                <c:pt idx="100">
                  <c:v>22098.84</c:v>
                </c:pt>
                <c:pt idx="101">
                  <c:v>22079.09</c:v>
                </c:pt>
                <c:pt idx="102">
                  <c:v>22044.45</c:v>
                </c:pt>
                <c:pt idx="103">
                  <c:v>21960.71</c:v>
                </c:pt>
                <c:pt idx="104">
                  <c:v>22001.32</c:v>
                </c:pt>
                <c:pt idx="105">
                  <c:v>21988.29</c:v>
                </c:pt>
                <c:pt idx="106">
                  <c:v>21759.61</c:v>
                </c:pt>
                <c:pt idx="107">
                  <c:v>21597.759999999998</c:v>
                </c:pt>
                <c:pt idx="108">
                  <c:v>21392.1</c:v>
                </c:pt>
                <c:pt idx="109">
                  <c:v>21318.42</c:v>
                </c:pt>
                <c:pt idx="110">
                  <c:v>21199.57</c:v>
                </c:pt>
                <c:pt idx="111">
                  <c:v>21085.94</c:v>
                </c:pt>
                <c:pt idx="112">
                  <c:v>20649.14</c:v>
                </c:pt>
                <c:pt idx="113">
                  <c:v>20625.16</c:v>
                </c:pt>
                <c:pt idx="114">
                  <c:v>20620.189999999999</c:v>
                </c:pt>
                <c:pt idx="115">
                  <c:v>20704.37</c:v>
                </c:pt>
                <c:pt idx="116">
                  <c:v>20460.93</c:v>
                </c:pt>
                <c:pt idx="117">
                  <c:v>20479.419999999998</c:v>
                </c:pt>
                <c:pt idx="118">
                  <c:v>20456.080000000002</c:v>
                </c:pt>
                <c:pt idx="119">
                  <c:v>20261.04</c:v>
                </c:pt>
                <c:pt idx="120">
                  <c:v>20710.91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D7-402B-B91B-6B518D145B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3656792"/>
        <c:axId val="853642688"/>
      </c:lineChart>
      <c:scatterChart>
        <c:scatterStyle val="lineMarker"/>
        <c:varyColors val="0"/>
        <c:ser>
          <c:idx val="2"/>
          <c:order val="2"/>
          <c:tx>
            <c:v>open_line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FF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39D7-402B-B91B-6B518D145B82}"/>
              </c:ext>
            </c:extLst>
          </c:dPt>
          <c:xVal>
            <c:numRef>
              <c:f>BACK_TEST!$A$35:$A$36</c:f>
              <c:numCache>
                <c:formatCode>m/d/yyyy</c:formatCode>
                <c:ptCount val="2"/>
                <c:pt idx="0">
                  <c:v>43845</c:v>
                </c:pt>
                <c:pt idx="1">
                  <c:v>43845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9D7-402B-B91B-6B518D145B82}"/>
            </c:ext>
          </c:extLst>
        </c:ser>
        <c:ser>
          <c:idx val="3"/>
          <c:order val="3"/>
          <c:tx>
            <c:v>close_line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43864</c:v>
                </c:pt>
                <c:pt idx="1">
                  <c:v>43864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9D7-402B-B91B-6B518D145B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3658432"/>
        <c:axId val="853652856"/>
      </c:scatterChart>
      <c:dateAx>
        <c:axId val="85365679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53642688"/>
        <c:crosses val="autoZero"/>
        <c:auto val="1"/>
        <c:lblOffset val="100"/>
        <c:baseTimeUnit val="days"/>
      </c:dateAx>
      <c:valAx>
        <c:axId val="853642688"/>
        <c:scaling>
          <c:orientation val="minMax"/>
          <c:max val="25000"/>
          <c:min val="18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53656792"/>
        <c:crosses val="autoZero"/>
        <c:crossBetween val="between"/>
      </c:valAx>
      <c:valAx>
        <c:axId val="853652856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53658432"/>
        <c:crosses val="max"/>
        <c:crossBetween val="midCat"/>
      </c:valAx>
      <c:valAx>
        <c:axId val="8536584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53652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NIKKE 225</a:t>
            </a:r>
          </a:p>
          <a:p>
            <a:pPr>
              <a:defRPr/>
            </a:pPr>
            <a:endParaRPr lang="ja-JP" altLang="en-US"/>
          </a:p>
        </c:rich>
      </c:tx>
      <c:layout>
        <c:manualLayout>
          <c:xMode val="edge"/>
          <c:yMode val="edge"/>
          <c:x val="5.5155589748640453E-2"/>
          <c:y val="2.3062015679835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4.5906222904365468E-2"/>
          <c:y val="1.0409457048808871E-2"/>
          <c:w val="0.93163585151010053"/>
          <c:h val="0.78535258170595423"/>
        </c:manualLayout>
      </c:layout>
      <c:stockChart>
        <c:ser>
          <c:idx val="0"/>
          <c:order val="0"/>
          <c:tx>
            <c:strRef>
              <c:f>NIKKE225!$B$101</c:f>
              <c:strCache>
                <c:ptCount val="1"/>
                <c:pt idx="0">
                  <c:v>OPEN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m/d/yyyy</c:formatCode>
                <c:ptCount val="685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  <c:pt idx="28">
                  <c:v>43844</c:v>
                </c:pt>
                <c:pt idx="29">
                  <c:v>43840</c:v>
                </c:pt>
                <c:pt idx="30">
                  <c:v>43839</c:v>
                </c:pt>
                <c:pt idx="31">
                  <c:v>43838</c:v>
                </c:pt>
                <c:pt idx="32">
                  <c:v>43837</c:v>
                </c:pt>
                <c:pt idx="33">
                  <c:v>43836</c:v>
                </c:pt>
                <c:pt idx="34">
                  <c:v>43829</c:v>
                </c:pt>
                <c:pt idx="35">
                  <c:v>43826</c:v>
                </c:pt>
                <c:pt idx="36">
                  <c:v>43825</c:v>
                </c:pt>
                <c:pt idx="37">
                  <c:v>43824</c:v>
                </c:pt>
                <c:pt idx="38">
                  <c:v>43823</c:v>
                </c:pt>
                <c:pt idx="39">
                  <c:v>43822</c:v>
                </c:pt>
                <c:pt idx="40">
                  <c:v>43819</c:v>
                </c:pt>
                <c:pt idx="41">
                  <c:v>43818</c:v>
                </c:pt>
                <c:pt idx="42">
                  <c:v>43817</c:v>
                </c:pt>
                <c:pt idx="43">
                  <c:v>43816</c:v>
                </c:pt>
                <c:pt idx="44">
                  <c:v>43815</c:v>
                </c:pt>
                <c:pt idx="45">
                  <c:v>43812</c:v>
                </c:pt>
                <c:pt idx="46">
                  <c:v>43811</c:v>
                </c:pt>
                <c:pt idx="47">
                  <c:v>43810</c:v>
                </c:pt>
                <c:pt idx="48">
                  <c:v>43809</c:v>
                </c:pt>
                <c:pt idx="49">
                  <c:v>43808</c:v>
                </c:pt>
                <c:pt idx="50">
                  <c:v>43805</c:v>
                </c:pt>
                <c:pt idx="51">
                  <c:v>43804</c:v>
                </c:pt>
                <c:pt idx="52">
                  <c:v>43803</c:v>
                </c:pt>
                <c:pt idx="53">
                  <c:v>43802</c:v>
                </c:pt>
                <c:pt idx="54">
                  <c:v>43801</c:v>
                </c:pt>
                <c:pt idx="55">
                  <c:v>43798</c:v>
                </c:pt>
                <c:pt idx="56">
                  <c:v>43797</c:v>
                </c:pt>
                <c:pt idx="57">
                  <c:v>43796</c:v>
                </c:pt>
                <c:pt idx="58">
                  <c:v>43795</c:v>
                </c:pt>
                <c:pt idx="59">
                  <c:v>43794</c:v>
                </c:pt>
                <c:pt idx="60">
                  <c:v>43791</c:v>
                </c:pt>
                <c:pt idx="61">
                  <c:v>43790</c:v>
                </c:pt>
                <c:pt idx="62">
                  <c:v>43789</c:v>
                </c:pt>
                <c:pt idx="63">
                  <c:v>43788</c:v>
                </c:pt>
                <c:pt idx="64">
                  <c:v>43787</c:v>
                </c:pt>
                <c:pt idx="65">
                  <c:v>43784</c:v>
                </c:pt>
                <c:pt idx="66">
                  <c:v>43783</c:v>
                </c:pt>
                <c:pt idx="67">
                  <c:v>43782</c:v>
                </c:pt>
                <c:pt idx="68">
                  <c:v>43781</c:v>
                </c:pt>
                <c:pt idx="69">
                  <c:v>43780</c:v>
                </c:pt>
                <c:pt idx="70">
                  <c:v>43777</c:v>
                </c:pt>
                <c:pt idx="71">
                  <c:v>43776</c:v>
                </c:pt>
                <c:pt idx="72">
                  <c:v>43775</c:v>
                </c:pt>
                <c:pt idx="73">
                  <c:v>43774</c:v>
                </c:pt>
                <c:pt idx="74">
                  <c:v>43770</c:v>
                </c:pt>
                <c:pt idx="75">
                  <c:v>43769</c:v>
                </c:pt>
                <c:pt idx="76">
                  <c:v>43768</c:v>
                </c:pt>
                <c:pt idx="77">
                  <c:v>43767</c:v>
                </c:pt>
                <c:pt idx="78">
                  <c:v>43766</c:v>
                </c:pt>
                <c:pt idx="79">
                  <c:v>43763</c:v>
                </c:pt>
                <c:pt idx="80">
                  <c:v>43762</c:v>
                </c:pt>
                <c:pt idx="81">
                  <c:v>43761</c:v>
                </c:pt>
                <c:pt idx="82">
                  <c:v>43759</c:v>
                </c:pt>
                <c:pt idx="83">
                  <c:v>43756</c:v>
                </c:pt>
                <c:pt idx="84">
                  <c:v>43755</c:v>
                </c:pt>
                <c:pt idx="85">
                  <c:v>43754</c:v>
                </c:pt>
                <c:pt idx="86">
                  <c:v>43753</c:v>
                </c:pt>
                <c:pt idx="87">
                  <c:v>43749</c:v>
                </c:pt>
                <c:pt idx="88">
                  <c:v>43748</c:v>
                </c:pt>
                <c:pt idx="89">
                  <c:v>43747</c:v>
                </c:pt>
                <c:pt idx="90">
                  <c:v>43746</c:v>
                </c:pt>
                <c:pt idx="91">
                  <c:v>43745</c:v>
                </c:pt>
                <c:pt idx="92">
                  <c:v>43742</c:v>
                </c:pt>
                <c:pt idx="93">
                  <c:v>43741</c:v>
                </c:pt>
                <c:pt idx="94">
                  <c:v>43740</c:v>
                </c:pt>
                <c:pt idx="95">
                  <c:v>43739</c:v>
                </c:pt>
                <c:pt idx="96">
                  <c:v>43738</c:v>
                </c:pt>
                <c:pt idx="97">
                  <c:v>43735</c:v>
                </c:pt>
                <c:pt idx="98">
                  <c:v>43734</c:v>
                </c:pt>
                <c:pt idx="99">
                  <c:v>43733</c:v>
                </c:pt>
                <c:pt idx="100">
                  <c:v>43732</c:v>
                </c:pt>
                <c:pt idx="101">
                  <c:v>43728</c:v>
                </c:pt>
                <c:pt idx="102">
                  <c:v>43727</c:v>
                </c:pt>
                <c:pt idx="103">
                  <c:v>43726</c:v>
                </c:pt>
                <c:pt idx="104">
                  <c:v>43725</c:v>
                </c:pt>
                <c:pt idx="105">
                  <c:v>43721</c:v>
                </c:pt>
                <c:pt idx="106">
                  <c:v>43720</c:v>
                </c:pt>
                <c:pt idx="107">
                  <c:v>43719</c:v>
                </c:pt>
                <c:pt idx="108">
                  <c:v>43718</c:v>
                </c:pt>
                <c:pt idx="109">
                  <c:v>43717</c:v>
                </c:pt>
                <c:pt idx="110">
                  <c:v>43714</c:v>
                </c:pt>
                <c:pt idx="111">
                  <c:v>43713</c:v>
                </c:pt>
                <c:pt idx="112">
                  <c:v>43712</c:v>
                </c:pt>
                <c:pt idx="113">
                  <c:v>43711</c:v>
                </c:pt>
                <c:pt idx="114">
                  <c:v>43710</c:v>
                </c:pt>
                <c:pt idx="115">
                  <c:v>43707</c:v>
                </c:pt>
                <c:pt idx="116">
                  <c:v>43706</c:v>
                </c:pt>
                <c:pt idx="117">
                  <c:v>43705</c:v>
                </c:pt>
                <c:pt idx="118">
                  <c:v>43704</c:v>
                </c:pt>
                <c:pt idx="119">
                  <c:v>43703</c:v>
                </c:pt>
                <c:pt idx="120">
                  <c:v>43700</c:v>
                </c:pt>
                <c:pt idx="121">
                  <c:v>43699</c:v>
                </c:pt>
                <c:pt idx="122">
                  <c:v>43698</c:v>
                </c:pt>
                <c:pt idx="123">
                  <c:v>43697</c:v>
                </c:pt>
                <c:pt idx="124">
                  <c:v>43696</c:v>
                </c:pt>
                <c:pt idx="125">
                  <c:v>43693</c:v>
                </c:pt>
                <c:pt idx="126">
                  <c:v>43692</c:v>
                </c:pt>
                <c:pt idx="127">
                  <c:v>43691</c:v>
                </c:pt>
                <c:pt idx="128">
                  <c:v>43690</c:v>
                </c:pt>
                <c:pt idx="129">
                  <c:v>43686</c:v>
                </c:pt>
                <c:pt idx="130">
                  <c:v>43685</c:v>
                </c:pt>
                <c:pt idx="131">
                  <c:v>43684</c:v>
                </c:pt>
                <c:pt idx="132">
                  <c:v>43683</c:v>
                </c:pt>
                <c:pt idx="133">
                  <c:v>43682</c:v>
                </c:pt>
                <c:pt idx="134">
                  <c:v>43679</c:v>
                </c:pt>
                <c:pt idx="135">
                  <c:v>43678</c:v>
                </c:pt>
                <c:pt idx="136">
                  <c:v>43677</c:v>
                </c:pt>
                <c:pt idx="137">
                  <c:v>43676</c:v>
                </c:pt>
                <c:pt idx="138">
                  <c:v>43675</c:v>
                </c:pt>
                <c:pt idx="139">
                  <c:v>43672</c:v>
                </c:pt>
                <c:pt idx="140">
                  <c:v>43671</c:v>
                </c:pt>
                <c:pt idx="141">
                  <c:v>43670</c:v>
                </c:pt>
                <c:pt idx="142">
                  <c:v>43669</c:v>
                </c:pt>
                <c:pt idx="143">
                  <c:v>43668</c:v>
                </c:pt>
                <c:pt idx="144">
                  <c:v>43665</c:v>
                </c:pt>
                <c:pt idx="145">
                  <c:v>43664</c:v>
                </c:pt>
                <c:pt idx="146">
                  <c:v>43663</c:v>
                </c:pt>
                <c:pt idx="147">
                  <c:v>43662</c:v>
                </c:pt>
                <c:pt idx="148">
                  <c:v>43658</c:v>
                </c:pt>
                <c:pt idx="149">
                  <c:v>43657</c:v>
                </c:pt>
                <c:pt idx="150">
                  <c:v>43656</c:v>
                </c:pt>
                <c:pt idx="151">
                  <c:v>43655</c:v>
                </c:pt>
                <c:pt idx="152">
                  <c:v>43654</c:v>
                </c:pt>
                <c:pt idx="153">
                  <c:v>43651</c:v>
                </c:pt>
                <c:pt idx="154">
                  <c:v>43650</c:v>
                </c:pt>
                <c:pt idx="155">
                  <c:v>43649</c:v>
                </c:pt>
                <c:pt idx="156">
                  <c:v>43648</c:v>
                </c:pt>
                <c:pt idx="157">
                  <c:v>43647</c:v>
                </c:pt>
                <c:pt idx="158">
                  <c:v>43644</c:v>
                </c:pt>
                <c:pt idx="159">
                  <c:v>43643</c:v>
                </c:pt>
                <c:pt idx="160">
                  <c:v>43642</c:v>
                </c:pt>
                <c:pt idx="161">
                  <c:v>43641</c:v>
                </c:pt>
                <c:pt idx="162">
                  <c:v>43640</c:v>
                </c:pt>
                <c:pt idx="163">
                  <c:v>43637</c:v>
                </c:pt>
                <c:pt idx="164">
                  <c:v>43636</c:v>
                </c:pt>
                <c:pt idx="165">
                  <c:v>43635</c:v>
                </c:pt>
                <c:pt idx="166">
                  <c:v>43634</c:v>
                </c:pt>
                <c:pt idx="167">
                  <c:v>43633</c:v>
                </c:pt>
                <c:pt idx="168">
                  <c:v>43630</c:v>
                </c:pt>
                <c:pt idx="169">
                  <c:v>43629</c:v>
                </c:pt>
                <c:pt idx="170">
                  <c:v>43628</c:v>
                </c:pt>
                <c:pt idx="171">
                  <c:v>43627</c:v>
                </c:pt>
                <c:pt idx="172">
                  <c:v>43626</c:v>
                </c:pt>
                <c:pt idx="173">
                  <c:v>43623</c:v>
                </c:pt>
                <c:pt idx="174">
                  <c:v>43622</c:v>
                </c:pt>
                <c:pt idx="175">
                  <c:v>43621</c:v>
                </c:pt>
                <c:pt idx="176">
                  <c:v>43620</c:v>
                </c:pt>
                <c:pt idx="177">
                  <c:v>43619</c:v>
                </c:pt>
                <c:pt idx="178">
                  <c:v>43616</c:v>
                </c:pt>
                <c:pt idx="179">
                  <c:v>43615</c:v>
                </c:pt>
                <c:pt idx="180">
                  <c:v>43614</c:v>
                </c:pt>
                <c:pt idx="181">
                  <c:v>43613</c:v>
                </c:pt>
                <c:pt idx="182">
                  <c:v>43612</c:v>
                </c:pt>
                <c:pt idx="183">
                  <c:v>43609</c:v>
                </c:pt>
                <c:pt idx="184">
                  <c:v>43608</c:v>
                </c:pt>
                <c:pt idx="185">
                  <c:v>43607</c:v>
                </c:pt>
                <c:pt idx="186">
                  <c:v>43606</c:v>
                </c:pt>
                <c:pt idx="187">
                  <c:v>43605</c:v>
                </c:pt>
                <c:pt idx="188">
                  <c:v>43602</c:v>
                </c:pt>
                <c:pt idx="189">
                  <c:v>43601</c:v>
                </c:pt>
                <c:pt idx="190">
                  <c:v>43600</c:v>
                </c:pt>
                <c:pt idx="191">
                  <c:v>43599</c:v>
                </c:pt>
                <c:pt idx="192">
                  <c:v>43598</c:v>
                </c:pt>
                <c:pt idx="193">
                  <c:v>43595</c:v>
                </c:pt>
                <c:pt idx="194">
                  <c:v>43594</c:v>
                </c:pt>
                <c:pt idx="195">
                  <c:v>43593</c:v>
                </c:pt>
                <c:pt idx="196">
                  <c:v>43592</c:v>
                </c:pt>
                <c:pt idx="197">
                  <c:v>43581</c:v>
                </c:pt>
                <c:pt idx="198">
                  <c:v>43580</c:v>
                </c:pt>
                <c:pt idx="199">
                  <c:v>43579</c:v>
                </c:pt>
                <c:pt idx="200">
                  <c:v>43578</c:v>
                </c:pt>
                <c:pt idx="201">
                  <c:v>43577</c:v>
                </c:pt>
                <c:pt idx="202">
                  <c:v>43574</c:v>
                </c:pt>
                <c:pt idx="203">
                  <c:v>43573</c:v>
                </c:pt>
                <c:pt idx="204">
                  <c:v>43572</c:v>
                </c:pt>
                <c:pt idx="205">
                  <c:v>43571</c:v>
                </c:pt>
                <c:pt idx="206">
                  <c:v>43570</c:v>
                </c:pt>
                <c:pt idx="207">
                  <c:v>43567</c:v>
                </c:pt>
                <c:pt idx="208">
                  <c:v>43566</c:v>
                </c:pt>
                <c:pt idx="209">
                  <c:v>43565</c:v>
                </c:pt>
                <c:pt idx="210">
                  <c:v>43564</c:v>
                </c:pt>
                <c:pt idx="211">
                  <c:v>43563</c:v>
                </c:pt>
                <c:pt idx="212">
                  <c:v>43560</c:v>
                </c:pt>
                <c:pt idx="213">
                  <c:v>43559</c:v>
                </c:pt>
                <c:pt idx="214">
                  <c:v>43558</c:v>
                </c:pt>
                <c:pt idx="215">
                  <c:v>43557</c:v>
                </c:pt>
                <c:pt idx="216">
                  <c:v>43556</c:v>
                </c:pt>
                <c:pt idx="217">
                  <c:v>43553</c:v>
                </c:pt>
                <c:pt idx="218">
                  <c:v>43552</c:v>
                </c:pt>
                <c:pt idx="219">
                  <c:v>43551</c:v>
                </c:pt>
                <c:pt idx="220">
                  <c:v>43550</c:v>
                </c:pt>
                <c:pt idx="221">
                  <c:v>43549</c:v>
                </c:pt>
                <c:pt idx="222">
                  <c:v>43546</c:v>
                </c:pt>
                <c:pt idx="223">
                  <c:v>43544</c:v>
                </c:pt>
                <c:pt idx="224">
                  <c:v>43543</c:v>
                </c:pt>
                <c:pt idx="225">
                  <c:v>43542</c:v>
                </c:pt>
                <c:pt idx="226">
                  <c:v>43539</c:v>
                </c:pt>
                <c:pt idx="227">
                  <c:v>43538</c:v>
                </c:pt>
                <c:pt idx="228">
                  <c:v>43537</c:v>
                </c:pt>
                <c:pt idx="229">
                  <c:v>43536</c:v>
                </c:pt>
                <c:pt idx="230">
                  <c:v>43535</c:v>
                </c:pt>
                <c:pt idx="231">
                  <c:v>43532</c:v>
                </c:pt>
                <c:pt idx="232">
                  <c:v>43531</c:v>
                </c:pt>
                <c:pt idx="233">
                  <c:v>43530</c:v>
                </c:pt>
                <c:pt idx="234">
                  <c:v>43529</c:v>
                </c:pt>
                <c:pt idx="235">
                  <c:v>43528</c:v>
                </c:pt>
                <c:pt idx="236">
                  <c:v>43525</c:v>
                </c:pt>
                <c:pt idx="237">
                  <c:v>43524</c:v>
                </c:pt>
                <c:pt idx="238">
                  <c:v>43523</c:v>
                </c:pt>
                <c:pt idx="239">
                  <c:v>43522</c:v>
                </c:pt>
                <c:pt idx="240">
                  <c:v>43521</c:v>
                </c:pt>
                <c:pt idx="241">
                  <c:v>43518</c:v>
                </c:pt>
                <c:pt idx="242">
                  <c:v>43517</c:v>
                </c:pt>
                <c:pt idx="243">
                  <c:v>43516</c:v>
                </c:pt>
                <c:pt idx="244">
                  <c:v>43515</c:v>
                </c:pt>
                <c:pt idx="245">
                  <c:v>43514</c:v>
                </c:pt>
                <c:pt idx="246">
                  <c:v>43511</c:v>
                </c:pt>
                <c:pt idx="247">
                  <c:v>43510</c:v>
                </c:pt>
                <c:pt idx="248">
                  <c:v>43509</c:v>
                </c:pt>
                <c:pt idx="249">
                  <c:v>43508</c:v>
                </c:pt>
                <c:pt idx="250">
                  <c:v>43504</c:v>
                </c:pt>
                <c:pt idx="251">
                  <c:v>43503</c:v>
                </c:pt>
                <c:pt idx="252">
                  <c:v>43502</c:v>
                </c:pt>
                <c:pt idx="253">
                  <c:v>43501</c:v>
                </c:pt>
                <c:pt idx="254">
                  <c:v>43500</c:v>
                </c:pt>
                <c:pt idx="255">
                  <c:v>43497</c:v>
                </c:pt>
                <c:pt idx="256">
                  <c:v>43496</c:v>
                </c:pt>
                <c:pt idx="257">
                  <c:v>43495</c:v>
                </c:pt>
                <c:pt idx="258">
                  <c:v>43494</c:v>
                </c:pt>
                <c:pt idx="259">
                  <c:v>43493</c:v>
                </c:pt>
                <c:pt idx="260">
                  <c:v>43490</c:v>
                </c:pt>
                <c:pt idx="261">
                  <c:v>43489</c:v>
                </c:pt>
                <c:pt idx="262">
                  <c:v>43488</c:v>
                </c:pt>
                <c:pt idx="263">
                  <c:v>43487</c:v>
                </c:pt>
                <c:pt idx="264">
                  <c:v>43486</c:v>
                </c:pt>
                <c:pt idx="265">
                  <c:v>43483</c:v>
                </c:pt>
                <c:pt idx="266">
                  <c:v>43482</c:v>
                </c:pt>
                <c:pt idx="267">
                  <c:v>43481</c:v>
                </c:pt>
                <c:pt idx="268">
                  <c:v>43480</c:v>
                </c:pt>
                <c:pt idx="269">
                  <c:v>43476</c:v>
                </c:pt>
                <c:pt idx="270">
                  <c:v>43475</c:v>
                </c:pt>
                <c:pt idx="271">
                  <c:v>43474</c:v>
                </c:pt>
                <c:pt idx="272">
                  <c:v>43473</c:v>
                </c:pt>
                <c:pt idx="273">
                  <c:v>43472</c:v>
                </c:pt>
                <c:pt idx="274">
                  <c:v>43469</c:v>
                </c:pt>
                <c:pt idx="275">
                  <c:v>43462</c:v>
                </c:pt>
                <c:pt idx="276">
                  <c:v>43461</c:v>
                </c:pt>
                <c:pt idx="277">
                  <c:v>43460</c:v>
                </c:pt>
                <c:pt idx="278">
                  <c:v>43459</c:v>
                </c:pt>
                <c:pt idx="279">
                  <c:v>43455</c:v>
                </c:pt>
                <c:pt idx="280">
                  <c:v>43454</c:v>
                </c:pt>
                <c:pt idx="281">
                  <c:v>43453</c:v>
                </c:pt>
                <c:pt idx="282">
                  <c:v>43452</c:v>
                </c:pt>
                <c:pt idx="283">
                  <c:v>43451</c:v>
                </c:pt>
                <c:pt idx="284">
                  <c:v>43448</c:v>
                </c:pt>
                <c:pt idx="285">
                  <c:v>43447</c:v>
                </c:pt>
                <c:pt idx="286">
                  <c:v>43446</c:v>
                </c:pt>
                <c:pt idx="287">
                  <c:v>43445</c:v>
                </c:pt>
                <c:pt idx="288">
                  <c:v>43444</c:v>
                </c:pt>
                <c:pt idx="289">
                  <c:v>43441</c:v>
                </c:pt>
                <c:pt idx="290">
                  <c:v>43440</c:v>
                </c:pt>
                <c:pt idx="291">
                  <c:v>43439</c:v>
                </c:pt>
                <c:pt idx="292">
                  <c:v>43438</c:v>
                </c:pt>
                <c:pt idx="293">
                  <c:v>43437</c:v>
                </c:pt>
                <c:pt idx="294">
                  <c:v>43434</c:v>
                </c:pt>
                <c:pt idx="295">
                  <c:v>43433</c:v>
                </c:pt>
                <c:pt idx="296">
                  <c:v>43432</c:v>
                </c:pt>
                <c:pt idx="297">
                  <c:v>43431</c:v>
                </c:pt>
                <c:pt idx="298">
                  <c:v>43430</c:v>
                </c:pt>
                <c:pt idx="299">
                  <c:v>43426</c:v>
                </c:pt>
                <c:pt idx="300">
                  <c:v>43425</c:v>
                </c:pt>
                <c:pt idx="301">
                  <c:v>43424</c:v>
                </c:pt>
                <c:pt idx="302">
                  <c:v>43423</c:v>
                </c:pt>
                <c:pt idx="303">
                  <c:v>43420</c:v>
                </c:pt>
                <c:pt idx="304">
                  <c:v>43419</c:v>
                </c:pt>
                <c:pt idx="305">
                  <c:v>43418</c:v>
                </c:pt>
                <c:pt idx="306">
                  <c:v>43417</c:v>
                </c:pt>
                <c:pt idx="307">
                  <c:v>43416</c:v>
                </c:pt>
                <c:pt idx="308">
                  <c:v>43413</c:v>
                </c:pt>
                <c:pt idx="309">
                  <c:v>43412</c:v>
                </c:pt>
                <c:pt idx="310">
                  <c:v>43411</c:v>
                </c:pt>
                <c:pt idx="311">
                  <c:v>43410</c:v>
                </c:pt>
                <c:pt idx="312">
                  <c:v>43409</c:v>
                </c:pt>
                <c:pt idx="313">
                  <c:v>43406</c:v>
                </c:pt>
                <c:pt idx="314">
                  <c:v>43405</c:v>
                </c:pt>
                <c:pt idx="315">
                  <c:v>43404</c:v>
                </c:pt>
                <c:pt idx="316">
                  <c:v>43403</c:v>
                </c:pt>
                <c:pt idx="317">
                  <c:v>43402</c:v>
                </c:pt>
                <c:pt idx="318">
                  <c:v>43399</c:v>
                </c:pt>
                <c:pt idx="319">
                  <c:v>43398</c:v>
                </c:pt>
                <c:pt idx="320">
                  <c:v>43397</c:v>
                </c:pt>
                <c:pt idx="321">
                  <c:v>43396</c:v>
                </c:pt>
                <c:pt idx="322">
                  <c:v>43395</c:v>
                </c:pt>
                <c:pt idx="323">
                  <c:v>43392</c:v>
                </c:pt>
                <c:pt idx="324">
                  <c:v>43391</c:v>
                </c:pt>
                <c:pt idx="325">
                  <c:v>43390</c:v>
                </c:pt>
                <c:pt idx="326">
                  <c:v>43389</c:v>
                </c:pt>
                <c:pt idx="327">
                  <c:v>43388</c:v>
                </c:pt>
                <c:pt idx="328">
                  <c:v>43385</c:v>
                </c:pt>
                <c:pt idx="329">
                  <c:v>43384</c:v>
                </c:pt>
                <c:pt idx="330">
                  <c:v>43383</c:v>
                </c:pt>
                <c:pt idx="331">
                  <c:v>43382</c:v>
                </c:pt>
                <c:pt idx="332">
                  <c:v>43378</c:v>
                </c:pt>
                <c:pt idx="333">
                  <c:v>43377</c:v>
                </c:pt>
                <c:pt idx="334">
                  <c:v>43376</c:v>
                </c:pt>
                <c:pt idx="335">
                  <c:v>43375</c:v>
                </c:pt>
                <c:pt idx="336">
                  <c:v>43374</c:v>
                </c:pt>
                <c:pt idx="337">
                  <c:v>43371</c:v>
                </c:pt>
                <c:pt idx="338">
                  <c:v>43370</c:v>
                </c:pt>
                <c:pt idx="339">
                  <c:v>43369</c:v>
                </c:pt>
                <c:pt idx="340">
                  <c:v>43368</c:v>
                </c:pt>
                <c:pt idx="341">
                  <c:v>43364</c:v>
                </c:pt>
                <c:pt idx="342">
                  <c:v>43363</c:v>
                </c:pt>
                <c:pt idx="343">
                  <c:v>43362</c:v>
                </c:pt>
                <c:pt idx="344">
                  <c:v>43361</c:v>
                </c:pt>
                <c:pt idx="345">
                  <c:v>43357</c:v>
                </c:pt>
                <c:pt idx="346">
                  <c:v>43356</c:v>
                </c:pt>
                <c:pt idx="347">
                  <c:v>43355</c:v>
                </c:pt>
                <c:pt idx="348">
                  <c:v>43354</c:v>
                </c:pt>
                <c:pt idx="349">
                  <c:v>43353</c:v>
                </c:pt>
                <c:pt idx="350">
                  <c:v>43350</c:v>
                </c:pt>
                <c:pt idx="351">
                  <c:v>43349</c:v>
                </c:pt>
                <c:pt idx="352">
                  <c:v>43348</c:v>
                </c:pt>
                <c:pt idx="353">
                  <c:v>43347</c:v>
                </c:pt>
                <c:pt idx="354">
                  <c:v>43346</c:v>
                </c:pt>
                <c:pt idx="355">
                  <c:v>43343</c:v>
                </c:pt>
                <c:pt idx="356">
                  <c:v>43342</c:v>
                </c:pt>
                <c:pt idx="357">
                  <c:v>43341</c:v>
                </c:pt>
                <c:pt idx="358">
                  <c:v>43340</c:v>
                </c:pt>
                <c:pt idx="359">
                  <c:v>43339</c:v>
                </c:pt>
                <c:pt idx="360">
                  <c:v>43336</c:v>
                </c:pt>
                <c:pt idx="361">
                  <c:v>43335</c:v>
                </c:pt>
                <c:pt idx="362">
                  <c:v>43334</c:v>
                </c:pt>
                <c:pt idx="363">
                  <c:v>43333</c:v>
                </c:pt>
                <c:pt idx="364">
                  <c:v>43332</c:v>
                </c:pt>
                <c:pt idx="365">
                  <c:v>43329</c:v>
                </c:pt>
                <c:pt idx="366">
                  <c:v>43328</c:v>
                </c:pt>
                <c:pt idx="367">
                  <c:v>43327</c:v>
                </c:pt>
                <c:pt idx="368">
                  <c:v>43326</c:v>
                </c:pt>
                <c:pt idx="369">
                  <c:v>43325</c:v>
                </c:pt>
                <c:pt idx="370">
                  <c:v>43322</c:v>
                </c:pt>
                <c:pt idx="371">
                  <c:v>43321</c:v>
                </c:pt>
                <c:pt idx="372">
                  <c:v>43320</c:v>
                </c:pt>
                <c:pt idx="373">
                  <c:v>43319</c:v>
                </c:pt>
                <c:pt idx="374">
                  <c:v>43318</c:v>
                </c:pt>
                <c:pt idx="375">
                  <c:v>43315</c:v>
                </c:pt>
                <c:pt idx="376">
                  <c:v>43314</c:v>
                </c:pt>
                <c:pt idx="377">
                  <c:v>43313</c:v>
                </c:pt>
                <c:pt idx="378">
                  <c:v>43312</c:v>
                </c:pt>
                <c:pt idx="379">
                  <c:v>43311</c:v>
                </c:pt>
                <c:pt idx="380">
                  <c:v>43308</c:v>
                </c:pt>
                <c:pt idx="381">
                  <c:v>43307</c:v>
                </c:pt>
                <c:pt idx="382">
                  <c:v>43306</c:v>
                </c:pt>
                <c:pt idx="383">
                  <c:v>43305</c:v>
                </c:pt>
                <c:pt idx="384">
                  <c:v>43304</c:v>
                </c:pt>
                <c:pt idx="385">
                  <c:v>43301</c:v>
                </c:pt>
                <c:pt idx="386">
                  <c:v>43300</c:v>
                </c:pt>
                <c:pt idx="387">
                  <c:v>43299</c:v>
                </c:pt>
                <c:pt idx="388">
                  <c:v>43298</c:v>
                </c:pt>
                <c:pt idx="389">
                  <c:v>43294</c:v>
                </c:pt>
                <c:pt idx="390">
                  <c:v>43293</c:v>
                </c:pt>
                <c:pt idx="391">
                  <c:v>43292</c:v>
                </c:pt>
                <c:pt idx="392">
                  <c:v>43291</c:v>
                </c:pt>
                <c:pt idx="393">
                  <c:v>43290</c:v>
                </c:pt>
                <c:pt idx="394">
                  <c:v>43287</c:v>
                </c:pt>
                <c:pt idx="395">
                  <c:v>43286</c:v>
                </c:pt>
                <c:pt idx="396">
                  <c:v>43285</c:v>
                </c:pt>
                <c:pt idx="397">
                  <c:v>43284</c:v>
                </c:pt>
                <c:pt idx="398">
                  <c:v>43283</c:v>
                </c:pt>
                <c:pt idx="399">
                  <c:v>43280</c:v>
                </c:pt>
                <c:pt idx="400">
                  <c:v>43279</c:v>
                </c:pt>
                <c:pt idx="401">
                  <c:v>43278</c:v>
                </c:pt>
                <c:pt idx="402">
                  <c:v>43277</c:v>
                </c:pt>
                <c:pt idx="403">
                  <c:v>43276</c:v>
                </c:pt>
                <c:pt idx="404">
                  <c:v>43273</c:v>
                </c:pt>
                <c:pt idx="405">
                  <c:v>43272</c:v>
                </c:pt>
                <c:pt idx="406">
                  <c:v>43271</c:v>
                </c:pt>
                <c:pt idx="407">
                  <c:v>43270</c:v>
                </c:pt>
                <c:pt idx="408">
                  <c:v>43269</c:v>
                </c:pt>
                <c:pt idx="409">
                  <c:v>43266</c:v>
                </c:pt>
                <c:pt idx="410">
                  <c:v>43265</c:v>
                </c:pt>
                <c:pt idx="411">
                  <c:v>43264</c:v>
                </c:pt>
                <c:pt idx="412">
                  <c:v>43263</c:v>
                </c:pt>
                <c:pt idx="413">
                  <c:v>43262</c:v>
                </c:pt>
                <c:pt idx="414">
                  <c:v>43259</c:v>
                </c:pt>
                <c:pt idx="415">
                  <c:v>43258</c:v>
                </c:pt>
                <c:pt idx="416">
                  <c:v>43257</c:v>
                </c:pt>
                <c:pt idx="417">
                  <c:v>43256</c:v>
                </c:pt>
                <c:pt idx="418">
                  <c:v>43255</c:v>
                </c:pt>
                <c:pt idx="419">
                  <c:v>43252</c:v>
                </c:pt>
                <c:pt idx="420">
                  <c:v>43251</c:v>
                </c:pt>
                <c:pt idx="421">
                  <c:v>43250</c:v>
                </c:pt>
                <c:pt idx="422">
                  <c:v>43249</c:v>
                </c:pt>
                <c:pt idx="423">
                  <c:v>43248</c:v>
                </c:pt>
                <c:pt idx="424">
                  <c:v>43245</c:v>
                </c:pt>
                <c:pt idx="425">
                  <c:v>43244</c:v>
                </c:pt>
                <c:pt idx="426">
                  <c:v>43243</c:v>
                </c:pt>
                <c:pt idx="427">
                  <c:v>43242</c:v>
                </c:pt>
                <c:pt idx="428">
                  <c:v>43241</c:v>
                </c:pt>
                <c:pt idx="429">
                  <c:v>43238</c:v>
                </c:pt>
                <c:pt idx="430">
                  <c:v>43237</c:v>
                </c:pt>
                <c:pt idx="431">
                  <c:v>43236</c:v>
                </c:pt>
                <c:pt idx="432">
                  <c:v>43235</c:v>
                </c:pt>
                <c:pt idx="433">
                  <c:v>43234</c:v>
                </c:pt>
                <c:pt idx="434">
                  <c:v>43231</c:v>
                </c:pt>
                <c:pt idx="435">
                  <c:v>43230</c:v>
                </c:pt>
                <c:pt idx="436">
                  <c:v>43229</c:v>
                </c:pt>
                <c:pt idx="437">
                  <c:v>43228</c:v>
                </c:pt>
                <c:pt idx="438">
                  <c:v>43227</c:v>
                </c:pt>
                <c:pt idx="439">
                  <c:v>43222</c:v>
                </c:pt>
                <c:pt idx="440">
                  <c:v>43221</c:v>
                </c:pt>
                <c:pt idx="441">
                  <c:v>43217</c:v>
                </c:pt>
                <c:pt idx="442">
                  <c:v>43216</c:v>
                </c:pt>
                <c:pt idx="443">
                  <c:v>43215</c:v>
                </c:pt>
                <c:pt idx="444">
                  <c:v>43214</c:v>
                </c:pt>
                <c:pt idx="445">
                  <c:v>43213</c:v>
                </c:pt>
                <c:pt idx="446">
                  <c:v>43210</c:v>
                </c:pt>
                <c:pt idx="447">
                  <c:v>43209</c:v>
                </c:pt>
                <c:pt idx="448">
                  <c:v>43208</c:v>
                </c:pt>
                <c:pt idx="449">
                  <c:v>43207</c:v>
                </c:pt>
                <c:pt idx="450">
                  <c:v>43206</c:v>
                </c:pt>
                <c:pt idx="451">
                  <c:v>43203</c:v>
                </c:pt>
                <c:pt idx="452">
                  <c:v>43202</c:v>
                </c:pt>
                <c:pt idx="453">
                  <c:v>43201</c:v>
                </c:pt>
                <c:pt idx="454">
                  <c:v>43200</c:v>
                </c:pt>
                <c:pt idx="455">
                  <c:v>43199</c:v>
                </c:pt>
                <c:pt idx="456">
                  <c:v>43196</c:v>
                </c:pt>
                <c:pt idx="457">
                  <c:v>43195</c:v>
                </c:pt>
                <c:pt idx="458">
                  <c:v>43194</c:v>
                </c:pt>
                <c:pt idx="459">
                  <c:v>43193</c:v>
                </c:pt>
                <c:pt idx="460">
                  <c:v>43192</c:v>
                </c:pt>
                <c:pt idx="461">
                  <c:v>43189</c:v>
                </c:pt>
                <c:pt idx="462">
                  <c:v>43188</c:v>
                </c:pt>
                <c:pt idx="463">
                  <c:v>43187</c:v>
                </c:pt>
                <c:pt idx="464">
                  <c:v>43186</c:v>
                </c:pt>
                <c:pt idx="465">
                  <c:v>43185</c:v>
                </c:pt>
                <c:pt idx="466">
                  <c:v>43182</c:v>
                </c:pt>
                <c:pt idx="467">
                  <c:v>43181</c:v>
                </c:pt>
                <c:pt idx="468">
                  <c:v>43179</c:v>
                </c:pt>
                <c:pt idx="469">
                  <c:v>43178</c:v>
                </c:pt>
                <c:pt idx="470">
                  <c:v>43175</c:v>
                </c:pt>
                <c:pt idx="471">
                  <c:v>43174</c:v>
                </c:pt>
                <c:pt idx="472">
                  <c:v>43173</c:v>
                </c:pt>
                <c:pt idx="473">
                  <c:v>43172</c:v>
                </c:pt>
                <c:pt idx="474">
                  <c:v>43171</c:v>
                </c:pt>
                <c:pt idx="475">
                  <c:v>43168</c:v>
                </c:pt>
                <c:pt idx="476">
                  <c:v>43167</c:v>
                </c:pt>
                <c:pt idx="477">
                  <c:v>43166</c:v>
                </c:pt>
                <c:pt idx="478">
                  <c:v>43165</c:v>
                </c:pt>
                <c:pt idx="479">
                  <c:v>43164</c:v>
                </c:pt>
                <c:pt idx="480">
                  <c:v>43161</c:v>
                </c:pt>
                <c:pt idx="481">
                  <c:v>43160</c:v>
                </c:pt>
                <c:pt idx="482">
                  <c:v>43159</c:v>
                </c:pt>
                <c:pt idx="483">
                  <c:v>43158</c:v>
                </c:pt>
                <c:pt idx="484">
                  <c:v>43157</c:v>
                </c:pt>
                <c:pt idx="485">
                  <c:v>43154</c:v>
                </c:pt>
                <c:pt idx="486">
                  <c:v>43153</c:v>
                </c:pt>
                <c:pt idx="487">
                  <c:v>43152</c:v>
                </c:pt>
                <c:pt idx="488">
                  <c:v>43151</c:v>
                </c:pt>
                <c:pt idx="489">
                  <c:v>43150</c:v>
                </c:pt>
                <c:pt idx="490">
                  <c:v>43147</c:v>
                </c:pt>
                <c:pt idx="491">
                  <c:v>43146</c:v>
                </c:pt>
                <c:pt idx="492">
                  <c:v>43145</c:v>
                </c:pt>
                <c:pt idx="493">
                  <c:v>43144</c:v>
                </c:pt>
                <c:pt idx="494">
                  <c:v>43140</c:v>
                </c:pt>
                <c:pt idx="495">
                  <c:v>43139</c:v>
                </c:pt>
                <c:pt idx="496">
                  <c:v>43138</c:v>
                </c:pt>
                <c:pt idx="497">
                  <c:v>43137</c:v>
                </c:pt>
                <c:pt idx="498">
                  <c:v>43136</c:v>
                </c:pt>
                <c:pt idx="499">
                  <c:v>43133</c:v>
                </c:pt>
                <c:pt idx="500">
                  <c:v>43132</c:v>
                </c:pt>
                <c:pt idx="501">
                  <c:v>43131</c:v>
                </c:pt>
                <c:pt idx="502">
                  <c:v>43130</c:v>
                </c:pt>
                <c:pt idx="503">
                  <c:v>43129</c:v>
                </c:pt>
                <c:pt idx="504">
                  <c:v>43126</c:v>
                </c:pt>
                <c:pt idx="505">
                  <c:v>43125</c:v>
                </c:pt>
                <c:pt idx="506">
                  <c:v>43124</c:v>
                </c:pt>
                <c:pt idx="507">
                  <c:v>43123</c:v>
                </c:pt>
                <c:pt idx="508">
                  <c:v>43122</c:v>
                </c:pt>
                <c:pt idx="509">
                  <c:v>43119</c:v>
                </c:pt>
                <c:pt idx="510">
                  <c:v>43118</c:v>
                </c:pt>
                <c:pt idx="511">
                  <c:v>43117</c:v>
                </c:pt>
                <c:pt idx="512">
                  <c:v>43116</c:v>
                </c:pt>
                <c:pt idx="513">
                  <c:v>43115</c:v>
                </c:pt>
                <c:pt idx="514">
                  <c:v>43112</c:v>
                </c:pt>
                <c:pt idx="515">
                  <c:v>43111</c:v>
                </c:pt>
                <c:pt idx="516">
                  <c:v>43110</c:v>
                </c:pt>
                <c:pt idx="517">
                  <c:v>43109</c:v>
                </c:pt>
                <c:pt idx="518">
                  <c:v>43105</c:v>
                </c:pt>
                <c:pt idx="519">
                  <c:v>43104</c:v>
                </c:pt>
                <c:pt idx="520">
                  <c:v>43098</c:v>
                </c:pt>
                <c:pt idx="521">
                  <c:v>43097</c:v>
                </c:pt>
                <c:pt idx="522">
                  <c:v>43096</c:v>
                </c:pt>
                <c:pt idx="523">
                  <c:v>43095</c:v>
                </c:pt>
                <c:pt idx="524">
                  <c:v>43094</c:v>
                </c:pt>
                <c:pt idx="525">
                  <c:v>43091</c:v>
                </c:pt>
                <c:pt idx="526">
                  <c:v>43090</c:v>
                </c:pt>
                <c:pt idx="527">
                  <c:v>43089</c:v>
                </c:pt>
                <c:pt idx="528">
                  <c:v>43088</c:v>
                </c:pt>
                <c:pt idx="529">
                  <c:v>43087</c:v>
                </c:pt>
                <c:pt idx="530">
                  <c:v>43084</c:v>
                </c:pt>
                <c:pt idx="531">
                  <c:v>43083</c:v>
                </c:pt>
                <c:pt idx="532">
                  <c:v>43082</c:v>
                </c:pt>
                <c:pt idx="533">
                  <c:v>43081</c:v>
                </c:pt>
                <c:pt idx="534">
                  <c:v>43080</c:v>
                </c:pt>
                <c:pt idx="535">
                  <c:v>43077</c:v>
                </c:pt>
                <c:pt idx="536">
                  <c:v>43076</c:v>
                </c:pt>
                <c:pt idx="537">
                  <c:v>43075</c:v>
                </c:pt>
                <c:pt idx="538">
                  <c:v>43074</c:v>
                </c:pt>
                <c:pt idx="539">
                  <c:v>43073</c:v>
                </c:pt>
                <c:pt idx="540">
                  <c:v>43070</c:v>
                </c:pt>
                <c:pt idx="541">
                  <c:v>43069</c:v>
                </c:pt>
                <c:pt idx="542">
                  <c:v>43068</c:v>
                </c:pt>
                <c:pt idx="543">
                  <c:v>43067</c:v>
                </c:pt>
                <c:pt idx="544">
                  <c:v>43066</c:v>
                </c:pt>
                <c:pt idx="545">
                  <c:v>43063</c:v>
                </c:pt>
                <c:pt idx="546">
                  <c:v>43061</c:v>
                </c:pt>
                <c:pt idx="547">
                  <c:v>43060</c:v>
                </c:pt>
                <c:pt idx="548">
                  <c:v>43059</c:v>
                </c:pt>
                <c:pt idx="549">
                  <c:v>43056</c:v>
                </c:pt>
                <c:pt idx="550">
                  <c:v>43055</c:v>
                </c:pt>
                <c:pt idx="551">
                  <c:v>43054</c:v>
                </c:pt>
                <c:pt idx="552">
                  <c:v>43053</c:v>
                </c:pt>
                <c:pt idx="553">
                  <c:v>43052</c:v>
                </c:pt>
                <c:pt idx="554">
                  <c:v>43049</c:v>
                </c:pt>
                <c:pt idx="555">
                  <c:v>43048</c:v>
                </c:pt>
                <c:pt idx="556">
                  <c:v>43047</c:v>
                </c:pt>
                <c:pt idx="557">
                  <c:v>43046</c:v>
                </c:pt>
                <c:pt idx="558">
                  <c:v>43045</c:v>
                </c:pt>
                <c:pt idx="559">
                  <c:v>43041</c:v>
                </c:pt>
                <c:pt idx="560">
                  <c:v>43040</c:v>
                </c:pt>
                <c:pt idx="561">
                  <c:v>43039</c:v>
                </c:pt>
                <c:pt idx="562">
                  <c:v>43038</c:v>
                </c:pt>
                <c:pt idx="563">
                  <c:v>43035</c:v>
                </c:pt>
                <c:pt idx="564">
                  <c:v>43034</c:v>
                </c:pt>
                <c:pt idx="565">
                  <c:v>43033</c:v>
                </c:pt>
                <c:pt idx="566">
                  <c:v>43032</c:v>
                </c:pt>
                <c:pt idx="567">
                  <c:v>43031</c:v>
                </c:pt>
                <c:pt idx="568">
                  <c:v>43028</c:v>
                </c:pt>
                <c:pt idx="569">
                  <c:v>43027</c:v>
                </c:pt>
                <c:pt idx="570">
                  <c:v>43026</c:v>
                </c:pt>
                <c:pt idx="571">
                  <c:v>43025</c:v>
                </c:pt>
                <c:pt idx="572">
                  <c:v>43024</c:v>
                </c:pt>
                <c:pt idx="573">
                  <c:v>43021</c:v>
                </c:pt>
                <c:pt idx="574">
                  <c:v>43020</c:v>
                </c:pt>
                <c:pt idx="575">
                  <c:v>43019</c:v>
                </c:pt>
                <c:pt idx="576">
                  <c:v>43018</c:v>
                </c:pt>
                <c:pt idx="577">
                  <c:v>43014</c:v>
                </c:pt>
                <c:pt idx="578">
                  <c:v>43013</c:v>
                </c:pt>
                <c:pt idx="579">
                  <c:v>43012</c:v>
                </c:pt>
                <c:pt idx="580">
                  <c:v>43011</c:v>
                </c:pt>
                <c:pt idx="581">
                  <c:v>43010</c:v>
                </c:pt>
                <c:pt idx="582">
                  <c:v>43007</c:v>
                </c:pt>
                <c:pt idx="583">
                  <c:v>43006</c:v>
                </c:pt>
                <c:pt idx="584">
                  <c:v>43005</c:v>
                </c:pt>
                <c:pt idx="585">
                  <c:v>43004</c:v>
                </c:pt>
                <c:pt idx="586">
                  <c:v>43003</c:v>
                </c:pt>
                <c:pt idx="587">
                  <c:v>43000</c:v>
                </c:pt>
                <c:pt idx="588">
                  <c:v>42999</c:v>
                </c:pt>
                <c:pt idx="589">
                  <c:v>42998</c:v>
                </c:pt>
                <c:pt idx="590">
                  <c:v>42997</c:v>
                </c:pt>
                <c:pt idx="591">
                  <c:v>42993</c:v>
                </c:pt>
                <c:pt idx="592">
                  <c:v>42992</c:v>
                </c:pt>
                <c:pt idx="593">
                  <c:v>42991</c:v>
                </c:pt>
                <c:pt idx="594">
                  <c:v>42990</c:v>
                </c:pt>
                <c:pt idx="595">
                  <c:v>42989</c:v>
                </c:pt>
                <c:pt idx="596">
                  <c:v>42986</c:v>
                </c:pt>
                <c:pt idx="597">
                  <c:v>42985</c:v>
                </c:pt>
                <c:pt idx="598">
                  <c:v>42984</c:v>
                </c:pt>
                <c:pt idx="599">
                  <c:v>42983</c:v>
                </c:pt>
                <c:pt idx="600">
                  <c:v>42982</c:v>
                </c:pt>
                <c:pt idx="601">
                  <c:v>42979</c:v>
                </c:pt>
                <c:pt idx="602">
                  <c:v>42978</c:v>
                </c:pt>
                <c:pt idx="603">
                  <c:v>42977</c:v>
                </c:pt>
                <c:pt idx="604">
                  <c:v>42976</c:v>
                </c:pt>
                <c:pt idx="605">
                  <c:v>42975</c:v>
                </c:pt>
                <c:pt idx="606">
                  <c:v>42972</c:v>
                </c:pt>
                <c:pt idx="607">
                  <c:v>42971</c:v>
                </c:pt>
                <c:pt idx="608">
                  <c:v>42970</c:v>
                </c:pt>
                <c:pt idx="609">
                  <c:v>42969</c:v>
                </c:pt>
                <c:pt idx="610">
                  <c:v>42968</c:v>
                </c:pt>
                <c:pt idx="611">
                  <c:v>42965</c:v>
                </c:pt>
                <c:pt idx="612">
                  <c:v>42964</c:v>
                </c:pt>
                <c:pt idx="613">
                  <c:v>42963</c:v>
                </c:pt>
                <c:pt idx="614">
                  <c:v>42962</c:v>
                </c:pt>
                <c:pt idx="615">
                  <c:v>42961</c:v>
                </c:pt>
                <c:pt idx="616">
                  <c:v>42957</c:v>
                </c:pt>
                <c:pt idx="617">
                  <c:v>42956</c:v>
                </c:pt>
                <c:pt idx="618">
                  <c:v>42955</c:v>
                </c:pt>
                <c:pt idx="619">
                  <c:v>42954</c:v>
                </c:pt>
                <c:pt idx="620">
                  <c:v>42951</c:v>
                </c:pt>
                <c:pt idx="621">
                  <c:v>42950</c:v>
                </c:pt>
                <c:pt idx="622">
                  <c:v>42949</c:v>
                </c:pt>
                <c:pt idx="623">
                  <c:v>42948</c:v>
                </c:pt>
                <c:pt idx="624">
                  <c:v>42947</c:v>
                </c:pt>
                <c:pt idx="625">
                  <c:v>42944</c:v>
                </c:pt>
                <c:pt idx="626">
                  <c:v>42943</c:v>
                </c:pt>
                <c:pt idx="627">
                  <c:v>42942</c:v>
                </c:pt>
                <c:pt idx="628">
                  <c:v>42941</c:v>
                </c:pt>
                <c:pt idx="629">
                  <c:v>42940</c:v>
                </c:pt>
                <c:pt idx="630">
                  <c:v>42937</c:v>
                </c:pt>
                <c:pt idx="631">
                  <c:v>42936</c:v>
                </c:pt>
                <c:pt idx="632">
                  <c:v>42935</c:v>
                </c:pt>
                <c:pt idx="633">
                  <c:v>42934</c:v>
                </c:pt>
                <c:pt idx="634">
                  <c:v>42930</c:v>
                </c:pt>
                <c:pt idx="635">
                  <c:v>42929</c:v>
                </c:pt>
                <c:pt idx="636">
                  <c:v>42928</c:v>
                </c:pt>
                <c:pt idx="637">
                  <c:v>42927</c:v>
                </c:pt>
                <c:pt idx="638">
                  <c:v>42926</c:v>
                </c:pt>
                <c:pt idx="639">
                  <c:v>42923</c:v>
                </c:pt>
                <c:pt idx="640">
                  <c:v>42922</c:v>
                </c:pt>
                <c:pt idx="641">
                  <c:v>42921</c:v>
                </c:pt>
                <c:pt idx="642">
                  <c:v>42920</c:v>
                </c:pt>
                <c:pt idx="643">
                  <c:v>42919</c:v>
                </c:pt>
                <c:pt idx="644">
                  <c:v>42916</c:v>
                </c:pt>
                <c:pt idx="645">
                  <c:v>42915</c:v>
                </c:pt>
                <c:pt idx="646">
                  <c:v>42914</c:v>
                </c:pt>
                <c:pt idx="647">
                  <c:v>42913</c:v>
                </c:pt>
                <c:pt idx="648">
                  <c:v>42912</c:v>
                </c:pt>
                <c:pt idx="649">
                  <c:v>42909</c:v>
                </c:pt>
                <c:pt idx="650">
                  <c:v>42908</c:v>
                </c:pt>
                <c:pt idx="651">
                  <c:v>42907</c:v>
                </c:pt>
                <c:pt idx="652">
                  <c:v>42906</c:v>
                </c:pt>
                <c:pt idx="653">
                  <c:v>42905</c:v>
                </c:pt>
                <c:pt idx="654">
                  <c:v>42902</c:v>
                </c:pt>
                <c:pt idx="655">
                  <c:v>42901</c:v>
                </c:pt>
                <c:pt idx="656">
                  <c:v>42900</c:v>
                </c:pt>
                <c:pt idx="657">
                  <c:v>42899</c:v>
                </c:pt>
                <c:pt idx="658">
                  <c:v>42898</c:v>
                </c:pt>
                <c:pt idx="659">
                  <c:v>42895</c:v>
                </c:pt>
                <c:pt idx="660">
                  <c:v>42894</c:v>
                </c:pt>
                <c:pt idx="661">
                  <c:v>42893</c:v>
                </c:pt>
                <c:pt idx="662">
                  <c:v>42892</c:v>
                </c:pt>
                <c:pt idx="663">
                  <c:v>42891</c:v>
                </c:pt>
                <c:pt idx="664">
                  <c:v>42888</c:v>
                </c:pt>
                <c:pt idx="665">
                  <c:v>42887</c:v>
                </c:pt>
                <c:pt idx="666">
                  <c:v>42886</c:v>
                </c:pt>
                <c:pt idx="667">
                  <c:v>42885</c:v>
                </c:pt>
                <c:pt idx="668">
                  <c:v>42884</c:v>
                </c:pt>
                <c:pt idx="669">
                  <c:v>42881</c:v>
                </c:pt>
                <c:pt idx="670">
                  <c:v>42880</c:v>
                </c:pt>
                <c:pt idx="671">
                  <c:v>42879</c:v>
                </c:pt>
                <c:pt idx="672">
                  <c:v>42878</c:v>
                </c:pt>
                <c:pt idx="673">
                  <c:v>42877</c:v>
                </c:pt>
                <c:pt idx="674">
                  <c:v>42874</c:v>
                </c:pt>
                <c:pt idx="675">
                  <c:v>42873</c:v>
                </c:pt>
                <c:pt idx="676">
                  <c:v>42872</c:v>
                </c:pt>
                <c:pt idx="677">
                  <c:v>42871</c:v>
                </c:pt>
                <c:pt idx="678">
                  <c:v>42870</c:v>
                </c:pt>
                <c:pt idx="679">
                  <c:v>42867</c:v>
                </c:pt>
                <c:pt idx="680">
                  <c:v>42866</c:v>
                </c:pt>
                <c:pt idx="681">
                  <c:v>42865</c:v>
                </c:pt>
                <c:pt idx="682">
                  <c:v>42864</c:v>
                </c:pt>
                <c:pt idx="683">
                  <c:v>42863</c:v>
                </c:pt>
                <c:pt idx="684">
                  <c:v>42857</c:v>
                </c:pt>
              </c:numCache>
            </c:numRef>
          </c:cat>
          <c:val>
            <c:numRef>
              <c:f>NIKKE225!$B$102:$B$786</c:f>
              <c:numCache>
                <c:formatCode>General</c:formatCode>
                <c:ptCount val="685"/>
                <c:pt idx="0">
                  <c:v>22949.37</c:v>
                </c:pt>
                <c:pt idx="1">
                  <c:v>23427.77</c:v>
                </c:pt>
                <c:pt idx="2">
                  <c:v>23666.58</c:v>
                </c:pt>
                <c:pt idx="3">
                  <c:v>23329.33</c:v>
                </c:pt>
                <c:pt idx="4">
                  <c:v>23398.57</c:v>
                </c:pt>
                <c:pt idx="5">
                  <c:v>23489.78</c:v>
                </c:pt>
                <c:pt idx="6">
                  <c:v>23714.52</c:v>
                </c:pt>
                <c:pt idx="7">
                  <c:v>23849.759999999998</c:v>
                </c:pt>
                <c:pt idx="8">
                  <c:v>23741.21</c:v>
                </c:pt>
                <c:pt idx="9">
                  <c:v>23631.79</c:v>
                </c:pt>
                <c:pt idx="10">
                  <c:v>23899.01</c:v>
                </c:pt>
                <c:pt idx="11">
                  <c:v>23641.1</c:v>
                </c:pt>
                <c:pt idx="12">
                  <c:v>23351.47</c:v>
                </c:pt>
                <c:pt idx="13">
                  <c:v>22881.13</c:v>
                </c:pt>
                <c:pt idx="14">
                  <c:v>22874.27</c:v>
                </c:pt>
                <c:pt idx="15">
                  <c:v>23148.92</c:v>
                </c:pt>
                <c:pt idx="16">
                  <c:v>23284.58</c:v>
                </c:pt>
                <c:pt idx="17">
                  <c:v>23309.32</c:v>
                </c:pt>
                <c:pt idx="18">
                  <c:v>23126.93</c:v>
                </c:pt>
                <c:pt idx="19">
                  <c:v>23427.9</c:v>
                </c:pt>
                <c:pt idx="20">
                  <c:v>23850.12</c:v>
                </c:pt>
                <c:pt idx="21">
                  <c:v>23843.51</c:v>
                </c:pt>
                <c:pt idx="22">
                  <c:v>23835.49</c:v>
                </c:pt>
                <c:pt idx="23">
                  <c:v>24072.81</c:v>
                </c:pt>
                <c:pt idx="24">
                  <c:v>24080.68</c:v>
                </c:pt>
                <c:pt idx="25">
                  <c:v>24103.45</c:v>
                </c:pt>
                <c:pt idx="26">
                  <c:v>23960.2</c:v>
                </c:pt>
                <c:pt idx="27">
                  <c:v>23923.48</c:v>
                </c:pt>
                <c:pt idx="28">
                  <c:v>23969.040000000001</c:v>
                </c:pt>
                <c:pt idx="29">
                  <c:v>23813.279999999999</c:v>
                </c:pt>
                <c:pt idx="30">
                  <c:v>23530.29</c:v>
                </c:pt>
                <c:pt idx="31">
                  <c:v>23217.49</c:v>
                </c:pt>
                <c:pt idx="32">
                  <c:v>23320.12</c:v>
                </c:pt>
                <c:pt idx="33">
                  <c:v>23319.759999999998</c:v>
                </c:pt>
                <c:pt idx="34">
                  <c:v>23770.93</c:v>
                </c:pt>
                <c:pt idx="35">
                  <c:v>23953.75</c:v>
                </c:pt>
                <c:pt idx="36">
                  <c:v>23787.7</c:v>
                </c:pt>
                <c:pt idx="37">
                  <c:v>23813.59</c:v>
                </c:pt>
                <c:pt idx="38">
                  <c:v>23839.18</c:v>
                </c:pt>
                <c:pt idx="39">
                  <c:v>23921.29</c:v>
                </c:pt>
                <c:pt idx="40">
                  <c:v>23893.45</c:v>
                </c:pt>
                <c:pt idx="41">
                  <c:v>23911.46</c:v>
                </c:pt>
                <c:pt idx="42">
                  <c:v>24023.27</c:v>
                </c:pt>
                <c:pt idx="43">
                  <c:v>24091.119999999999</c:v>
                </c:pt>
                <c:pt idx="44">
                  <c:v>23955.200000000001</c:v>
                </c:pt>
                <c:pt idx="45">
                  <c:v>23810.560000000001</c:v>
                </c:pt>
                <c:pt idx="46">
                  <c:v>23449.279999999999</c:v>
                </c:pt>
                <c:pt idx="47">
                  <c:v>23421.14</c:v>
                </c:pt>
                <c:pt idx="48">
                  <c:v>23372.39</c:v>
                </c:pt>
                <c:pt idx="49">
                  <c:v>23544.31</c:v>
                </c:pt>
                <c:pt idx="50">
                  <c:v>23347.67</c:v>
                </c:pt>
                <c:pt idx="51">
                  <c:v>23292.7</c:v>
                </c:pt>
                <c:pt idx="52">
                  <c:v>23186.74</c:v>
                </c:pt>
                <c:pt idx="53">
                  <c:v>23231.14</c:v>
                </c:pt>
                <c:pt idx="54">
                  <c:v>23388.63</c:v>
                </c:pt>
                <c:pt idx="55">
                  <c:v>23497.439999999999</c:v>
                </c:pt>
                <c:pt idx="56">
                  <c:v>23458.880000000001</c:v>
                </c:pt>
                <c:pt idx="57">
                  <c:v>23452.85</c:v>
                </c:pt>
                <c:pt idx="58">
                  <c:v>23451.4</c:v>
                </c:pt>
                <c:pt idx="59">
                  <c:v>23292.85</c:v>
                </c:pt>
                <c:pt idx="60">
                  <c:v>23030.33</c:v>
                </c:pt>
                <c:pt idx="61">
                  <c:v>23071.49</c:v>
                </c:pt>
                <c:pt idx="62">
                  <c:v>23176.49</c:v>
                </c:pt>
                <c:pt idx="63">
                  <c:v>23366.36</c:v>
                </c:pt>
                <c:pt idx="64">
                  <c:v>23304.25</c:v>
                </c:pt>
                <c:pt idx="65">
                  <c:v>23160.53</c:v>
                </c:pt>
                <c:pt idx="66">
                  <c:v>23325.5</c:v>
                </c:pt>
                <c:pt idx="67">
                  <c:v>23439.25</c:v>
                </c:pt>
                <c:pt idx="68">
                  <c:v>23336.37</c:v>
                </c:pt>
                <c:pt idx="69">
                  <c:v>23422.13</c:v>
                </c:pt>
                <c:pt idx="70">
                  <c:v>23550.04</c:v>
                </c:pt>
                <c:pt idx="71">
                  <c:v>23283.14</c:v>
                </c:pt>
                <c:pt idx="72">
                  <c:v>23343.51</c:v>
                </c:pt>
                <c:pt idx="73">
                  <c:v>23118.79</c:v>
                </c:pt>
                <c:pt idx="74">
                  <c:v>22730.49</c:v>
                </c:pt>
                <c:pt idx="75">
                  <c:v>22910.1</c:v>
                </c:pt>
                <c:pt idx="76">
                  <c:v>22953.17</c:v>
                </c:pt>
                <c:pt idx="77">
                  <c:v>22950.79</c:v>
                </c:pt>
                <c:pt idx="78">
                  <c:v>22854.44</c:v>
                </c:pt>
                <c:pt idx="79">
                  <c:v>22753.24</c:v>
                </c:pt>
                <c:pt idx="80">
                  <c:v>22725.439999999999</c:v>
                </c:pt>
                <c:pt idx="81">
                  <c:v>22619.77</c:v>
                </c:pt>
                <c:pt idx="82">
                  <c:v>22541.22</c:v>
                </c:pt>
                <c:pt idx="83">
                  <c:v>22528.560000000001</c:v>
                </c:pt>
                <c:pt idx="84">
                  <c:v>22451.15</c:v>
                </c:pt>
                <c:pt idx="85">
                  <c:v>22479.57</c:v>
                </c:pt>
                <c:pt idx="86">
                  <c:v>22063.71</c:v>
                </c:pt>
                <c:pt idx="87">
                  <c:v>21749.93</c:v>
                </c:pt>
                <c:pt idx="88">
                  <c:v>21456.27</c:v>
                </c:pt>
                <c:pt idx="89">
                  <c:v>21359.84</c:v>
                </c:pt>
                <c:pt idx="90">
                  <c:v>21494.48</c:v>
                </c:pt>
                <c:pt idx="91">
                  <c:v>21445.73</c:v>
                </c:pt>
                <c:pt idx="92">
                  <c:v>21316.18</c:v>
                </c:pt>
                <c:pt idx="93">
                  <c:v>21422.22</c:v>
                </c:pt>
                <c:pt idx="94">
                  <c:v>21744.62</c:v>
                </c:pt>
                <c:pt idx="95">
                  <c:v>21831.439999999999</c:v>
                </c:pt>
                <c:pt idx="96">
                  <c:v>21793.83</c:v>
                </c:pt>
                <c:pt idx="97">
                  <c:v>21934.93</c:v>
                </c:pt>
                <c:pt idx="98">
                  <c:v>22160.52</c:v>
                </c:pt>
                <c:pt idx="99">
                  <c:v>21961.82</c:v>
                </c:pt>
                <c:pt idx="100">
                  <c:v>22095.35</c:v>
                </c:pt>
                <c:pt idx="101">
                  <c:v>22130.74</c:v>
                </c:pt>
                <c:pt idx="102">
                  <c:v>22064.46</c:v>
                </c:pt>
                <c:pt idx="103">
                  <c:v>22014.65</c:v>
                </c:pt>
                <c:pt idx="104">
                  <c:v>21947.59</c:v>
                </c:pt>
                <c:pt idx="105">
                  <c:v>21907.83</c:v>
                </c:pt>
                <c:pt idx="106">
                  <c:v>21761.09</c:v>
                </c:pt>
                <c:pt idx="107">
                  <c:v>21466.66</c:v>
                </c:pt>
                <c:pt idx="108">
                  <c:v>21363.57</c:v>
                </c:pt>
                <c:pt idx="109">
                  <c:v>21214.560000000001</c:v>
                </c:pt>
                <c:pt idx="110">
                  <c:v>21201.83</c:v>
                </c:pt>
                <c:pt idx="111">
                  <c:v>20800.29</c:v>
                </c:pt>
                <c:pt idx="112">
                  <c:v>20578.669999999998</c:v>
                </c:pt>
                <c:pt idx="113">
                  <c:v>20581.580000000002</c:v>
                </c:pt>
                <c:pt idx="114">
                  <c:v>20625.75</c:v>
                </c:pt>
                <c:pt idx="115">
                  <c:v>20641.490000000002</c:v>
                </c:pt>
                <c:pt idx="116">
                  <c:v>20500.5</c:v>
                </c:pt>
                <c:pt idx="117">
                  <c:v>20474.310000000001</c:v>
                </c:pt>
                <c:pt idx="118">
                  <c:v>20467.22</c:v>
                </c:pt>
                <c:pt idx="119">
                  <c:v>20325.439999999999</c:v>
                </c:pt>
                <c:pt idx="120">
                  <c:v>20579.98</c:v>
                </c:pt>
                <c:pt idx="121">
                  <c:v>20706.07</c:v>
                </c:pt>
                <c:pt idx="122">
                  <c:v>20489.97</c:v>
                </c:pt>
                <c:pt idx="123">
                  <c:v>20605.349999999999</c:v>
                </c:pt>
                <c:pt idx="124">
                  <c:v>20590.47</c:v>
                </c:pt>
                <c:pt idx="125">
                  <c:v>20323.97</c:v>
                </c:pt>
                <c:pt idx="126">
                  <c:v>20324.25</c:v>
                </c:pt>
                <c:pt idx="127">
                  <c:v>20669.990000000002</c:v>
                </c:pt>
                <c:pt idx="128">
                  <c:v>20432.68</c:v>
                </c:pt>
                <c:pt idx="129">
                  <c:v>20758.150000000001</c:v>
                </c:pt>
                <c:pt idx="130">
                  <c:v>20529.29</c:v>
                </c:pt>
                <c:pt idx="131">
                  <c:v>20548.07</c:v>
                </c:pt>
                <c:pt idx="132">
                  <c:v>20325.52</c:v>
                </c:pt>
                <c:pt idx="133">
                  <c:v>20909.98</c:v>
                </c:pt>
                <c:pt idx="134">
                  <c:v>21211.06</c:v>
                </c:pt>
                <c:pt idx="135">
                  <c:v>21361.58</c:v>
                </c:pt>
                <c:pt idx="136">
                  <c:v>21526.38</c:v>
                </c:pt>
                <c:pt idx="137">
                  <c:v>21681.82</c:v>
                </c:pt>
                <c:pt idx="138">
                  <c:v>21627.55</c:v>
                </c:pt>
                <c:pt idx="139">
                  <c:v>21700.2</c:v>
                </c:pt>
                <c:pt idx="140">
                  <c:v>21715.95</c:v>
                </c:pt>
                <c:pt idx="141">
                  <c:v>21726.98</c:v>
                </c:pt>
                <c:pt idx="142">
                  <c:v>21425.439999999999</c:v>
                </c:pt>
                <c:pt idx="143">
                  <c:v>21394.75</c:v>
                </c:pt>
                <c:pt idx="144">
                  <c:v>21146.5</c:v>
                </c:pt>
                <c:pt idx="145">
                  <c:v>21336.799999999999</c:v>
                </c:pt>
                <c:pt idx="146">
                  <c:v>21474.63</c:v>
                </c:pt>
                <c:pt idx="147">
                  <c:v>21644.38</c:v>
                </c:pt>
                <c:pt idx="148">
                  <c:v>21720.14</c:v>
                </c:pt>
                <c:pt idx="149">
                  <c:v>21547.19</c:v>
                </c:pt>
                <c:pt idx="150">
                  <c:v>21499.46</c:v>
                </c:pt>
                <c:pt idx="151">
                  <c:v>21598.15</c:v>
                </c:pt>
                <c:pt idx="152">
                  <c:v>21665.79</c:v>
                </c:pt>
                <c:pt idx="153">
                  <c:v>21703.61</c:v>
                </c:pt>
                <c:pt idx="154">
                  <c:v>21740.93</c:v>
                </c:pt>
                <c:pt idx="155">
                  <c:v>21684.07</c:v>
                </c:pt>
                <c:pt idx="156">
                  <c:v>21699.43</c:v>
                </c:pt>
                <c:pt idx="157">
                  <c:v>21566.27</c:v>
                </c:pt>
                <c:pt idx="158">
                  <c:v>21282.22</c:v>
                </c:pt>
                <c:pt idx="159">
                  <c:v>21156.880000000001</c:v>
                </c:pt>
                <c:pt idx="160">
                  <c:v>21067.68</c:v>
                </c:pt>
                <c:pt idx="161">
                  <c:v>21238.07</c:v>
                </c:pt>
                <c:pt idx="162">
                  <c:v>21223.56</c:v>
                </c:pt>
                <c:pt idx="163">
                  <c:v>21487.67</c:v>
                </c:pt>
                <c:pt idx="164">
                  <c:v>21417.74</c:v>
                </c:pt>
                <c:pt idx="165">
                  <c:v>21223.17</c:v>
                </c:pt>
                <c:pt idx="166">
                  <c:v>21111.77</c:v>
                </c:pt>
                <c:pt idx="167">
                  <c:v>21094.959999999999</c:v>
                </c:pt>
                <c:pt idx="168">
                  <c:v>21049.41</c:v>
                </c:pt>
                <c:pt idx="169">
                  <c:v>21040.91</c:v>
                </c:pt>
                <c:pt idx="170">
                  <c:v>21130.39</c:v>
                </c:pt>
                <c:pt idx="171">
                  <c:v>21099.54</c:v>
                </c:pt>
                <c:pt idx="172">
                  <c:v>21095.4</c:v>
                </c:pt>
                <c:pt idx="173">
                  <c:v>20859.78</c:v>
                </c:pt>
                <c:pt idx="174">
                  <c:v>20745.84</c:v>
                </c:pt>
                <c:pt idx="175">
                  <c:v>20667.89</c:v>
                </c:pt>
                <c:pt idx="176">
                  <c:v>20435.86</c:v>
                </c:pt>
                <c:pt idx="177">
                  <c:v>20327.87</c:v>
                </c:pt>
                <c:pt idx="178">
                  <c:v>20785.21</c:v>
                </c:pt>
                <c:pt idx="179">
                  <c:v>20881.5</c:v>
                </c:pt>
                <c:pt idx="180">
                  <c:v>21055.42</c:v>
                </c:pt>
                <c:pt idx="181">
                  <c:v>21187.17</c:v>
                </c:pt>
                <c:pt idx="182">
                  <c:v>21148.46</c:v>
                </c:pt>
                <c:pt idx="183">
                  <c:v>20980.79</c:v>
                </c:pt>
                <c:pt idx="184">
                  <c:v>21180.240000000002</c:v>
                </c:pt>
                <c:pt idx="185">
                  <c:v>21373.52</c:v>
                </c:pt>
                <c:pt idx="186">
                  <c:v>21211.26</c:v>
                </c:pt>
                <c:pt idx="187">
                  <c:v>21305.97</c:v>
                </c:pt>
                <c:pt idx="188">
                  <c:v>21246.86</c:v>
                </c:pt>
                <c:pt idx="189">
                  <c:v>21153.200000000001</c:v>
                </c:pt>
                <c:pt idx="190">
                  <c:v>21112.85</c:v>
                </c:pt>
                <c:pt idx="191">
                  <c:v>20870.77</c:v>
                </c:pt>
                <c:pt idx="192">
                  <c:v>21180.74</c:v>
                </c:pt>
                <c:pt idx="193">
                  <c:v>21431.81</c:v>
                </c:pt>
                <c:pt idx="194">
                  <c:v>21492.91</c:v>
                </c:pt>
                <c:pt idx="195">
                  <c:v>21628.04</c:v>
                </c:pt>
                <c:pt idx="196">
                  <c:v>22184.400000000001</c:v>
                </c:pt>
                <c:pt idx="197">
                  <c:v>22167.48</c:v>
                </c:pt>
                <c:pt idx="198">
                  <c:v>22183.32</c:v>
                </c:pt>
                <c:pt idx="199">
                  <c:v>22356.83</c:v>
                </c:pt>
                <c:pt idx="200">
                  <c:v>22241.74</c:v>
                </c:pt>
                <c:pt idx="201">
                  <c:v>22188.62</c:v>
                </c:pt>
                <c:pt idx="202">
                  <c:v>22238.07</c:v>
                </c:pt>
                <c:pt idx="203">
                  <c:v>22274.13</c:v>
                </c:pt>
                <c:pt idx="204">
                  <c:v>22236.41</c:v>
                </c:pt>
                <c:pt idx="205">
                  <c:v>22108.15</c:v>
                </c:pt>
                <c:pt idx="206">
                  <c:v>22122.97</c:v>
                </c:pt>
                <c:pt idx="207">
                  <c:v>21782.35</c:v>
                </c:pt>
                <c:pt idx="208">
                  <c:v>21662.65</c:v>
                </c:pt>
                <c:pt idx="209">
                  <c:v>21579.68</c:v>
                </c:pt>
                <c:pt idx="210">
                  <c:v>21750.29</c:v>
                </c:pt>
                <c:pt idx="211">
                  <c:v>21900.55</c:v>
                </c:pt>
                <c:pt idx="212">
                  <c:v>21743.14</c:v>
                </c:pt>
                <c:pt idx="213">
                  <c:v>21724.69</c:v>
                </c:pt>
                <c:pt idx="214">
                  <c:v>21563.64</c:v>
                </c:pt>
                <c:pt idx="215">
                  <c:v>21744.639999999999</c:v>
                </c:pt>
                <c:pt idx="216">
                  <c:v>21500.89</c:v>
                </c:pt>
                <c:pt idx="217">
                  <c:v>21228.51</c:v>
                </c:pt>
                <c:pt idx="218">
                  <c:v>21191.32</c:v>
                </c:pt>
                <c:pt idx="219">
                  <c:v>21353.61</c:v>
                </c:pt>
                <c:pt idx="220">
                  <c:v>21174.34</c:v>
                </c:pt>
                <c:pt idx="221">
                  <c:v>21267.41</c:v>
                </c:pt>
                <c:pt idx="222">
                  <c:v>21713.26</c:v>
                </c:pt>
                <c:pt idx="223">
                  <c:v>21548.65</c:v>
                </c:pt>
                <c:pt idx="224">
                  <c:v>21558.43</c:v>
                </c:pt>
                <c:pt idx="225">
                  <c:v>21576.36</c:v>
                </c:pt>
                <c:pt idx="226">
                  <c:v>21376.73</c:v>
                </c:pt>
                <c:pt idx="227">
                  <c:v>21474.58</c:v>
                </c:pt>
                <c:pt idx="228">
                  <c:v>21425.77</c:v>
                </c:pt>
                <c:pt idx="229">
                  <c:v>21361.61</c:v>
                </c:pt>
                <c:pt idx="230">
                  <c:v>21062.75</c:v>
                </c:pt>
                <c:pt idx="231">
                  <c:v>21339.17</c:v>
                </c:pt>
                <c:pt idx="232">
                  <c:v>21456.880000000001</c:v>
                </c:pt>
                <c:pt idx="233">
                  <c:v>21659.03</c:v>
                </c:pt>
                <c:pt idx="234">
                  <c:v>21712.799999999999</c:v>
                </c:pt>
                <c:pt idx="235">
                  <c:v>21812.81</c:v>
                </c:pt>
                <c:pt idx="236">
                  <c:v>21490.02</c:v>
                </c:pt>
                <c:pt idx="237">
                  <c:v>21536.55</c:v>
                </c:pt>
                <c:pt idx="238">
                  <c:v>21504.61</c:v>
                </c:pt>
                <c:pt idx="239">
                  <c:v>21556.02</c:v>
                </c:pt>
                <c:pt idx="240">
                  <c:v>21567.66</c:v>
                </c:pt>
                <c:pt idx="241">
                  <c:v>21376.36</c:v>
                </c:pt>
                <c:pt idx="242">
                  <c:v>21422.31</c:v>
                </c:pt>
                <c:pt idx="243">
                  <c:v>21346.04</c:v>
                </c:pt>
                <c:pt idx="244">
                  <c:v>21256.58</c:v>
                </c:pt>
                <c:pt idx="245">
                  <c:v>21217.32</c:v>
                </c:pt>
                <c:pt idx="246">
                  <c:v>21051.51</c:v>
                </c:pt>
                <c:pt idx="247">
                  <c:v>21147.89</c:v>
                </c:pt>
                <c:pt idx="248">
                  <c:v>21029.93</c:v>
                </c:pt>
                <c:pt idx="249">
                  <c:v>20442.55</c:v>
                </c:pt>
                <c:pt idx="250">
                  <c:v>20510.5</c:v>
                </c:pt>
                <c:pt idx="251">
                  <c:v>20812.22</c:v>
                </c:pt>
                <c:pt idx="252">
                  <c:v>20928.87</c:v>
                </c:pt>
                <c:pt idx="253">
                  <c:v>20960.47</c:v>
                </c:pt>
                <c:pt idx="254">
                  <c:v>20831.900000000001</c:v>
                </c:pt>
                <c:pt idx="255">
                  <c:v>20797.03</c:v>
                </c:pt>
                <c:pt idx="256">
                  <c:v>20832.91</c:v>
                </c:pt>
                <c:pt idx="257">
                  <c:v>20701.62</c:v>
                </c:pt>
                <c:pt idx="258">
                  <c:v>20555.439999999999</c:v>
                </c:pt>
                <c:pt idx="259">
                  <c:v>20746.29</c:v>
                </c:pt>
                <c:pt idx="260">
                  <c:v>20598.64</c:v>
                </c:pt>
                <c:pt idx="261">
                  <c:v>20506.240000000002</c:v>
                </c:pt>
                <c:pt idx="262">
                  <c:v>20453.439999999999</c:v>
                </c:pt>
                <c:pt idx="263">
                  <c:v>20770.060000000001</c:v>
                </c:pt>
                <c:pt idx="264">
                  <c:v>20848.38</c:v>
                </c:pt>
                <c:pt idx="265">
                  <c:v>20472.810000000001</c:v>
                </c:pt>
                <c:pt idx="266">
                  <c:v>20544.23</c:v>
                </c:pt>
                <c:pt idx="267">
                  <c:v>20575.72</c:v>
                </c:pt>
                <c:pt idx="268">
                  <c:v>20264.82</c:v>
                </c:pt>
                <c:pt idx="269">
                  <c:v>20296.45</c:v>
                </c:pt>
                <c:pt idx="270">
                  <c:v>20270.88</c:v>
                </c:pt>
                <c:pt idx="271">
                  <c:v>20366.3</c:v>
                </c:pt>
                <c:pt idx="272">
                  <c:v>20224.669999999998</c:v>
                </c:pt>
                <c:pt idx="273">
                  <c:v>19944.61</c:v>
                </c:pt>
                <c:pt idx="274">
                  <c:v>19655.13</c:v>
                </c:pt>
                <c:pt idx="275">
                  <c:v>19957.88</c:v>
                </c:pt>
                <c:pt idx="276">
                  <c:v>19706.189999999999</c:v>
                </c:pt>
                <c:pt idx="277">
                  <c:v>19302.59</c:v>
                </c:pt>
                <c:pt idx="278">
                  <c:v>19785.43</c:v>
                </c:pt>
                <c:pt idx="279">
                  <c:v>20310.5</c:v>
                </c:pt>
                <c:pt idx="280">
                  <c:v>20779.93</c:v>
                </c:pt>
                <c:pt idx="281">
                  <c:v>21107.17</c:v>
                </c:pt>
                <c:pt idx="282">
                  <c:v>21275.51</c:v>
                </c:pt>
                <c:pt idx="283">
                  <c:v>21391.73</c:v>
                </c:pt>
                <c:pt idx="284">
                  <c:v>21638.959999999999</c:v>
                </c:pt>
                <c:pt idx="285">
                  <c:v>21755.13</c:v>
                </c:pt>
                <c:pt idx="286">
                  <c:v>21348.400000000001</c:v>
                </c:pt>
                <c:pt idx="287">
                  <c:v>21273.040000000001</c:v>
                </c:pt>
                <c:pt idx="288">
                  <c:v>21319.47</c:v>
                </c:pt>
                <c:pt idx="289">
                  <c:v>21643.75</c:v>
                </c:pt>
                <c:pt idx="290">
                  <c:v>21766.5</c:v>
                </c:pt>
                <c:pt idx="291">
                  <c:v>21755.17</c:v>
                </c:pt>
                <c:pt idx="292">
                  <c:v>22533.97</c:v>
                </c:pt>
                <c:pt idx="293">
                  <c:v>22629.39</c:v>
                </c:pt>
                <c:pt idx="294">
                  <c:v>22274.97</c:v>
                </c:pt>
                <c:pt idx="295">
                  <c:v>22360.98</c:v>
                </c:pt>
                <c:pt idx="296">
                  <c:v>22036.720000000001</c:v>
                </c:pt>
                <c:pt idx="297">
                  <c:v>21967.98</c:v>
                </c:pt>
                <c:pt idx="298">
                  <c:v>21647.69</c:v>
                </c:pt>
                <c:pt idx="299">
                  <c:v>21582.47</c:v>
                </c:pt>
                <c:pt idx="300">
                  <c:v>21286.81</c:v>
                </c:pt>
                <c:pt idx="301">
                  <c:v>21582.69</c:v>
                </c:pt>
                <c:pt idx="302">
                  <c:v>21679.03</c:v>
                </c:pt>
                <c:pt idx="303">
                  <c:v>21804.9</c:v>
                </c:pt>
                <c:pt idx="304">
                  <c:v>21670.35</c:v>
                </c:pt>
                <c:pt idx="305">
                  <c:v>21851.13</c:v>
                </c:pt>
                <c:pt idx="306">
                  <c:v>21885.24</c:v>
                </c:pt>
                <c:pt idx="307">
                  <c:v>22121.7</c:v>
                </c:pt>
                <c:pt idx="308">
                  <c:v>22471.31</c:v>
                </c:pt>
                <c:pt idx="309">
                  <c:v>22446.01</c:v>
                </c:pt>
                <c:pt idx="310">
                  <c:v>22189.74</c:v>
                </c:pt>
                <c:pt idx="311">
                  <c:v>22018.87</c:v>
                </c:pt>
                <c:pt idx="312">
                  <c:v>22002.47</c:v>
                </c:pt>
                <c:pt idx="313">
                  <c:v>21761.58</c:v>
                </c:pt>
                <c:pt idx="314">
                  <c:v>21906.41</c:v>
                </c:pt>
                <c:pt idx="315">
                  <c:v>21569.56</c:v>
                </c:pt>
                <c:pt idx="316">
                  <c:v>21049.52</c:v>
                </c:pt>
                <c:pt idx="317">
                  <c:v>21323.61</c:v>
                </c:pt>
                <c:pt idx="318">
                  <c:v>21440.84</c:v>
                </c:pt>
                <c:pt idx="319">
                  <c:v>21676.83</c:v>
                </c:pt>
                <c:pt idx="320">
                  <c:v>22167.759999999998</c:v>
                </c:pt>
                <c:pt idx="321">
                  <c:v>22404.14</c:v>
                </c:pt>
                <c:pt idx="322">
                  <c:v>22374.21</c:v>
                </c:pt>
                <c:pt idx="323">
                  <c:v>22342</c:v>
                </c:pt>
                <c:pt idx="324">
                  <c:v>22871.279999999999</c:v>
                </c:pt>
                <c:pt idx="325">
                  <c:v>22806.59</c:v>
                </c:pt>
                <c:pt idx="326">
                  <c:v>22298.2</c:v>
                </c:pt>
                <c:pt idx="327">
                  <c:v>22501.33</c:v>
                </c:pt>
                <c:pt idx="328">
                  <c:v>22323.43</c:v>
                </c:pt>
                <c:pt idx="329">
                  <c:v>23043.37</c:v>
                </c:pt>
                <c:pt idx="330">
                  <c:v>23538.92</c:v>
                </c:pt>
                <c:pt idx="331">
                  <c:v>23550.47</c:v>
                </c:pt>
                <c:pt idx="332">
                  <c:v>23781.759999999998</c:v>
                </c:pt>
                <c:pt idx="333">
                  <c:v>24242.06</c:v>
                </c:pt>
                <c:pt idx="334">
                  <c:v>24219.19</c:v>
                </c:pt>
                <c:pt idx="335">
                  <c:v>24376.17</c:v>
                </c:pt>
                <c:pt idx="336">
                  <c:v>24173.37</c:v>
                </c:pt>
                <c:pt idx="337">
                  <c:v>24080.01</c:v>
                </c:pt>
                <c:pt idx="338">
                  <c:v>23946.43</c:v>
                </c:pt>
                <c:pt idx="339">
                  <c:v>23846.6</c:v>
                </c:pt>
                <c:pt idx="340">
                  <c:v>23881.85</c:v>
                </c:pt>
                <c:pt idx="341">
                  <c:v>23848.63</c:v>
                </c:pt>
                <c:pt idx="342">
                  <c:v>23752.79</c:v>
                </c:pt>
                <c:pt idx="343">
                  <c:v>23754.959999999999</c:v>
                </c:pt>
                <c:pt idx="344">
                  <c:v>23042.19</c:v>
                </c:pt>
                <c:pt idx="345">
                  <c:v>23035.78</c:v>
                </c:pt>
                <c:pt idx="346">
                  <c:v>22657.95</c:v>
                </c:pt>
                <c:pt idx="347">
                  <c:v>22702.71</c:v>
                </c:pt>
                <c:pt idx="348">
                  <c:v>22469.78</c:v>
                </c:pt>
                <c:pt idx="349">
                  <c:v>22253.65</c:v>
                </c:pt>
                <c:pt idx="350">
                  <c:v>22351.84</c:v>
                </c:pt>
                <c:pt idx="351">
                  <c:v>22458.97</c:v>
                </c:pt>
                <c:pt idx="352">
                  <c:v>22663.8</c:v>
                </c:pt>
                <c:pt idx="353">
                  <c:v>22740.05</c:v>
                </c:pt>
                <c:pt idx="354">
                  <c:v>22819.17</c:v>
                </c:pt>
                <c:pt idx="355">
                  <c:v>22733.25</c:v>
                </c:pt>
                <c:pt idx="356">
                  <c:v>23020.18</c:v>
                </c:pt>
                <c:pt idx="357">
                  <c:v>22820.86</c:v>
                </c:pt>
                <c:pt idx="358">
                  <c:v>22967.74</c:v>
                </c:pt>
                <c:pt idx="359">
                  <c:v>22693.69</c:v>
                </c:pt>
                <c:pt idx="360">
                  <c:v>22484.01</c:v>
                </c:pt>
                <c:pt idx="361">
                  <c:v>22420.67</c:v>
                </c:pt>
                <c:pt idx="362">
                  <c:v>22270.04</c:v>
                </c:pt>
                <c:pt idx="363">
                  <c:v>22110.54</c:v>
                </c:pt>
                <c:pt idx="364">
                  <c:v>22267.07</c:v>
                </c:pt>
                <c:pt idx="365">
                  <c:v>22313.19</c:v>
                </c:pt>
                <c:pt idx="366">
                  <c:v>21980.82</c:v>
                </c:pt>
                <c:pt idx="367">
                  <c:v>22368.12</c:v>
                </c:pt>
                <c:pt idx="368">
                  <c:v>22053.07</c:v>
                </c:pt>
                <c:pt idx="369">
                  <c:v>22117.57</c:v>
                </c:pt>
                <c:pt idx="370">
                  <c:v>22606.91</c:v>
                </c:pt>
                <c:pt idx="371">
                  <c:v>22591.54</c:v>
                </c:pt>
                <c:pt idx="372">
                  <c:v>22666.560000000001</c:v>
                </c:pt>
                <c:pt idx="373">
                  <c:v>22514.31</c:v>
                </c:pt>
                <c:pt idx="374">
                  <c:v>22536.05</c:v>
                </c:pt>
                <c:pt idx="375">
                  <c:v>22585.54</c:v>
                </c:pt>
                <c:pt idx="376">
                  <c:v>22676.73</c:v>
                </c:pt>
                <c:pt idx="377">
                  <c:v>22642.18</c:v>
                </c:pt>
                <c:pt idx="378">
                  <c:v>22472.12</c:v>
                </c:pt>
                <c:pt idx="379">
                  <c:v>22613.3</c:v>
                </c:pt>
                <c:pt idx="380">
                  <c:v>22646.48</c:v>
                </c:pt>
                <c:pt idx="381">
                  <c:v>22711.59</c:v>
                </c:pt>
                <c:pt idx="382">
                  <c:v>22594.28</c:v>
                </c:pt>
                <c:pt idx="383">
                  <c:v>22555.05</c:v>
                </c:pt>
                <c:pt idx="384">
                  <c:v>22480.33</c:v>
                </c:pt>
                <c:pt idx="385">
                  <c:v>22734.560000000001</c:v>
                </c:pt>
                <c:pt idx="386">
                  <c:v>22871.62</c:v>
                </c:pt>
                <c:pt idx="387">
                  <c:v>22917.52</c:v>
                </c:pt>
                <c:pt idx="388">
                  <c:v>22605.73</c:v>
                </c:pt>
                <c:pt idx="389">
                  <c:v>22397.62</c:v>
                </c:pt>
                <c:pt idx="390">
                  <c:v>22036.87</c:v>
                </c:pt>
                <c:pt idx="391">
                  <c:v>22002.14</c:v>
                </c:pt>
                <c:pt idx="392">
                  <c:v>22215.34</c:v>
                </c:pt>
                <c:pt idx="393">
                  <c:v>21838.53</c:v>
                </c:pt>
                <c:pt idx="394">
                  <c:v>21647.66</c:v>
                </c:pt>
                <c:pt idx="395">
                  <c:v>21697.439999999999</c:v>
                </c:pt>
                <c:pt idx="396">
                  <c:v>21679</c:v>
                </c:pt>
                <c:pt idx="397">
                  <c:v>21889.06</c:v>
                </c:pt>
                <c:pt idx="398">
                  <c:v>22233.8</c:v>
                </c:pt>
                <c:pt idx="399">
                  <c:v>22314.47</c:v>
                </c:pt>
                <c:pt idx="400">
                  <c:v>22195.19</c:v>
                </c:pt>
                <c:pt idx="401">
                  <c:v>22320.880000000001</c:v>
                </c:pt>
                <c:pt idx="402">
                  <c:v>22160.33</c:v>
                </c:pt>
                <c:pt idx="403">
                  <c:v>22543.56</c:v>
                </c:pt>
                <c:pt idx="404">
                  <c:v>22456.45</c:v>
                </c:pt>
                <c:pt idx="405">
                  <c:v>22523.279999999999</c:v>
                </c:pt>
                <c:pt idx="406">
                  <c:v>22338.53</c:v>
                </c:pt>
                <c:pt idx="407">
                  <c:v>22565.919999999998</c:v>
                </c:pt>
                <c:pt idx="408">
                  <c:v>22806.57</c:v>
                </c:pt>
                <c:pt idx="409">
                  <c:v>22883.24</c:v>
                </c:pt>
                <c:pt idx="410">
                  <c:v>22842.959999999999</c:v>
                </c:pt>
                <c:pt idx="411">
                  <c:v>22896.17</c:v>
                </c:pt>
                <c:pt idx="412">
                  <c:v>22977.22</c:v>
                </c:pt>
                <c:pt idx="413">
                  <c:v>22686.95</c:v>
                </c:pt>
                <c:pt idx="414">
                  <c:v>22799.38</c:v>
                </c:pt>
                <c:pt idx="415">
                  <c:v>22748.720000000001</c:v>
                </c:pt>
                <c:pt idx="416">
                  <c:v>22520.31</c:v>
                </c:pt>
                <c:pt idx="417">
                  <c:v>22552.17</c:v>
                </c:pt>
                <c:pt idx="418">
                  <c:v>22365.09</c:v>
                </c:pt>
                <c:pt idx="419">
                  <c:v>22126.25</c:v>
                </c:pt>
                <c:pt idx="420">
                  <c:v>22163.4</c:v>
                </c:pt>
                <c:pt idx="421">
                  <c:v>22051.97</c:v>
                </c:pt>
                <c:pt idx="422">
                  <c:v>22431.95</c:v>
                </c:pt>
                <c:pt idx="423">
                  <c:v>22488.95</c:v>
                </c:pt>
                <c:pt idx="424">
                  <c:v>22380.22</c:v>
                </c:pt>
                <c:pt idx="425">
                  <c:v>22621.29</c:v>
                </c:pt>
                <c:pt idx="426">
                  <c:v>22868.79</c:v>
                </c:pt>
                <c:pt idx="427">
                  <c:v>23025.95</c:v>
                </c:pt>
                <c:pt idx="428">
                  <c:v>22937.58</c:v>
                </c:pt>
                <c:pt idx="429">
                  <c:v>22907.200000000001</c:v>
                </c:pt>
                <c:pt idx="430">
                  <c:v>22820.62</c:v>
                </c:pt>
                <c:pt idx="431">
                  <c:v>22730.12</c:v>
                </c:pt>
                <c:pt idx="432">
                  <c:v>22889.47</c:v>
                </c:pt>
                <c:pt idx="433">
                  <c:v>22705.3</c:v>
                </c:pt>
                <c:pt idx="434">
                  <c:v>22573.95</c:v>
                </c:pt>
                <c:pt idx="435">
                  <c:v>22482.51</c:v>
                </c:pt>
                <c:pt idx="436">
                  <c:v>22463.01</c:v>
                </c:pt>
                <c:pt idx="437">
                  <c:v>22440.65</c:v>
                </c:pt>
                <c:pt idx="438">
                  <c:v>22513.22</c:v>
                </c:pt>
                <c:pt idx="439">
                  <c:v>22568.19</c:v>
                </c:pt>
                <c:pt idx="440">
                  <c:v>22453.42</c:v>
                </c:pt>
                <c:pt idx="441">
                  <c:v>22466.66</c:v>
                </c:pt>
                <c:pt idx="442">
                  <c:v>22278.77</c:v>
                </c:pt>
                <c:pt idx="443">
                  <c:v>22118.62</c:v>
                </c:pt>
                <c:pt idx="444">
                  <c:v>22228.82</c:v>
                </c:pt>
                <c:pt idx="445">
                  <c:v>22157.88</c:v>
                </c:pt>
                <c:pt idx="446">
                  <c:v>22148.22</c:v>
                </c:pt>
                <c:pt idx="447">
                  <c:v>22231.86</c:v>
                </c:pt>
                <c:pt idx="448">
                  <c:v>21929.01</c:v>
                </c:pt>
                <c:pt idx="449">
                  <c:v>21801.83</c:v>
                </c:pt>
                <c:pt idx="450">
                  <c:v>21843.55</c:v>
                </c:pt>
                <c:pt idx="451">
                  <c:v>21801.41</c:v>
                </c:pt>
                <c:pt idx="452">
                  <c:v>21657.87</c:v>
                </c:pt>
                <c:pt idx="453">
                  <c:v>21819.09</c:v>
                </c:pt>
                <c:pt idx="454">
                  <c:v>21599.67</c:v>
                </c:pt>
                <c:pt idx="455">
                  <c:v>21534.33</c:v>
                </c:pt>
                <c:pt idx="456">
                  <c:v>21633.73</c:v>
                </c:pt>
                <c:pt idx="457">
                  <c:v>21541.18</c:v>
                </c:pt>
                <c:pt idx="458">
                  <c:v>21415.85</c:v>
                </c:pt>
                <c:pt idx="459">
                  <c:v>21115.48</c:v>
                </c:pt>
                <c:pt idx="460">
                  <c:v>21441.57</c:v>
                </c:pt>
                <c:pt idx="461">
                  <c:v>21392.42</c:v>
                </c:pt>
                <c:pt idx="462">
                  <c:v>21250.959999999999</c:v>
                </c:pt>
                <c:pt idx="463">
                  <c:v>20893.05</c:v>
                </c:pt>
                <c:pt idx="464">
                  <c:v>20958.900000000001</c:v>
                </c:pt>
                <c:pt idx="465">
                  <c:v>20423.37</c:v>
                </c:pt>
                <c:pt idx="466">
                  <c:v>21188.799999999999</c:v>
                </c:pt>
                <c:pt idx="467">
                  <c:v>21352.16</c:v>
                </c:pt>
                <c:pt idx="468">
                  <c:v>21297.98</c:v>
                </c:pt>
                <c:pt idx="469">
                  <c:v>21537.9</c:v>
                </c:pt>
                <c:pt idx="470">
                  <c:v>21876.53</c:v>
                </c:pt>
                <c:pt idx="471">
                  <c:v>21704.14</c:v>
                </c:pt>
                <c:pt idx="472">
                  <c:v>21764.99</c:v>
                </c:pt>
                <c:pt idx="473">
                  <c:v>21742.45</c:v>
                </c:pt>
                <c:pt idx="474">
                  <c:v>21826.1</c:v>
                </c:pt>
                <c:pt idx="475">
                  <c:v>21594.22</c:v>
                </c:pt>
                <c:pt idx="476">
                  <c:v>21488.16</c:v>
                </c:pt>
                <c:pt idx="477">
                  <c:v>21261.96</c:v>
                </c:pt>
                <c:pt idx="478">
                  <c:v>21390.2</c:v>
                </c:pt>
                <c:pt idx="479">
                  <c:v>21047.81</c:v>
                </c:pt>
                <c:pt idx="480">
                  <c:v>21339.98</c:v>
                </c:pt>
                <c:pt idx="481">
                  <c:v>21901.13</c:v>
                </c:pt>
                <c:pt idx="482">
                  <c:v>22292.53</c:v>
                </c:pt>
                <c:pt idx="483">
                  <c:v>22391.67</c:v>
                </c:pt>
                <c:pt idx="484">
                  <c:v>22134.639999999999</c:v>
                </c:pt>
                <c:pt idx="485">
                  <c:v>21789.72</c:v>
                </c:pt>
                <c:pt idx="486">
                  <c:v>21789.88</c:v>
                </c:pt>
                <c:pt idx="487">
                  <c:v>21942.42</c:v>
                </c:pt>
                <c:pt idx="488">
                  <c:v>22054.32</c:v>
                </c:pt>
                <c:pt idx="489">
                  <c:v>21903.66</c:v>
                </c:pt>
                <c:pt idx="490">
                  <c:v>21555.99</c:v>
                </c:pt>
                <c:pt idx="491">
                  <c:v>21384.1</c:v>
                </c:pt>
                <c:pt idx="492">
                  <c:v>21251.24</c:v>
                </c:pt>
                <c:pt idx="493">
                  <c:v>21633.34</c:v>
                </c:pt>
                <c:pt idx="494">
                  <c:v>21507.74</c:v>
                </c:pt>
                <c:pt idx="495">
                  <c:v>21721.57</c:v>
                </c:pt>
                <c:pt idx="496">
                  <c:v>22001.29</c:v>
                </c:pt>
                <c:pt idx="497">
                  <c:v>22267</c:v>
                </c:pt>
                <c:pt idx="498">
                  <c:v>22921.16</c:v>
                </c:pt>
                <c:pt idx="499">
                  <c:v>23361.67</c:v>
                </c:pt>
                <c:pt idx="500">
                  <c:v>23276.1</c:v>
                </c:pt>
                <c:pt idx="501">
                  <c:v>23205.23</c:v>
                </c:pt>
                <c:pt idx="502">
                  <c:v>23559.33</c:v>
                </c:pt>
                <c:pt idx="503">
                  <c:v>23707.14</c:v>
                </c:pt>
                <c:pt idx="504">
                  <c:v>23757.34</c:v>
                </c:pt>
                <c:pt idx="505">
                  <c:v>23750.65</c:v>
                </c:pt>
                <c:pt idx="506">
                  <c:v>24026.43</c:v>
                </c:pt>
                <c:pt idx="507">
                  <c:v>23924.400000000001</c:v>
                </c:pt>
                <c:pt idx="508">
                  <c:v>23797.84</c:v>
                </c:pt>
                <c:pt idx="509">
                  <c:v>23854.11</c:v>
                </c:pt>
                <c:pt idx="510">
                  <c:v>24078.93</c:v>
                </c:pt>
                <c:pt idx="511">
                  <c:v>23783.42</c:v>
                </c:pt>
                <c:pt idx="512">
                  <c:v>23721.17</c:v>
                </c:pt>
                <c:pt idx="513">
                  <c:v>23827.98</c:v>
                </c:pt>
                <c:pt idx="514">
                  <c:v>23719.66</c:v>
                </c:pt>
                <c:pt idx="515">
                  <c:v>23656.39</c:v>
                </c:pt>
                <c:pt idx="516">
                  <c:v>23832.81</c:v>
                </c:pt>
                <c:pt idx="517">
                  <c:v>23948.97</c:v>
                </c:pt>
                <c:pt idx="518">
                  <c:v>23643</c:v>
                </c:pt>
                <c:pt idx="519">
                  <c:v>23073.73</c:v>
                </c:pt>
                <c:pt idx="520">
                  <c:v>22831.49</c:v>
                </c:pt>
                <c:pt idx="521">
                  <c:v>22912.05</c:v>
                </c:pt>
                <c:pt idx="522">
                  <c:v>22854.39</c:v>
                </c:pt>
                <c:pt idx="523">
                  <c:v>22922.95</c:v>
                </c:pt>
                <c:pt idx="524">
                  <c:v>22909.41</c:v>
                </c:pt>
                <c:pt idx="525">
                  <c:v>22850.73</c:v>
                </c:pt>
                <c:pt idx="526">
                  <c:v>22852.01</c:v>
                </c:pt>
                <c:pt idx="527">
                  <c:v>22834.93</c:v>
                </c:pt>
                <c:pt idx="528">
                  <c:v>22961.47</c:v>
                </c:pt>
                <c:pt idx="529">
                  <c:v>22770.44</c:v>
                </c:pt>
                <c:pt idx="530">
                  <c:v>22621.360000000001</c:v>
                </c:pt>
                <c:pt idx="531">
                  <c:v>22699.3</c:v>
                </c:pt>
                <c:pt idx="532">
                  <c:v>22879.27</c:v>
                </c:pt>
                <c:pt idx="533">
                  <c:v>22936.41</c:v>
                </c:pt>
                <c:pt idx="534">
                  <c:v>22894.3</c:v>
                </c:pt>
                <c:pt idx="535">
                  <c:v>22627.95</c:v>
                </c:pt>
                <c:pt idx="536">
                  <c:v>22317.15</c:v>
                </c:pt>
                <c:pt idx="537">
                  <c:v>22525.38</c:v>
                </c:pt>
                <c:pt idx="538">
                  <c:v>22595.33</c:v>
                </c:pt>
                <c:pt idx="539">
                  <c:v>22843.53</c:v>
                </c:pt>
                <c:pt idx="540">
                  <c:v>22916.93</c:v>
                </c:pt>
                <c:pt idx="541">
                  <c:v>22601.83</c:v>
                </c:pt>
                <c:pt idx="542">
                  <c:v>22613.96</c:v>
                </c:pt>
                <c:pt idx="543">
                  <c:v>22474.74</c:v>
                </c:pt>
                <c:pt idx="544">
                  <c:v>22657.08</c:v>
                </c:pt>
                <c:pt idx="545">
                  <c:v>22390.14</c:v>
                </c:pt>
                <c:pt idx="546">
                  <c:v>22601.55</c:v>
                </c:pt>
                <c:pt idx="547">
                  <c:v>22456.79</c:v>
                </c:pt>
                <c:pt idx="548">
                  <c:v>22279.98</c:v>
                </c:pt>
                <c:pt idx="549">
                  <c:v>22603.3</c:v>
                </c:pt>
                <c:pt idx="550">
                  <c:v>21975.23</c:v>
                </c:pt>
                <c:pt idx="551">
                  <c:v>22250.98</c:v>
                </c:pt>
                <c:pt idx="552">
                  <c:v>22342.93</c:v>
                </c:pt>
                <c:pt idx="553">
                  <c:v>22607.56</c:v>
                </c:pt>
                <c:pt idx="554">
                  <c:v>22580.7</c:v>
                </c:pt>
                <c:pt idx="555">
                  <c:v>22989.439999999999</c:v>
                </c:pt>
                <c:pt idx="556">
                  <c:v>22849.91</c:v>
                </c:pt>
                <c:pt idx="557">
                  <c:v>22518.75</c:v>
                </c:pt>
                <c:pt idx="558">
                  <c:v>22612.959999999999</c:v>
                </c:pt>
                <c:pt idx="559">
                  <c:v>22512.18</c:v>
                </c:pt>
                <c:pt idx="560">
                  <c:v>22144.92</c:v>
                </c:pt>
                <c:pt idx="561">
                  <c:v>21897.29</c:v>
                </c:pt>
                <c:pt idx="562">
                  <c:v>22047.95</c:v>
                </c:pt>
                <c:pt idx="563">
                  <c:v>21903.27</c:v>
                </c:pt>
                <c:pt idx="564">
                  <c:v>21698.95</c:v>
                </c:pt>
                <c:pt idx="565">
                  <c:v>21900.13</c:v>
                </c:pt>
                <c:pt idx="566">
                  <c:v>21670</c:v>
                </c:pt>
                <c:pt idx="567">
                  <c:v>21709.3</c:v>
                </c:pt>
                <c:pt idx="568">
                  <c:v>21390.95</c:v>
                </c:pt>
                <c:pt idx="569">
                  <c:v>21450.04</c:v>
                </c:pt>
                <c:pt idx="570">
                  <c:v>21374.66</c:v>
                </c:pt>
                <c:pt idx="571">
                  <c:v>21352.17</c:v>
                </c:pt>
                <c:pt idx="572">
                  <c:v>21221.27</c:v>
                </c:pt>
                <c:pt idx="573">
                  <c:v>20959.66</c:v>
                </c:pt>
                <c:pt idx="574">
                  <c:v>20958.18</c:v>
                </c:pt>
                <c:pt idx="575">
                  <c:v>20803.71</c:v>
                </c:pt>
                <c:pt idx="576">
                  <c:v>20680.54</c:v>
                </c:pt>
                <c:pt idx="577">
                  <c:v>20716.849999999999</c:v>
                </c:pt>
                <c:pt idx="578">
                  <c:v>20650.71</c:v>
                </c:pt>
                <c:pt idx="579">
                  <c:v>20660.810000000001</c:v>
                </c:pt>
                <c:pt idx="580">
                  <c:v>20475.25</c:v>
                </c:pt>
                <c:pt idx="581">
                  <c:v>20400.509999999998</c:v>
                </c:pt>
                <c:pt idx="582">
                  <c:v>20315.34</c:v>
                </c:pt>
                <c:pt idx="583">
                  <c:v>20398.63</c:v>
                </c:pt>
                <c:pt idx="584">
                  <c:v>20269.82</c:v>
                </c:pt>
                <c:pt idx="585">
                  <c:v>20349.259999999998</c:v>
                </c:pt>
                <c:pt idx="586">
                  <c:v>20439.43</c:v>
                </c:pt>
                <c:pt idx="587">
                  <c:v>20413.61</c:v>
                </c:pt>
                <c:pt idx="588">
                  <c:v>20456.5</c:v>
                </c:pt>
                <c:pt idx="589">
                  <c:v>20301.330000000002</c:v>
                </c:pt>
                <c:pt idx="590">
                  <c:v>20128.18</c:v>
                </c:pt>
                <c:pt idx="591">
                  <c:v>19793.8</c:v>
                </c:pt>
                <c:pt idx="592">
                  <c:v>19860.37</c:v>
                </c:pt>
                <c:pt idx="593">
                  <c:v>19873.689999999999</c:v>
                </c:pt>
                <c:pt idx="594">
                  <c:v>19736.14</c:v>
                </c:pt>
                <c:pt idx="595">
                  <c:v>19441.39</c:v>
                </c:pt>
                <c:pt idx="596">
                  <c:v>19297.96</c:v>
                </c:pt>
                <c:pt idx="597">
                  <c:v>19433.439999999999</c:v>
                </c:pt>
                <c:pt idx="598">
                  <c:v>19286.060000000001</c:v>
                </c:pt>
                <c:pt idx="599">
                  <c:v>19533.38</c:v>
                </c:pt>
                <c:pt idx="600">
                  <c:v>19615.96</c:v>
                </c:pt>
                <c:pt idx="601">
                  <c:v>19733.57</c:v>
                </c:pt>
                <c:pt idx="602">
                  <c:v>19591.32</c:v>
                </c:pt>
                <c:pt idx="603">
                  <c:v>19480.98</c:v>
                </c:pt>
                <c:pt idx="604">
                  <c:v>19319.11</c:v>
                </c:pt>
                <c:pt idx="605">
                  <c:v>19502.23</c:v>
                </c:pt>
                <c:pt idx="606">
                  <c:v>19401.12</c:v>
                </c:pt>
                <c:pt idx="607">
                  <c:v>19366.36</c:v>
                </c:pt>
                <c:pt idx="608">
                  <c:v>19547.05</c:v>
                </c:pt>
                <c:pt idx="609">
                  <c:v>19373.11</c:v>
                </c:pt>
                <c:pt idx="610">
                  <c:v>19509.53</c:v>
                </c:pt>
                <c:pt idx="611">
                  <c:v>19471.27</c:v>
                </c:pt>
                <c:pt idx="612">
                  <c:v>19707.75</c:v>
                </c:pt>
                <c:pt idx="613">
                  <c:v>19750.55</c:v>
                </c:pt>
                <c:pt idx="614">
                  <c:v>19689.38</c:v>
                </c:pt>
                <c:pt idx="615">
                  <c:v>19545.580000000002</c:v>
                </c:pt>
                <c:pt idx="616">
                  <c:v>19792.45</c:v>
                </c:pt>
                <c:pt idx="617">
                  <c:v>19928.96</c:v>
                </c:pt>
                <c:pt idx="618">
                  <c:v>20062.650000000001</c:v>
                </c:pt>
                <c:pt idx="619">
                  <c:v>20059.29</c:v>
                </c:pt>
                <c:pt idx="620">
                  <c:v>19949.79</c:v>
                </c:pt>
                <c:pt idx="621">
                  <c:v>20066</c:v>
                </c:pt>
                <c:pt idx="622">
                  <c:v>20057.07</c:v>
                </c:pt>
                <c:pt idx="623">
                  <c:v>19907.080000000002</c:v>
                </c:pt>
                <c:pt idx="624">
                  <c:v>19933.45</c:v>
                </c:pt>
                <c:pt idx="625">
                  <c:v>20048.46</c:v>
                </c:pt>
                <c:pt idx="626">
                  <c:v>20026.580000000002</c:v>
                </c:pt>
                <c:pt idx="627">
                  <c:v>20098.14</c:v>
                </c:pt>
                <c:pt idx="628">
                  <c:v>19979.560000000001</c:v>
                </c:pt>
                <c:pt idx="629">
                  <c:v>19973.669999999998</c:v>
                </c:pt>
                <c:pt idx="630">
                  <c:v>20089.86</c:v>
                </c:pt>
                <c:pt idx="631">
                  <c:v>20046.900000000001</c:v>
                </c:pt>
                <c:pt idx="632">
                  <c:v>19970.78</c:v>
                </c:pt>
                <c:pt idx="633">
                  <c:v>20074.41</c:v>
                </c:pt>
                <c:pt idx="634">
                  <c:v>20157.919999999998</c:v>
                </c:pt>
                <c:pt idx="635">
                  <c:v>20177.28</c:v>
                </c:pt>
                <c:pt idx="636">
                  <c:v>20137.22</c:v>
                </c:pt>
                <c:pt idx="637">
                  <c:v>20073.86</c:v>
                </c:pt>
                <c:pt idx="638">
                  <c:v>20070.439999999999</c:v>
                </c:pt>
                <c:pt idx="639">
                  <c:v>19856.650000000001</c:v>
                </c:pt>
                <c:pt idx="640">
                  <c:v>20061.68</c:v>
                </c:pt>
                <c:pt idx="641">
                  <c:v>20015.07</c:v>
                </c:pt>
                <c:pt idx="642">
                  <c:v>20192.27</c:v>
                </c:pt>
                <c:pt idx="643">
                  <c:v>20056.32</c:v>
                </c:pt>
                <c:pt idx="644">
                  <c:v>20025.63</c:v>
                </c:pt>
                <c:pt idx="645">
                  <c:v>20260.87</c:v>
                </c:pt>
                <c:pt idx="646">
                  <c:v>20149.2</c:v>
                </c:pt>
                <c:pt idx="647">
                  <c:v>20229.12</c:v>
                </c:pt>
                <c:pt idx="648">
                  <c:v>20132.810000000001</c:v>
                </c:pt>
                <c:pt idx="649">
                  <c:v>20152.580000000002</c:v>
                </c:pt>
                <c:pt idx="650">
                  <c:v>20154.38</c:v>
                </c:pt>
                <c:pt idx="651">
                  <c:v>20192.16</c:v>
                </c:pt>
                <c:pt idx="652">
                  <c:v>20234.12</c:v>
                </c:pt>
                <c:pt idx="653">
                  <c:v>19974.3</c:v>
                </c:pt>
                <c:pt idx="654">
                  <c:v>19931.150000000001</c:v>
                </c:pt>
                <c:pt idx="655">
                  <c:v>19815.54</c:v>
                </c:pt>
                <c:pt idx="656">
                  <c:v>19974.560000000001</c:v>
                </c:pt>
                <c:pt idx="657">
                  <c:v>19859.810000000001</c:v>
                </c:pt>
                <c:pt idx="658">
                  <c:v>19920.77</c:v>
                </c:pt>
                <c:pt idx="659">
                  <c:v>19953.060000000001</c:v>
                </c:pt>
                <c:pt idx="660">
                  <c:v>20048.28</c:v>
                </c:pt>
                <c:pt idx="661">
                  <c:v>19951.68</c:v>
                </c:pt>
                <c:pt idx="662">
                  <c:v>20122.259999999998</c:v>
                </c:pt>
                <c:pt idx="663">
                  <c:v>20135.419999999998</c:v>
                </c:pt>
                <c:pt idx="664">
                  <c:v>19970.23</c:v>
                </c:pt>
                <c:pt idx="665">
                  <c:v>19692.16</c:v>
                </c:pt>
                <c:pt idx="666">
                  <c:v>19630.330000000002</c:v>
                </c:pt>
                <c:pt idx="667">
                  <c:v>19681.11</c:v>
                </c:pt>
                <c:pt idx="668">
                  <c:v>19697.18</c:v>
                </c:pt>
                <c:pt idx="669">
                  <c:v>19798.490000000002</c:v>
                </c:pt>
                <c:pt idx="670">
                  <c:v>19737.21</c:v>
                </c:pt>
                <c:pt idx="671">
                  <c:v>19777.560000000001</c:v>
                </c:pt>
                <c:pt idx="672">
                  <c:v>19647.740000000002</c:v>
                </c:pt>
                <c:pt idx="673">
                  <c:v>19670.48</c:v>
                </c:pt>
                <c:pt idx="674">
                  <c:v>19591.41</c:v>
                </c:pt>
                <c:pt idx="675">
                  <c:v>19556.990000000002</c:v>
                </c:pt>
                <c:pt idx="676">
                  <c:v>19806.78</c:v>
                </c:pt>
                <c:pt idx="677">
                  <c:v>19953.060000000001</c:v>
                </c:pt>
                <c:pt idx="678">
                  <c:v>19753.46</c:v>
                </c:pt>
                <c:pt idx="679">
                  <c:v>19941.64</c:v>
                </c:pt>
                <c:pt idx="680">
                  <c:v>19943.95</c:v>
                </c:pt>
                <c:pt idx="681">
                  <c:v>19890.560000000001</c:v>
                </c:pt>
                <c:pt idx="682">
                  <c:v>19915.64</c:v>
                </c:pt>
                <c:pt idx="683">
                  <c:v>19709.009999999998</c:v>
                </c:pt>
                <c:pt idx="684">
                  <c:v>19335.72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82-40BD-AD16-2B208E9D1E57}"/>
            </c:ext>
          </c:extLst>
        </c:ser>
        <c:ser>
          <c:idx val="1"/>
          <c:order val="1"/>
          <c:tx>
            <c:strRef>
              <c:f>NIKKE225!$C$101</c:f>
              <c:strCache>
                <c:ptCount val="1"/>
                <c:pt idx="0">
                  <c:v>HIGH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m/d/yyyy</c:formatCode>
                <c:ptCount val="685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  <c:pt idx="28">
                  <c:v>43844</c:v>
                </c:pt>
                <c:pt idx="29">
                  <c:v>43840</c:v>
                </c:pt>
                <c:pt idx="30">
                  <c:v>43839</c:v>
                </c:pt>
                <c:pt idx="31">
                  <c:v>43838</c:v>
                </c:pt>
                <c:pt idx="32">
                  <c:v>43837</c:v>
                </c:pt>
                <c:pt idx="33">
                  <c:v>43836</c:v>
                </c:pt>
                <c:pt idx="34">
                  <c:v>43829</c:v>
                </c:pt>
                <c:pt idx="35">
                  <c:v>43826</c:v>
                </c:pt>
                <c:pt idx="36">
                  <c:v>43825</c:v>
                </c:pt>
                <c:pt idx="37">
                  <c:v>43824</c:v>
                </c:pt>
                <c:pt idx="38">
                  <c:v>43823</c:v>
                </c:pt>
                <c:pt idx="39">
                  <c:v>43822</c:v>
                </c:pt>
                <c:pt idx="40">
                  <c:v>43819</c:v>
                </c:pt>
                <c:pt idx="41">
                  <c:v>43818</c:v>
                </c:pt>
                <c:pt idx="42">
                  <c:v>43817</c:v>
                </c:pt>
                <c:pt idx="43">
                  <c:v>43816</c:v>
                </c:pt>
                <c:pt idx="44">
                  <c:v>43815</c:v>
                </c:pt>
                <c:pt idx="45">
                  <c:v>43812</c:v>
                </c:pt>
                <c:pt idx="46">
                  <c:v>43811</c:v>
                </c:pt>
                <c:pt idx="47">
                  <c:v>43810</c:v>
                </c:pt>
                <c:pt idx="48">
                  <c:v>43809</c:v>
                </c:pt>
                <c:pt idx="49">
                  <c:v>43808</c:v>
                </c:pt>
                <c:pt idx="50">
                  <c:v>43805</c:v>
                </c:pt>
                <c:pt idx="51">
                  <c:v>43804</c:v>
                </c:pt>
                <c:pt idx="52">
                  <c:v>43803</c:v>
                </c:pt>
                <c:pt idx="53">
                  <c:v>43802</c:v>
                </c:pt>
                <c:pt idx="54">
                  <c:v>43801</c:v>
                </c:pt>
                <c:pt idx="55">
                  <c:v>43798</c:v>
                </c:pt>
                <c:pt idx="56">
                  <c:v>43797</c:v>
                </c:pt>
                <c:pt idx="57">
                  <c:v>43796</c:v>
                </c:pt>
                <c:pt idx="58">
                  <c:v>43795</c:v>
                </c:pt>
                <c:pt idx="59">
                  <c:v>43794</c:v>
                </c:pt>
                <c:pt idx="60">
                  <c:v>43791</c:v>
                </c:pt>
                <c:pt idx="61">
                  <c:v>43790</c:v>
                </c:pt>
                <c:pt idx="62">
                  <c:v>43789</c:v>
                </c:pt>
                <c:pt idx="63">
                  <c:v>43788</c:v>
                </c:pt>
                <c:pt idx="64">
                  <c:v>43787</c:v>
                </c:pt>
                <c:pt idx="65">
                  <c:v>43784</c:v>
                </c:pt>
                <c:pt idx="66">
                  <c:v>43783</c:v>
                </c:pt>
                <c:pt idx="67">
                  <c:v>43782</c:v>
                </c:pt>
                <c:pt idx="68">
                  <c:v>43781</c:v>
                </c:pt>
                <c:pt idx="69">
                  <c:v>43780</c:v>
                </c:pt>
                <c:pt idx="70">
                  <c:v>43777</c:v>
                </c:pt>
                <c:pt idx="71">
                  <c:v>43776</c:v>
                </c:pt>
                <c:pt idx="72">
                  <c:v>43775</c:v>
                </c:pt>
                <c:pt idx="73">
                  <c:v>43774</c:v>
                </c:pt>
                <c:pt idx="74">
                  <c:v>43770</c:v>
                </c:pt>
                <c:pt idx="75">
                  <c:v>43769</c:v>
                </c:pt>
                <c:pt idx="76">
                  <c:v>43768</c:v>
                </c:pt>
                <c:pt idx="77">
                  <c:v>43767</c:v>
                </c:pt>
                <c:pt idx="78">
                  <c:v>43766</c:v>
                </c:pt>
                <c:pt idx="79">
                  <c:v>43763</c:v>
                </c:pt>
                <c:pt idx="80">
                  <c:v>43762</c:v>
                </c:pt>
                <c:pt idx="81">
                  <c:v>43761</c:v>
                </c:pt>
                <c:pt idx="82">
                  <c:v>43759</c:v>
                </c:pt>
                <c:pt idx="83">
                  <c:v>43756</c:v>
                </c:pt>
                <c:pt idx="84">
                  <c:v>43755</c:v>
                </c:pt>
                <c:pt idx="85">
                  <c:v>43754</c:v>
                </c:pt>
                <c:pt idx="86">
                  <c:v>43753</c:v>
                </c:pt>
                <c:pt idx="87">
                  <c:v>43749</c:v>
                </c:pt>
                <c:pt idx="88">
                  <c:v>43748</c:v>
                </c:pt>
                <c:pt idx="89">
                  <c:v>43747</c:v>
                </c:pt>
                <c:pt idx="90">
                  <c:v>43746</c:v>
                </c:pt>
                <c:pt idx="91">
                  <c:v>43745</c:v>
                </c:pt>
                <c:pt idx="92">
                  <c:v>43742</c:v>
                </c:pt>
                <c:pt idx="93">
                  <c:v>43741</c:v>
                </c:pt>
                <c:pt idx="94">
                  <c:v>43740</c:v>
                </c:pt>
                <c:pt idx="95">
                  <c:v>43739</c:v>
                </c:pt>
                <c:pt idx="96">
                  <c:v>43738</c:v>
                </c:pt>
                <c:pt idx="97">
                  <c:v>43735</c:v>
                </c:pt>
                <c:pt idx="98">
                  <c:v>43734</c:v>
                </c:pt>
                <c:pt idx="99">
                  <c:v>43733</c:v>
                </c:pt>
                <c:pt idx="100">
                  <c:v>43732</c:v>
                </c:pt>
                <c:pt idx="101">
                  <c:v>43728</c:v>
                </c:pt>
                <c:pt idx="102">
                  <c:v>43727</c:v>
                </c:pt>
                <c:pt idx="103">
                  <c:v>43726</c:v>
                </c:pt>
                <c:pt idx="104">
                  <c:v>43725</c:v>
                </c:pt>
                <c:pt idx="105">
                  <c:v>43721</c:v>
                </c:pt>
                <c:pt idx="106">
                  <c:v>43720</c:v>
                </c:pt>
                <c:pt idx="107">
                  <c:v>43719</c:v>
                </c:pt>
                <c:pt idx="108">
                  <c:v>43718</c:v>
                </c:pt>
                <c:pt idx="109">
                  <c:v>43717</c:v>
                </c:pt>
                <c:pt idx="110">
                  <c:v>43714</c:v>
                </c:pt>
                <c:pt idx="111">
                  <c:v>43713</c:v>
                </c:pt>
                <c:pt idx="112">
                  <c:v>43712</c:v>
                </c:pt>
                <c:pt idx="113">
                  <c:v>43711</c:v>
                </c:pt>
                <c:pt idx="114">
                  <c:v>43710</c:v>
                </c:pt>
                <c:pt idx="115">
                  <c:v>43707</c:v>
                </c:pt>
                <c:pt idx="116">
                  <c:v>43706</c:v>
                </c:pt>
                <c:pt idx="117">
                  <c:v>43705</c:v>
                </c:pt>
                <c:pt idx="118">
                  <c:v>43704</c:v>
                </c:pt>
                <c:pt idx="119">
                  <c:v>43703</c:v>
                </c:pt>
                <c:pt idx="120">
                  <c:v>43700</c:v>
                </c:pt>
                <c:pt idx="121">
                  <c:v>43699</c:v>
                </c:pt>
                <c:pt idx="122">
                  <c:v>43698</c:v>
                </c:pt>
                <c:pt idx="123">
                  <c:v>43697</c:v>
                </c:pt>
                <c:pt idx="124">
                  <c:v>43696</c:v>
                </c:pt>
                <c:pt idx="125">
                  <c:v>43693</c:v>
                </c:pt>
                <c:pt idx="126">
                  <c:v>43692</c:v>
                </c:pt>
                <c:pt idx="127">
                  <c:v>43691</c:v>
                </c:pt>
                <c:pt idx="128">
                  <c:v>43690</c:v>
                </c:pt>
                <c:pt idx="129">
                  <c:v>43686</c:v>
                </c:pt>
                <c:pt idx="130">
                  <c:v>43685</c:v>
                </c:pt>
                <c:pt idx="131">
                  <c:v>43684</c:v>
                </c:pt>
                <c:pt idx="132">
                  <c:v>43683</c:v>
                </c:pt>
                <c:pt idx="133">
                  <c:v>43682</c:v>
                </c:pt>
                <c:pt idx="134">
                  <c:v>43679</c:v>
                </c:pt>
                <c:pt idx="135">
                  <c:v>43678</c:v>
                </c:pt>
                <c:pt idx="136">
                  <c:v>43677</c:v>
                </c:pt>
                <c:pt idx="137">
                  <c:v>43676</c:v>
                </c:pt>
                <c:pt idx="138">
                  <c:v>43675</c:v>
                </c:pt>
                <c:pt idx="139">
                  <c:v>43672</c:v>
                </c:pt>
                <c:pt idx="140">
                  <c:v>43671</c:v>
                </c:pt>
                <c:pt idx="141">
                  <c:v>43670</c:v>
                </c:pt>
                <c:pt idx="142">
                  <c:v>43669</c:v>
                </c:pt>
                <c:pt idx="143">
                  <c:v>43668</c:v>
                </c:pt>
                <c:pt idx="144">
                  <c:v>43665</c:v>
                </c:pt>
                <c:pt idx="145">
                  <c:v>43664</c:v>
                </c:pt>
                <c:pt idx="146">
                  <c:v>43663</c:v>
                </c:pt>
                <c:pt idx="147">
                  <c:v>43662</c:v>
                </c:pt>
                <c:pt idx="148">
                  <c:v>43658</c:v>
                </c:pt>
                <c:pt idx="149">
                  <c:v>43657</c:v>
                </c:pt>
                <c:pt idx="150">
                  <c:v>43656</c:v>
                </c:pt>
                <c:pt idx="151">
                  <c:v>43655</c:v>
                </c:pt>
                <c:pt idx="152">
                  <c:v>43654</c:v>
                </c:pt>
                <c:pt idx="153">
                  <c:v>43651</c:v>
                </c:pt>
                <c:pt idx="154">
                  <c:v>43650</c:v>
                </c:pt>
                <c:pt idx="155">
                  <c:v>43649</c:v>
                </c:pt>
                <c:pt idx="156">
                  <c:v>43648</c:v>
                </c:pt>
                <c:pt idx="157">
                  <c:v>43647</c:v>
                </c:pt>
                <c:pt idx="158">
                  <c:v>43644</c:v>
                </c:pt>
                <c:pt idx="159">
                  <c:v>43643</c:v>
                </c:pt>
                <c:pt idx="160">
                  <c:v>43642</c:v>
                </c:pt>
                <c:pt idx="161">
                  <c:v>43641</c:v>
                </c:pt>
                <c:pt idx="162">
                  <c:v>43640</c:v>
                </c:pt>
                <c:pt idx="163">
                  <c:v>43637</c:v>
                </c:pt>
                <c:pt idx="164">
                  <c:v>43636</c:v>
                </c:pt>
                <c:pt idx="165">
                  <c:v>43635</c:v>
                </c:pt>
                <c:pt idx="166">
                  <c:v>43634</c:v>
                </c:pt>
                <c:pt idx="167">
                  <c:v>43633</c:v>
                </c:pt>
                <c:pt idx="168">
                  <c:v>43630</c:v>
                </c:pt>
                <c:pt idx="169">
                  <c:v>43629</c:v>
                </c:pt>
                <c:pt idx="170">
                  <c:v>43628</c:v>
                </c:pt>
                <c:pt idx="171">
                  <c:v>43627</c:v>
                </c:pt>
                <c:pt idx="172">
                  <c:v>43626</c:v>
                </c:pt>
                <c:pt idx="173">
                  <c:v>43623</c:v>
                </c:pt>
                <c:pt idx="174">
                  <c:v>43622</c:v>
                </c:pt>
                <c:pt idx="175">
                  <c:v>43621</c:v>
                </c:pt>
                <c:pt idx="176">
                  <c:v>43620</c:v>
                </c:pt>
                <c:pt idx="177">
                  <c:v>43619</c:v>
                </c:pt>
                <c:pt idx="178">
                  <c:v>43616</c:v>
                </c:pt>
                <c:pt idx="179">
                  <c:v>43615</c:v>
                </c:pt>
                <c:pt idx="180">
                  <c:v>43614</c:v>
                </c:pt>
                <c:pt idx="181">
                  <c:v>43613</c:v>
                </c:pt>
                <c:pt idx="182">
                  <c:v>43612</c:v>
                </c:pt>
                <c:pt idx="183">
                  <c:v>43609</c:v>
                </c:pt>
                <c:pt idx="184">
                  <c:v>43608</c:v>
                </c:pt>
                <c:pt idx="185">
                  <c:v>43607</c:v>
                </c:pt>
                <c:pt idx="186">
                  <c:v>43606</c:v>
                </c:pt>
                <c:pt idx="187">
                  <c:v>43605</c:v>
                </c:pt>
                <c:pt idx="188">
                  <c:v>43602</c:v>
                </c:pt>
                <c:pt idx="189">
                  <c:v>43601</c:v>
                </c:pt>
                <c:pt idx="190">
                  <c:v>43600</c:v>
                </c:pt>
                <c:pt idx="191">
                  <c:v>43599</c:v>
                </c:pt>
                <c:pt idx="192">
                  <c:v>43598</c:v>
                </c:pt>
                <c:pt idx="193">
                  <c:v>43595</c:v>
                </c:pt>
                <c:pt idx="194">
                  <c:v>43594</c:v>
                </c:pt>
                <c:pt idx="195">
                  <c:v>43593</c:v>
                </c:pt>
                <c:pt idx="196">
                  <c:v>43592</c:v>
                </c:pt>
                <c:pt idx="197">
                  <c:v>43581</c:v>
                </c:pt>
                <c:pt idx="198">
                  <c:v>43580</c:v>
                </c:pt>
                <c:pt idx="199">
                  <c:v>43579</c:v>
                </c:pt>
                <c:pt idx="200">
                  <c:v>43578</c:v>
                </c:pt>
                <c:pt idx="201">
                  <c:v>43577</c:v>
                </c:pt>
                <c:pt idx="202">
                  <c:v>43574</c:v>
                </c:pt>
                <c:pt idx="203">
                  <c:v>43573</c:v>
                </c:pt>
                <c:pt idx="204">
                  <c:v>43572</c:v>
                </c:pt>
                <c:pt idx="205">
                  <c:v>43571</c:v>
                </c:pt>
                <c:pt idx="206">
                  <c:v>43570</c:v>
                </c:pt>
                <c:pt idx="207">
                  <c:v>43567</c:v>
                </c:pt>
                <c:pt idx="208">
                  <c:v>43566</c:v>
                </c:pt>
                <c:pt idx="209">
                  <c:v>43565</c:v>
                </c:pt>
                <c:pt idx="210">
                  <c:v>43564</c:v>
                </c:pt>
                <c:pt idx="211">
                  <c:v>43563</c:v>
                </c:pt>
                <c:pt idx="212">
                  <c:v>43560</c:v>
                </c:pt>
                <c:pt idx="213">
                  <c:v>43559</c:v>
                </c:pt>
                <c:pt idx="214">
                  <c:v>43558</c:v>
                </c:pt>
                <c:pt idx="215">
                  <c:v>43557</c:v>
                </c:pt>
                <c:pt idx="216">
                  <c:v>43556</c:v>
                </c:pt>
                <c:pt idx="217">
                  <c:v>43553</c:v>
                </c:pt>
                <c:pt idx="218">
                  <c:v>43552</c:v>
                </c:pt>
                <c:pt idx="219">
                  <c:v>43551</c:v>
                </c:pt>
                <c:pt idx="220">
                  <c:v>43550</c:v>
                </c:pt>
                <c:pt idx="221">
                  <c:v>43549</c:v>
                </c:pt>
                <c:pt idx="222">
                  <c:v>43546</c:v>
                </c:pt>
                <c:pt idx="223">
                  <c:v>43544</c:v>
                </c:pt>
                <c:pt idx="224">
                  <c:v>43543</c:v>
                </c:pt>
                <c:pt idx="225">
                  <c:v>43542</c:v>
                </c:pt>
                <c:pt idx="226">
                  <c:v>43539</c:v>
                </c:pt>
                <c:pt idx="227">
                  <c:v>43538</c:v>
                </c:pt>
                <c:pt idx="228">
                  <c:v>43537</c:v>
                </c:pt>
                <c:pt idx="229">
                  <c:v>43536</c:v>
                </c:pt>
                <c:pt idx="230">
                  <c:v>43535</c:v>
                </c:pt>
                <c:pt idx="231">
                  <c:v>43532</c:v>
                </c:pt>
                <c:pt idx="232">
                  <c:v>43531</c:v>
                </c:pt>
                <c:pt idx="233">
                  <c:v>43530</c:v>
                </c:pt>
                <c:pt idx="234">
                  <c:v>43529</c:v>
                </c:pt>
                <c:pt idx="235">
                  <c:v>43528</c:v>
                </c:pt>
                <c:pt idx="236">
                  <c:v>43525</c:v>
                </c:pt>
                <c:pt idx="237">
                  <c:v>43524</c:v>
                </c:pt>
                <c:pt idx="238">
                  <c:v>43523</c:v>
                </c:pt>
                <c:pt idx="239">
                  <c:v>43522</c:v>
                </c:pt>
                <c:pt idx="240">
                  <c:v>43521</c:v>
                </c:pt>
                <c:pt idx="241">
                  <c:v>43518</c:v>
                </c:pt>
                <c:pt idx="242">
                  <c:v>43517</c:v>
                </c:pt>
                <c:pt idx="243">
                  <c:v>43516</c:v>
                </c:pt>
                <c:pt idx="244">
                  <c:v>43515</c:v>
                </c:pt>
                <c:pt idx="245">
                  <c:v>43514</c:v>
                </c:pt>
                <c:pt idx="246">
                  <c:v>43511</c:v>
                </c:pt>
                <c:pt idx="247">
                  <c:v>43510</c:v>
                </c:pt>
                <c:pt idx="248">
                  <c:v>43509</c:v>
                </c:pt>
                <c:pt idx="249">
                  <c:v>43508</c:v>
                </c:pt>
                <c:pt idx="250">
                  <c:v>43504</c:v>
                </c:pt>
                <c:pt idx="251">
                  <c:v>43503</c:v>
                </c:pt>
                <c:pt idx="252">
                  <c:v>43502</c:v>
                </c:pt>
                <c:pt idx="253">
                  <c:v>43501</c:v>
                </c:pt>
                <c:pt idx="254">
                  <c:v>43500</c:v>
                </c:pt>
                <c:pt idx="255">
                  <c:v>43497</c:v>
                </c:pt>
                <c:pt idx="256">
                  <c:v>43496</c:v>
                </c:pt>
                <c:pt idx="257">
                  <c:v>43495</c:v>
                </c:pt>
                <c:pt idx="258">
                  <c:v>43494</c:v>
                </c:pt>
                <c:pt idx="259">
                  <c:v>43493</c:v>
                </c:pt>
                <c:pt idx="260">
                  <c:v>43490</c:v>
                </c:pt>
                <c:pt idx="261">
                  <c:v>43489</c:v>
                </c:pt>
                <c:pt idx="262">
                  <c:v>43488</c:v>
                </c:pt>
                <c:pt idx="263">
                  <c:v>43487</c:v>
                </c:pt>
                <c:pt idx="264">
                  <c:v>43486</c:v>
                </c:pt>
                <c:pt idx="265">
                  <c:v>43483</c:v>
                </c:pt>
                <c:pt idx="266">
                  <c:v>43482</c:v>
                </c:pt>
                <c:pt idx="267">
                  <c:v>43481</c:v>
                </c:pt>
                <c:pt idx="268">
                  <c:v>43480</c:v>
                </c:pt>
                <c:pt idx="269">
                  <c:v>43476</c:v>
                </c:pt>
                <c:pt idx="270">
                  <c:v>43475</c:v>
                </c:pt>
                <c:pt idx="271">
                  <c:v>43474</c:v>
                </c:pt>
                <c:pt idx="272">
                  <c:v>43473</c:v>
                </c:pt>
                <c:pt idx="273">
                  <c:v>43472</c:v>
                </c:pt>
                <c:pt idx="274">
                  <c:v>43469</c:v>
                </c:pt>
                <c:pt idx="275">
                  <c:v>43462</c:v>
                </c:pt>
                <c:pt idx="276">
                  <c:v>43461</c:v>
                </c:pt>
                <c:pt idx="277">
                  <c:v>43460</c:v>
                </c:pt>
                <c:pt idx="278">
                  <c:v>43459</c:v>
                </c:pt>
                <c:pt idx="279">
                  <c:v>43455</c:v>
                </c:pt>
                <c:pt idx="280">
                  <c:v>43454</c:v>
                </c:pt>
                <c:pt idx="281">
                  <c:v>43453</c:v>
                </c:pt>
                <c:pt idx="282">
                  <c:v>43452</c:v>
                </c:pt>
                <c:pt idx="283">
                  <c:v>43451</c:v>
                </c:pt>
                <c:pt idx="284">
                  <c:v>43448</c:v>
                </c:pt>
                <c:pt idx="285">
                  <c:v>43447</c:v>
                </c:pt>
                <c:pt idx="286">
                  <c:v>43446</c:v>
                </c:pt>
                <c:pt idx="287">
                  <c:v>43445</c:v>
                </c:pt>
                <c:pt idx="288">
                  <c:v>43444</c:v>
                </c:pt>
                <c:pt idx="289">
                  <c:v>43441</c:v>
                </c:pt>
                <c:pt idx="290">
                  <c:v>43440</c:v>
                </c:pt>
                <c:pt idx="291">
                  <c:v>43439</c:v>
                </c:pt>
                <c:pt idx="292">
                  <c:v>43438</c:v>
                </c:pt>
                <c:pt idx="293">
                  <c:v>43437</c:v>
                </c:pt>
                <c:pt idx="294">
                  <c:v>43434</c:v>
                </c:pt>
                <c:pt idx="295">
                  <c:v>43433</c:v>
                </c:pt>
                <c:pt idx="296">
                  <c:v>43432</c:v>
                </c:pt>
                <c:pt idx="297">
                  <c:v>43431</c:v>
                </c:pt>
                <c:pt idx="298">
                  <c:v>43430</c:v>
                </c:pt>
                <c:pt idx="299">
                  <c:v>43426</c:v>
                </c:pt>
                <c:pt idx="300">
                  <c:v>43425</c:v>
                </c:pt>
                <c:pt idx="301">
                  <c:v>43424</c:v>
                </c:pt>
                <c:pt idx="302">
                  <c:v>43423</c:v>
                </c:pt>
                <c:pt idx="303">
                  <c:v>43420</c:v>
                </c:pt>
                <c:pt idx="304">
                  <c:v>43419</c:v>
                </c:pt>
                <c:pt idx="305">
                  <c:v>43418</c:v>
                </c:pt>
                <c:pt idx="306">
                  <c:v>43417</c:v>
                </c:pt>
                <c:pt idx="307">
                  <c:v>43416</c:v>
                </c:pt>
                <c:pt idx="308">
                  <c:v>43413</c:v>
                </c:pt>
                <c:pt idx="309">
                  <c:v>43412</c:v>
                </c:pt>
                <c:pt idx="310">
                  <c:v>43411</c:v>
                </c:pt>
                <c:pt idx="311">
                  <c:v>43410</c:v>
                </c:pt>
                <c:pt idx="312">
                  <c:v>43409</c:v>
                </c:pt>
                <c:pt idx="313">
                  <c:v>43406</c:v>
                </c:pt>
                <c:pt idx="314">
                  <c:v>43405</c:v>
                </c:pt>
                <c:pt idx="315">
                  <c:v>43404</c:v>
                </c:pt>
                <c:pt idx="316">
                  <c:v>43403</c:v>
                </c:pt>
                <c:pt idx="317">
                  <c:v>43402</c:v>
                </c:pt>
                <c:pt idx="318">
                  <c:v>43399</c:v>
                </c:pt>
                <c:pt idx="319">
                  <c:v>43398</c:v>
                </c:pt>
                <c:pt idx="320">
                  <c:v>43397</c:v>
                </c:pt>
                <c:pt idx="321">
                  <c:v>43396</c:v>
                </c:pt>
                <c:pt idx="322">
                  <c:v>43395</c:v>
                </c:pt>
                <c:pt idx="323">
                  <c:v>43392</c:v>
                </c:pt>
                <c:pt idx="324">
                  <c:v>43391</c:v>
                </c:pt>
                <c:pt idx="325">
                  <c:v>43390</c:v>
                </c:pt>
                <c:pt idx="326">
                  <c:v>43389</c:v>
                </c:pt>
                <c:pt idx="327">
                  <c:v>43388</c:v>
                </c:pt>
                <c:pt idx="328">
                  <c:v>43385</c:v>
                </c:pt>
                <c:pt idx="329">
                  <c:v>43384</c:v>
                </c:pt>
                <c:pt idx="330">
                  <c:v>43383</c:v>
                </c:pt>
                <c:pt idx="331">
                  <c:v>43382</c:v>
                </c:pt>
                <c:pt idx="332">
                  <c:v>43378</c:v>
                </c:pt>
                <c:pt idx="333">
                  <c:v>43377</c:v>
                </c:pt>
                <c:pt idx="334">
                  <c:v>43376</c:v>
                </c:pt>
                <c:pt idx="335">
                  <c:v>43375</c:v>
                </c:pt>
                <c:pt idx="336">
                  <c:v>43374</c:v>
                </c:pt>
                <c:pt idx="337">
                  <c:v>43371</c:v>
                </c:pt>
                <c:pt idx="338">
                  <c:v>43370</c:v>
                </c:pt>
                <c:pt idx="339">
                  <c:v>43369</c:v>
                </c:pt>
                <c:pt idx="340">
                  <c:v>43368</c:v>
                </c:pt>
                <c:pt idx="341">
                  <c:v>43364</c:v>
                </c:pt>
                <c:pt idx="342">
                  <c:v>43363</c:v>
                </c:pt>
                <c:pt idx="343">
                  <c:v>43362</c:v>
                </c:pt>
                <c:pt idx="344">
                  <c:v>43361</c:v>
                </c:pt>
                <c:pt idx="345">
                  <c:v>43357</c:v>
                </c:pt>
                <c:pt idx="346">
                  <c:v>43356</c:v>
                </c:pt>
                <c:pt idx="347">
                  <c:v>43355</c:v>
                </c:pt>
                <c:pt idx="348">
                  <c:v>43354</c:v>
                </c:pt>
                <c:pt idx="349">
                  <c:v>43353</c:v>
                </c:pt>
                <c:pt idx="350">
                  <c:v>43350</c:v>
                </c:pt>
                <c:pt idx="351">
                  <c:v>43349</c:v>
                </c:pt>
                <c:pt idx="352">
                  <c:v>43348</c:v>
                </c:pt>
                <c:pt idx="353">
                  <c:v>43347</c:v>
                </c:pt>
                <c:pt idx="354">
                  <c:v>43346</c:v>
                </c:pt>
                <c:pt idx="355">
                  <c:v>43343</c:v>
                </c:pt>
                <c:pt idx="356">
                  <c:v>43342</c:v>
                </c:pt>
                <c:pt idx="357">
                  <c:v>43341</c:v>
                </c:pt>
                <c:pt idx="358">
                  <c:v>43340</c:v>
                </c:pt>
                <c:pt idx="359">
                  <c:v>43339</c:v>
                </c:pt>
                <c:pt idx="360">
                  <c:v>43336</c:v>
                </c:pt>
                <c:pt idx="361">
                  <c:v>43335</c:v>
                </c:pt>
                <c:pt idx="362">
                  <c:v>43334</c:v>
                </c:pt>
                <c:pt idx="363">
                  <c:v>43333</c:v>
                </c:pt>
                <c:pt idx="364">
                  <c:v>43332</c:v>
                </c:pt>
                <c:pt idx="365">
                  <c:v>43329</c:v>
                </c:pt>
                <c:pt idx="366">
                  <c:v>43328</c:v>
                </c:pt>
                <c:pt idx="367">
                  <c:v>43327</c:v>
                </c:pt>
                <c:pt idx="368">
                  <c:v>43326</c:v>
                </c:pt>
                <c:pt idx="369">
                  <c:v>43325</c:v>
                </c:pt>
                <c:pt idx="370">
                  <c:v>43322</c:v>
                </c:pt>
                <c:pt idx="371">
                  <c:v>43321</c:v>
                </c:pt>
                <c:pt idx="372">
                  <c:v>43320</c:v>
                </c:pt>
                <c:pt idx="373">
                  <c:v>43319</c:v>
                </c:pt>
                <c:pt idx="374">
                  <c:v>43318</c:v>
                </c:pt>
                <c:pt idx="375">
                  <c:v>43315</c:v>
                </c:pt>
                <c:pt idx="376">
                  <c:v>43314</c:v>
                </c:pt>
                <c:pt idx="377">
                  <c:v>43313</c:v>
                </c:pt>
                <c:pt idx="378">
                  <c:v>43312</c:v>
                </c:pt>
                <c:pt idx="379">
                  <c:v>43311</c:v>
                </c:pt>
                <c:pt idx="380">
                  <c:v>43308</c:v>
                </c:pt>
                <c:pt idx="381">
                  <c:v>43307</c:v>
                </c:pt>
                <c:pt idx="382">
                  <c:v>43306</c:v>
                </c:pt>
                <c:pt idx="383">
                  <c:v>43305</c:v>
                </c:pt>
                <c:pt idx="384">
                  <c:v>43304</c:v>
                </c:pt>
                <c:pt idx="385">
                  <c:v>43301</c:v>
                </c:pt>
                <c:pt idx="386">
                  <c:v>43300</c:v>
                </c:pt>
                <c:pt idx="387">
                  <c:v>43299</c:v>
                </c:pt>
                <c:pt idx="388">
                  <c:v>43298</c:v>
                </c:pt>
                <c:pt idx="389">
                  <c:v>43294</c:v>
                </c:pt>
                <c:pt idx="390">
                  <c:v>43293</c:v>
                </c:pt>
                <c:pt idx="391">
                  <c:v>43292</c:v>
                </c:pt>
                <c:pt idx="392">
                  <c:v>43291</c:v>
                </c:pt>
                <c:pt idx="393">
                  <c:v>43290</c:v>
                </c:pt>
                <c:pt idx="394">
                  <c:v>43287</c:v>
                </c:pt>
                <c:pt idx="395">
                  <c:v>43286</c:v>
                </c:pt>
                <c:pt idx="396">
                  <c:v>43285</c:v>
                </c:pt>
                <c:pt idx="397">
                  <c:v>43284</c:v>
                </c:pt>
                <c:pt idx="398">
                  <c:v>43283</c:v>
                </c:pt>
                <c:pt idx="399">
                  <c:v>43280</c:v>
                </c:pt>
                <c:pt idx="400">
                  <c:v>43279</c:v>
                </c:pt>
                <c:pt idx="401">
                  <c:v>43278</c:v>
                </c:pt>
                <c:pt idx="402">
                  <c:v>43277</c:v>
                </c:pt>
                <c:pt idx="403">
                  <c:v>43276</c:v>
                </c:pt>
                <c:pt idx="404">
                  <c:v>43273</c:v>
                </c:pt>
                <c:pt idx="405">
                  <c:v>43272</c:v>
                </c:pt>
                <c:pt idx="406">
                  <c:v>43271</c:v>
                </c:pt>
                <c:pt idx="407">
                  <c:v>43270</c:v>
                </c:pt>
                <c:pt idx="408">
                  <c:v>43269</c:v>
                </c:pt>
                <c:pt idx="409">
                  <c:v>43266</c:v>
                </c:pt>
                <c:pt idx="410">
                  <c:v>43265</c:v>
                </c:pt>
                <c:pt idx="411">
                  <c:v>43264</c:v>
                </c:pt>
                <c:pt idx="412">
                  <c:v>43263</c:v>
                </c:pt>
                <c:pt idx="413">
                  <c:v>43262</c:v>
                </c:pt>
                <c:pt idx="414">
                  <c:v>43259</c:v>
                </c:pt>
                <c:pt idx="415">
                  <c:v>43258</c:v>
                </c:pt>
                <c:pt idx="416">
                  <c:v>43257</c:v>
                </c:pt>
                <c:pt idx="417">
                  <c:v>43256</c:v>
                </c:pt>
                <c:pt idx="418">
                  <c:v>43255</c:v>
                </c:pt>
                <c:pt idx="419">
                  <c:v>43252</c:v>
                </c:pt>
                <c:pt idx="420">
                  <c:v>43251</c:v>
                </c:pt>
                <c:pt idx="421">
                  <c:v>43250</c:v>
                </c:pt>
                <c:pt idx="422">
                  <c:v>43249</c:v>
                </c:pt>
                <c:pt idx="423">
                  <c:v>43248</c:v>
                </c:pt>
                <c:pt idx="424">
                  <c:v>43245</c:v>
                </c:pt>
                <c:pt idx="425">
                  <c:v>43244</c:v>
                </c:pt>
                <c:pt idx="426">
                  <c:v>43243</c:v>
                </c:pt>
                <c:pt idx="427">
                  <c:v>43242</c:v>
                </c:pt>
                <c:pt idx="428">
                  <c:v>43241</c:v>
                </c:pt>
                <c:pt idx="429">
                  <c:v>43238</c:v>
                </c:pt>
                <c:pt idx="430">
                  <c:v>43237</c:v>
                </c:pt>
                <c:pt idx="431">
                  <c:v>43236</c:v>
                </c:pt>
                <c:pt idx="432">
                  <c:v>43235</c:v>
                </c:pt>
                <c:pt idx="433">
                  <c:v>43234</c:v>
                </c:pt>
                <c:pt idx="434">
                  <c:v>43231</c:v>
                </c:pt>
                <c:pt idx="435">
                  <c:v>43230</c:v>
                </c:pt>
                <c:pt idx="436">
                  <c:v>43229</c:v>
                </c:pt>
                <c:pt idx="437">
                  <c:v>43228</c:v>
                </c:pt>
                <c:pt idx="438">
                  <c:v>43227</c:v>
                </c:pt>
                <c:pt idx="439">
                  <c:v>43222</c:v>
                </c:pt>
                <c:pt idx="440">
                  <c:v>43221</c:v>
                </c:pt>
                <c:pt idx="441">
                  <c:v>43217</c:v>
                </c:pt>
                <c:pt idx="442">
                  <c:v>43216</c:v>
                </c:pt>
                <c:pt idx="443">
                  <c:v>43215</c:v>
                </c:pt>
                <c:pt idx="444">
                  <c:v>43214</c:v>
                </c:pt>
                <c:pt idx="445">
                  <c:v>43213</c:v>
                </c:pt>
                <c:pt idx="446">
                  <c:v>43210</c:v>
                </c:pt>
                <c:pt idx="447">
                  <c:v>43209</c:v>
                </c:pt>
                <c:pt idx="448">
                  <c:v>43208</c:v>
                </c:pt>
                <c:pt idx="449">
                  <c:v>43207</c:v>
                </c:pt>
                <c:pt idx="450">
                  <c:v>43206</c:v>
                </c:pt>
                <c:pt idx="451">
                  <c:v>43203</c:v>
                </c:pt>
                <c:pt idx="452">
                  <c:v>43202</c:v>
                </c:pt>
                <c:pt idx="453">
                  <c:v>43201</c:v>
                </c:pt>
                <c:pt idx="454">
                  <c:v>43200</c:v>
                </c:pt>
                <c:pt idx="455">
                  <c:v>43199</c:v>
                </c:pt>
                <c:pt idx="456">
                  <c:v>43196</c:v>
                </c:pt>
                <c:pt idx="457">
                  <c:v>43195</c:v>
                </c:pt>
                <c:pt idx="458">
                  <c:v>43194</c:v>
                </c:pt>
                <c:pt idx="459">
                  <c:v>43193</c:v>
                </c:pt>
                <c:pt idx="460">
                  <c:v>43192</c:v>
                </c:pt>
                <c:pt idx="461">
                  <c:v>43189</c:v>
                </c:pt>
                <c:pt idx="462">
                  <c:v>43188</c:v>
                </c:pt>
                <c:pt idx="463">
                  <c:v>43187</c:v>
                </c:pt>
                <c:pt idx="464">
                  <c:v>43186</c:v>
                </c:pt>
                <c:pt idx="465">
                  <c:v>43185</c:v>
                </c:pt>
                <c:pt idx="466">
                  <c:v>43182</c:v>
                </c:pt>
                <c:pt idx="467">
                  <c:v>43181</c:v>
                </c:pt>
                <c:pt idx="468">
                  <c:v>43179</c:v>
                </c:pt>
                <c:pt idx="469">
                  <c:v>43178</c:v>
                </c:pt>
                <c:pt idx="470">
                  <c:v>43175</c:v>
                </c:pt>
                <c:pt idx="471">
                  <c:v>43174</c:v>
                </c:pt>
                <c:pt idx="472">
                  <c:v>43173</c:v>
                </c:pt>
                <c:pt idx="473">
                  <c:v>43172</c:v>
                </c:pt>
                <c:pt idx="474">
                  <c:v>43171</c:v>
                </c:pt>
                <c:pt idx="475">
                  <c:v>43168</c:v>
                </c:pt>
                <c:pt idx="476">
                  <c:v>43167</c:v>
                </c:pt>
                <c:pt idx="477">
                  <c:v>43166</c:v>
                </c:pt>
                <c:pt idx="478">
                  <c:v>43165</c:v>
                </c:pt>
                <c:pt idx="479">
                  <c:v>43164</c:v>
                </c:pt>
                <c:pt idx="480">
                  <c:v>43161</c:v>
                </c:pt>
                <c:pt idx="481">
                  <c:v>43160</c:v>
                </c:pt>
                <c:pt idx="482">
                  <c:v>43159</c:v>
                </c:pt>
                <c:pt idx="483">
                  <c:v>43158</c:v>
                </c:pt>
                <c:pt idx="484">
                  <c:v>43157</c:v>
                </c:pt>
                <c:pt idx="485">
                  <c:v>43154</c:v>
                </c:pt>
                <c:pt idx="486">
                  <c:v>43153</c:v>
                </c:pt>
                <c:pt idx="487">
                  <c:v>43152</c:v>
                </c:pt>
                <c:pt idx="488">
                  <c:v>43151</c:v>
                </c:pt>
                <c:pt idx="489">
                  <c:v>43150</c:v>
                </c:pt>
                <c:pt idx="490">
                  <c:v>43147</c:v>
                </c:pt>
                <c:pt idx="491">
                  <c:v>43146</c:v>
                </c:pt>
                <c:pt idx="492">
                  <c:v>43145</c:v>
                </c:pt>
                <c:pt idx="493">
                  <c:v>43144</c:v>
                </c:pt>
                <c:pt idx="494">
                  <c:v>43140</c:v>
                </c:pt>
                <c:pt idx="495">
                  <c:v>43139</c:v>
                </c:pt>
                <c:pt idx="496">
                  <c:v>43138</c:v>
                </c:pt>
                <c:pt idx="497">
                  <c:v>43137</c:v>
                </c:pt>
                <c:pt idx="498">
                  <c:v>43136</c:v>
                </c:pt>
                <c:pt idx="499">
                  <c:v>43133</c:v>
                </c:pt>
                <c:pt idx="500">
                  <c:v>43132</c:v>
                </c:pt>
                <c:pt idx="501">
                  <c:v>43131</c:v>
                </c:pt>
                <c:pt idx="502">
                  <c:v>43130</c:v>
                </c:pt>
                <c:pt idx="503">
                  <c:v>43129</c:v>
                </c:pt>
                <c:pt idx="504">
                  <c:v>43126</c:v>
                </c:pt>
                <c:pt idx="505">
                  <c:v>43125</c:v>
                </c:pt>
                <c:pt idx="506">
                  <c:v>43124</c:v>
                </c:pt>
                <c:pt idx="507">
                  <c:v>43123</c:v>
                </c:pt>
                <c:pt idx="508">
                  <c:v>43122</c:v>
                </c:pt>
                <c:pt idx="509">
                  <c:v>43119</c:v>
                </c:pt>
                <c:pt idx="510">
                  <c:v>43118</c:v>
                </c:pt>
                <c:pt idx="511">
                  <c:v>43117</c:v>
                </c:pt>
                <c:pt idx="512">
                  <c:v>43116</c:v>
                </c:pt>
                <c:pt idx="513">
                  <c:v>43115</c:v>
                </c:pt>
                <c:pt idx="514">
                  <c:v>43112</c:v>
                </c:pt>
                <c:pt idx="515">
                  <c:v>43111</c:v>
                </c:pt>
                <c:pt idx="516">
                  <c:v>43110</c:v>
                </c:pt>
                <c:pt idx="517">
                  <c:v>43109</c:v>
                </c:pt>
                <c:pt idx="518">
                  <c:v>43105</c:v>
                </c:pt>
                <c:pt idx="519">
                  <c:v>43104</c:v>
                </c:pt>
                <c:pt idx="520">
                  <c:v>43098</c:v>
                </c:pt>
                <c:pt idx="521">
                  <c:v>43097</c:v>
                </c:pt>
                <c:pt idx="522">
                  <c:v>43096</c:v>
                </c:pt>
                <c:pt idx="523">
                  <c:v>43095</c:v>
                </c:pt>
                <c:pt idx="524">
                  <c:v>43094</c:v>
                </c:pt>
                <c:pt idx="525">
                  <c:v>43091</c:v>
                </c:pt>
                <c:pt idx="526">
                  <c:v>43090</c:v>
                </c:pt>
                <c:pt idx="527">
                  <c:v>43089</c:v>
                </c:pt>
                <c:pt idx="528">
                  <c:v>43088</c:v>
                </c:pt>
                <c:pt idx="529">
                  <c:v>43087</c:v>
                </c:pt>
                <c:pt idx="530">
                  <c:v>43084</c:v>
                </c:pt>
                <c:pt idx="531">
                  <c:v>43083</c:v>
                </c:pt>
                <c:pt idx="532">
                  <c:v>43082</c:v>
                </c:pt>
                <c:pt idx="533">
                  <c:v>43081</c:v>
                </c:pt>
                <c:pt idx="534">
                  <c:v>43080</c:v>
                </c:pt>
                <c:pt idx="535">
                  <c:v>43077</c:v>
                </c:pt>
                <c:pt idx="536">
                  <c:v>43076</c:v>
                </c:pt>
                <c:pt idx="537">
                  <c:v>43075</c:v>
                </c:pt>
                <c:pt idx="538">
                  <c:v>43074</c:v>
                </c:pt>
                <c:pt idx="539">
                  <c:v>43073</c:v>
                </c:pt>
                <c:pt idx="540">
                  <c:v>43070</c:v>
                </c:pt>
                <c:pt idx="541">
                  <c:v>43069</c:v>
                </c:pt>
                <c:pt idx="542">
                  <c:v>43068</c:v>
                </c:pt>
                <c:pt idx="543">
                  <c:v>43067</c:v>
                </c:pt>
                <c:pt idx="544">
                  <c:v>43066</c:v>
                </c:pt>
                <c:pt idx="545">
                  <c:v>43063</c:v>
                </c:pt>
                <c:pt idx="546">
                  <c:v>43061</c:v>
                </c:pt>
                <c:pt idx="547">
                  <c:v>43060</c:v>
                </c:pt>
                <c:pt idx="548">
                  <c:v>43059</c:v>
                </c:pt>
                <c:pt idx="549">
                  <c:v>43056</c:v>
                </c:pt>
                <c:pt idx="550">
                  <c:v>43055</c:v>
                </c:pt>
                <c:pt idx="551">
                  <c:v>43054</c:v>
                </c:pt>
                <c:pt idx="552">
                  <c:v>43053</c:v>
                </c:pt>
                <c:pt idx="553">
                  <c:v>43052</c:v>
                </c:pt>
                <c:pt idx="554">
                  <c:v>43049</c:v>
                </c:pt>
                <c:pt idx="555">
                  <c:v>43048</c:v>
                </c:pt>
                <c:pt idx="556">
                  <c:v>43047</c:v>
                </c:pt>
                <c:pt idx="557">
                  <c:v>43046</c:v>
                </c:pt>
                <c:pt idx="558">
                  <c:v>43045</c:v>
                </c:pt>
                <c:pt idx="559">
                  <c:v>43041</c:v>
                </c:pt>
                <c:pt idx="560">
                  <c:v>43040</c:v>
                </c:pt>
                <c:pt idx="561">
                  <c:v>43039</c:v>
                </c:pt>
                <c:pt idx="562">
                  <c:v>43038</c:v>
                </c:pt>
                <c:pt idx="563">
                  <c:v>43035</c:v>
                </c:pt>
                <c:pt idx="564">
                  <c:v>43034</c:v>
                </c:pt>
                <c:pt idx="565">
                  <c:v>43033</c:v>
                </c:pt>
                <c:pt idx="566">
                  <c:v>43032</c:v>
                </c:pt>
                <c:pt idx="567">
                  <c:v>43031</c:v>
                </c:pt>
                <c:pt idx="568">
                  <c:v>43028</c:v>
                </c:pt>
                <c:pt idx="569">
                  <c:v>43027</c:v>
                </c:pt>
                <c:pt idx="570">
                  <c:v>43026</c:v>
                </c:pt>
                <c:pt idx="571">
                  <c:v>43025</c:v>
                </c:pt>
                <c:pt idx="572">
                  <c:v>43024</c:v>
                </c:pt>
                <c:pt idx="573">
                  <c:v>43021</c:v>
                </c:pt>
                <c:pt idx="574">
                  <c:v>43020</c:v>
                </c:pt>
                <c:pt idx="575">
                  <c:v>43019</c:v>
                </c:pt>
                <c:pt idx="576">
                  <c:v>43018</c:v>
                </c:pt>
                <c:pt idx="577">
                  <c:v>43014</c:v>
                </c:pt>
                <c:pt idx="578">
                  <c:v>43013</c:v>
                </c:pt>
                <c:pt idx="579">
                  <c:v>43012</c:v>
                </c:pt>
                <c:pt idx="580">
                  <c:v>43011</c:v>
                </c:pt>
                <c:pt idx="581">
                  <c:v>43010</c:v>
                </c:pt>
                <c:pt idx="582">
                  <c:v>43007</c:v>
                </c:pt>
                <c:pt idx="583">
                  <c:v>43006</c:v>
                </c:pt>
                <c:pt idx="584">
                  <c:v>43005</c:v>
                </c:pt>
                <c:pt idx="585">
                  <c:v>43004</c:v>
                </c:pt>
                <c:pt idx="586">
                  <c:v>43003</c:v>
                </c:pt>
                <c:pt idx="587">
                  <c:v>43000</c:v>
                </c:pt>
                <c:pt idx="588">
                  <c:v>42999</c:v>
                </c:pt>
                <c:pt idx="589">
                  <c:v>42998</c:v>
                </c:pt>
                <c:pt idx="590">
                  <c:v>42997</c:v>
                </c:pt>
                <c:pt idx="591">
                  <c:v>42993</c:v>
                </c:pt>
                <c:pt idx="592">
                  <c:v>42992</c:v>
                </c:pt>
                <c:pt idx="593">
                  <c:v>42991</c:v>
                </c:pt>
                <c:pt idx="594">
                  <c:v>42990</c:v>
                </c:pt>
                <c:pt idx="595">
                  <c:v>42989</c:v>
                </c:pt>
                <c:pt idx="596">
                  <c:v>42986</c:v>
                </c:pt>
                <c:pt idx="597">
                  <c:v>42985</c:v>
                </c:pt>
                <c:pt idx="598">
                  <c:v>42984</c:v>
                </c:pt>
                <c:pt idx="599">
                  <c:v>42983</c:v>
                </c:pt>
                <c:pt idx="600">
                  <c:v>42982</c:v>
                </c:pt>
                <c:pt idx="601">
                  <c:v>42979</c:v>
                </c:pt>
                <c:pt idx="602">
                  <c:v>42978</c:v>
                </c:pt>
                <c:pt idx="603">
                  <c:v>42977</c:v>
                </c:pt>
                <c:pt idx="604">
                  <c:v>42976</c:v>
                </c:pt>
                <c:pt idx="605">
                  <c:v>42975</c:v>
                </c:pt>
                <c:pt idx="606">
                  <c:v>42972</c:v>
                </c:pt>
                <c:pt idx="607">
                  <c:v>42971</c:v>
                </c:pt>
                <c:pt idx="608">
                  <c:v>42970</c:v>
                </c:pt>
                <c:pt idx="609">
                  <c:v>42969</c:v>
                </c:pt>
                <c:pt idx="610">
                  <c:v>42968</c:v>
                </c:pt>
                <c:pt idx="611">
                  <c:v>42965</c:v>
                </c:pt>
                <c:pt idx="612">
                  <c:v>42964</c:v>
                </c:pt>
                <c:pt idx="613">
                  <c:v>42963</c:v>
                </c:pt>
                <c:pt idx="614">
                  <c:v>42962</c:v>
                </c:pt>
                <c:pt idx="615">
                  <c:v>42961</c:v>
                </c:pt>
                <c:pt idx="616">
                  <c:v>42957</c:v>
                </c:pt>
                <c:pt idx="617">
                  <c:v>42956</c:v>
                </c:pt>
                <c:pt idx="618">
                  <c:v>42955</c:v>
                </c:pt>
                <c:pt idx="619">
                  <c:v>42954</c:v>
                </c:pt>
                <c:pt idx="620">
                  <c:v>42951</c:v>
                </c:pt>
                <c:pt idx="621">
                  <c:v>42950</c:v>
                </c:pt>
                <c:pt idx="622">
                  <c:v>42949</c:v>
                </c:pt>
                <c:pt idx="623">
                  <c:v>42948</c:v>
                </c:pt>
                <c:pt idx="624">
                  <c:v>42947</c:v>
                </c:pt>
                <c:pt idx="625">
                  <c:v>42944</c:v>
                </c:pt>
                <c:pt idx="626">
                  <c:v>42943</c:v>
                </c:pt>
                <c:pt idx="627">
                  <c:v>42942</c:v>
                </c:pt>
                <c:pt idx="628">
                  <c:v>42941</c:v>
                </c:pt>
                <c:pt idx="629">
                  <c:v>42940</c:v>
                </c:pt>
                <c:pt idx="630">
                  <c:v>42937</c:v>
                </c:pt>
                <c:pt idx="631">
                  <c:v>42936</c:v>
                </c:pt>
                <c:pt idx="632">
                  <c:v>42935</c:v>
                </c:pt>
                <c:pt idx="633">
                  <c:v>42934</c:v>
                </c:pt>
                <c:pt idx="634">
                  <c:v>42930</c:v>
                </c:pt>
                <c:pt idx="635">
                  <c:v>42929</c:v>
                </c:pt>
                <c:pt idx="636">
                  <c:v>42928</c:v>
                </c:pt>
                <c:pt idx="637">
                  <c:v>42927</c:v>
                </c:pt>
                <c:pt idx="638">
                  <c:v>42926</c:v>
                </c:pt>
                <c:pt idx="639">
                  <c:v>42923</c:v>
                </c:pt>
                <c:pt idx="640">
                  <c:v>42922</c:v>
                </c:pt>
                <c:pt idx="641">
                  <c:v>42921</c:v>
                </c:pt>
                <c:pt idx="642">
                  <c:v>42920</c:v>
                </c:pt>
                <c:pt idx="643">
                  <c:v>42919</c:v>
                </c:pt>
                <c:pt idx="644">
                  <c:v>42916</c:v>
                </c:pt>
                <c:pt idx="645">
                  <c:v>42915</c:v>
                </c:pt>
                <c:pt idx="646">
                  <c:v>42914</c:v>
                </c:pt>
                <c:pt idx="647">
                  <c:v>42913</c:v>
                </c:pt>
                <c:pt idx="648">
                  <c:v>42912</c:v>
                </c:pt>
                <c:pt idx="649">
                  <c:v>42909</c:v>
                </c:pt>
                <c:pt idx="650">
                  <c:v>42908</c:v>
                </c:pt>
                <c:pt idx="651">
                  <c:v>42907</c:v>
                </c:pt>
                <c:pt idx="652">
                  <c:v>42906</c:v>
                </c:pt>
                <c:pt idx="653">
                  <c:v>42905</c:v>
                </c:pt>
                <c:pt idx="654">
                  <c:v>42902</c:v>
                </c:pt>
                <c:pt idx="655">
                  <c:v>42901</c:v>
                </c:pt>
                <c:pt idx="656">
                  <c:v>42900</c:v>
                </c:pt>
                <c:pt idx="657">
                  <c:v>42899</c:v>
                </c:pt>
                <c:pt idx="658">
                  <c:v>42898</c:v>
                </c:pt>
                <c:pt idx="659">
                  <c:v>42895</c:v>
                </c:pt>
                <c:pt idx="660">
                  <c:v>42894</c:v>
                </c:pt>
                <c:pt idx="661">
                  <c:v>42893</c:v>
                </c:pt>
                <c:pt idx="662">
                  <c:v>42892</c:v>
                </c:pt>
                <c:pt idx="663">
                  <c:v>42891</c:v>
                </c:pt>
                <c:pt idx="664">
                  <c:v>42888</c:v>
                </c:pt>
                <c:pt idx="665">
                  <c:v>42887</c:v>
                </c:pt>
                <c:pt idx="666">
                  <c:v>42886</c:v>
                </c:pt>
                <c:pt idx="667">
                  <c:v>42885</c:v>
                </c:pt>
                <c:pt idx="668">
                  <c:v>42884</c:v>
                </c:pt>
                <c:pt idx="669">
                  <c:v>42881</c:v>
                </c:pt>
                <c:pt idx="670">
                  <c:v>42880</c:v>
                </c:pt>
                <c:pt idx="671">
                  <c:v>42879</c:v>
                </c:pt>
                <c:pt idx="672">
                  <c:v>42878</c:v>
                </c:pt>
                <c:pt idx="673">
                  <c:v>42877</c:v>
                </c:pt>
                <c:pt idx="674">
                  <c:v>42874</c:v>
                </c:pt>
                <c:pt idx="675">
                  <c:v>42873</c:v>
                </c:pt>
                <c:pt idx="676">
                  <c:v>42872</c:v>
                </c:pt>
                <c:pt idx="677">
                  <c:v>42871</c:v>
                </c:pt>
                <c:pt idx="678">
                  <c:v>42870</c:v>
                </c:pt>
                <c:pt idx="679">
                  <c:v>42867</c:v>
                </c:pt>
                <c:pt idx="680">
                  <c:v>42866</c:v>
                </c:pt>
                <c:pt idx="681">
                  <c:v>42865</c:v>
                </c:pt>
                <c:pt idx="682">
                  <c:v>42864</c:v>
                </c:pt>
                <c:pt idx="683">
                  <c:v>42863</c:v>
                </c:pt>
                <c:pt idx="684">
                  <c:v>42857</c:v>
                </c:pt>
              </c:numCache>
            </c:numRef>
          </c:cat>
          <c:val>
            <c:numRef>
              <c:f>NIKKE225!$C$102:$C$786</c:f>
              <c:numCache>
                <c:formatCode>General</c:formatCode>
                <c:ptCount val="685"/>
                <c:pt idx="0">
                  <c:v>22950.23</c:v>
                </c:pt>
                <c:pt idx="1">
                  <c:v>23588.55</c:v>
                </c:pt>
                <c:pt idx="2">
                  <c:v>23806.560000000001</c:v>
                </c:pt>
                <c:pt idx="3">
                  <c:v>23468.560000000001</c:v>
                </c:pt>
                <c:pt idx="4">
                  <c:v>23402.01</c:v>
                </c:pt>
                <c:pt idx="5">
                  <c:v>23561.98</c:v>
                </c:pt>
                <c:pt idx="6">
                  <c:v>23738.42</c:v>
                </c:pt>
                <c:pt idx="7">
                  <c:v>23908.85</c:v>
                </c:pt>
                <c:pt idx="8">
                  <c:v>23869.73</c:v>
                </c:pt>
                <c:pt idx="9">
                  <c:v>23788.25</c:v>
                </c:pt>
                <c:pt idx="10">
                  <c:v>23943.45</c:v>
                </c:pt>
                <c:pt idx="11">
                  <c:v>23995.37</c:v>
                </c:pt>
                <c:pt idx="12">
                  <c:v>23414.69</c:v>
                </c:pt>
                <c:pt idx="13">
                  <c:v>23118.13</c:v>
                </c:pt>
                <c:pt idx="14">
                  <c:v>23023.73</c:v>
                </c:pt>
                <c:pt idx="15">
                  <c:v>23421.59</c:v>
                </c:pt>
                <c:pt idx="16">
                  <c:v>23318.57</c:v>
                </c:pt>
                <c:pt idx="17">
                  <c:v>23392.61</c:v>
                </c:pt>
                <c:pt idx="18">
                  <c:v>23243.360000000001</c:v>
                </c:pt>
                <c:pt idx="19">
                  <c:v>23463.89</c:v>
                </c:pt>
                <c:pt idx="20">
                  <c:v>23869.38</c:v>
                </c:pt>
                <c:pt idx="21">
                  <c:v>23910.01</c:v>
                </c:pt>
                <c:pt idx="22">
                  <c:v>24040.87</c:v>
                </c:pt>
                <c:pt idx="23">
                  <c:v>24081.75</c:v>
                </c:pt>
                <c:pt idx="24">
                  <c:v>24108.11</c:v>
                </c:pt>
                <c:pt idx="25">
                  <c:v>24115.95</c:v>
                </c:pt>
                <c:pt idx="26">
                  <c:v>23975.38</c:v>
                </c:pt>
                <c:pt idx="27">
                  <c:v>23997.39</c:v>
                </c:pt>
                <c:pt idx="28">
                  <c:v>24059.86</c:v>
                </c:pt>
                <c:pt idx="29">
                  <c:v>23903.29</c:v>
                </c:pt>
                <c:pt idx="30">
                  <c:v>23767.09</c:v>
                </c:pt>
                <c:pt idx="31">
                  <c:v>23303.21</c:v>
                </c:pt>
                <c:pt idx="32">
                  <c:v>23577.439999999999</c:v>
                </c:pt>
                <c:pt idx="33">
                  <c:v>23365.360000000001</c:v>
                </c:pt>
                <c:pt idx="34">
                  <c:v>23782.49</c:v>
                </c:pt>
                <c:pt idx="35">
                  <c:v>23967.18</c:v>
                </c:pt>
                <c:pt idx="36">
                  <c:v>23931.51</c:v>
                </c:pt>
                <c:pt idx="37">
                  <c:v>23824.85</c:v>
                </c:pt>
                <c:pt idx="38">
                  <c:v>23853.56</c:v>
                </c:pt>
                <c:pt idx="39">
                  <c:v>23923.09</c:v>
                </c:pt>
                <c:pt idx="40">
                  <c:v>23908.77</c:v>
                </c:pt>
                <c:pt idx="41">
                  <c:v>23945.53</c:v>
                </c:pt>
                <c:pt idx="42">
                  <c:v>24046.09</c:v>
                </c:pt>
                <c:pt idx="43">
                  <c:v>24091.119999999999</c:v>
                </c:pt>
                <c:pt idx="44">
                  <c:v>24036.3</c:v>
                </c:pt>
                <c:pt idx="45">
                  <c:v>24050.04</c:v>
                </c:pt>
                <c:pt idx="46">
                  <c:v>23468.15</c:v>
                </c:pt>
                <c:pt idx="47">
                  <c:v>23438.43</c:v>
                </c:pt>
                <c:pt idx="48">
                  <c:v>23449.47</c:v>
                </c:pt>
                <c:pt idx="49">
                  <c:v>23544.31</c:v>
                </c:pt>
                <c:pt idx="50">
                  <c:v>23412.48</c:v>
                </c:pt>
                <c:pt idx="51">
                  <c:v>23363.439999999999</c:v>
                </c:pt>
                <c:pt idx="52">
                  <c:v>23203.77</c:v>
                </c:pt>
                <c:pt idx="53">
                  <c:v>23388.18</c:v>
                </c:pt>
                <c:pt idx="54">
                  <c:v>23562.05</c:v>
                </c:pt>
                <c:pt idx="55">
                  <c:v>23498.77</c:v>
                </c:pt>
                <c:pt idx="56">
                  <c:v>23482.32</c:v>
                </c:pt>
                <c:pt idx="57">
                  <c:v>23507.82</c:v>
                </c:pt>
                <c:pt idx="58">
                  <c:v>23608.06</c:v>
                </c:pt>
                <c:pt idx="59">
                  <c:v>23347.18</c:v>
                </c:pt>
                <c:pt idx="60">
                  <c:v>23219.51</c:v>
                </c:pt>
                <c:pt idx="61">
                  <c:v>23108.080000000002</c:v>
                </c:pt>
                <c:pt idx="62">
                  <c:v>23303.17</c:v>
                </c:pt>
                <c:pt idx="63">
                  <c:v>23389.53</c:v>
                </c:pt>
                <c:pt idx="64">
                  <c:v>23420.62</c:v>
                </c:pt>
                <c:pt idx="65">
                  <c:v>23340.77</c:v>
                </c:pt>
                <c:pt idx="66">
                  <c:v>23360.06</c:v>
                </c:pt>
                <c:pt idx="67">
                  <c:v>23452.63</c:v>
                </c:pt>
                <c:pt idx="68">
                  <c:v>23545.7</c:v>
                </c:pt>
                <c:pt idx="69">
                  <c:v>23471.82</c:v>
                </c:pt>
                <c:pt idx="70">
                  <c:v>23591.09</c:v>
                </c:pt>
                <c:pt idx="71">
                  <c:v>23336</c:v>
                </c:pt>
                <c:pt idx="72">
                  <c:v>23352.560000000001</c:v>
                </c:pt>
                <c:pt idx="73">
                  <c:v>23328.52</c:v>
                </c:pt>
                <c:pt idx="74">
                  <c:v>22852.720000000001</c:v>
                </c:pt>
                <c:pt idx="75">
                  <c:v>22988.799999999999</c:v>
                </c:pt>
                <c:pt idx="76">
                  <c:v>22961.23</c:v>
                </c:pt>
                <c:pt idx="77">
                  <c:v>23008.43</c:v>
                </c:pt>
                <c:pt idx="78">
                  <c:v>22896.22</c:v>
                </c:pt>
                <c:pt idx="79">
                  <c:v>22819.919999999998</c:v>
                </c:pt>
                <c:pt idx="80">
                  <c:v>22780.99</c:v>
                </c:pt>
                <c:pt idx="81">
                  <c:v>22648.81</c:v>
                </c:pt>
                <c:pt idx="82">
                  <c:v>22581.279999999999</c:v>
                </c:pt>
                <c:pt idx="83">
                  <c:v>22649.85</c:v>
                </c:pt>
                <c:pt idx="84">
                  <c:v>22522.39</c:v>
                </c:pt>
                <c:pt idx="85">
                  <c:v>22615.47</c:v>
                </c:pt>
                <c:pt idx="86">
                  <c:v>22219.63</c:v>
                </c:pt>
                <c:pt idx="87">
                  <c:v>21820.77</c:v>
                </c:pt>
                <c:pt idx="88">
                  <c:v>21601.46</c:v>
                </c:pt>
                <c:pt idx="89">
                  <c:v>21467.77</c:v>
                </c:pt>
                <c:pt idx="90">
                  <c:v>21629.24</c:v>
                </c:pt>
                <c:pt idx="91">
                  <c:v>21475.279999999999</c:v>
                </c:pt>
                <c:pt idx="92">
                  <c:v>21410.2</c:v>
                </c:pt>
                <c:pt idx="93">
                  <c:v>21437.74</c:v>
                </c:pt>
                <c:pt idx="94">
                  <c:v>21795.01</c:v>
                </c:pt>
                <c:pt idx="95">
                  <c:v>21938.77</c:v>
                </c:pt>
                <c:pt idx="96">
                  <c:v>21811.98</c:v>
                </c:pt>
                <c:pt idx="97">
                  <c:v>21955.79</c:v>
                </c:pt>
                <c:pt idx="98">
                  <c:v>22184.91</c:v>
                </c:pt>
                <c:pt idx="99">
                  <c:v>22036.48</c:v>
                </c:pt>
                <c:pt idx="100">
                  <c:v>22168.74</c:v>
                </c:pt>
                <c:pt idx="101">
                  <c:v>22204.75</c:v>
                </c:pt>
                <c:pt idx="102">
                  <c:v>22255.56</c:v>
                </c:pt>
                <c:pt idx="103">
                  <c:v>22027.86</c:v>
                </c:pt>
                <c:pt idx="104">
                  <c:v>22041.08</c:v>
                </c:pt>
                <c:pt idx="105">
                  <c:v>22019.66</c:v>
                </c:pt>
                <c:pt idx="106">
                  <c:v>21825.919999999998</c:v>
                </c:pt>
                <c:pt idx="107">
                  <c:v>21619.21</c:v>
                </c:pt>
                <c:pt idx="108">
                  <c:v>21438.35</c:v>
                </c:pt>
                <c:pt idx="109">
                  <c:v>21333.51</c:v>
                </c:pt>
                <c:pt idx="110">
                  <c:v>21241.29</c:v>
                </c:pt>
                <c:pt idx="111">
                  <c:v>21164.61</c:v>
                </c:pt>
                <c:pt idx="112">
                  <c:v>20694.349999999999</c:v>
                </c:pt>
                <c:pt idx="113">
                  <c:v>20662.23</c:v>
                </c:pt>
                <c:pt idx="114">
                  <c:v>20667.560000000001</c:v>
                </c:pt>
                <c:pt idx="115">
                  <c:v>20748.349999999999</c:v>
                </c:pt>
                <c:pt idx="116">
                  <c:v>20520.68</c:v>
                </c:pt>
                <c:pt idx="117">
                  <c:v>20511.21</c:v>
                </c:pt>
                <c:pt idx="118">
                  <c:v>20529.939999999999</c:v>
                </c:pt>
                <c:pt idx="119">
                  <c:v>20329.009999999998</c:v>
                </c:pt>
                <c:pt idx="120">
                  <c:v>20719.310000000001</c:v>
                </c:pt>
                <c:pt idx="121">
                  <c:v>20731.189999999999</c:v>
                </c:pt>
                <c:pt idx="122">
                  <c:v>20626.05</c:v>
                </c:pt>
                <c:pt idx="123">
                  <c:v>20684.060000000001</c:v>
                </c:pt>
                <c:pt idx="124">
                  <c:v>20633.900000000001</c:v>
                </c:pt>
                <c:pt idx="125">
                  <c:v>20465.71</c:v>
                </c:pt>
                <c:pt idx="126">
                  <c:v>20419.88</c:v>
                </c:pt>
                <c:pt idx="127">
                  <c:v>20697.419999999998</c:v>
                </c:pt>
                <c:pt idx="128">
                  <c:v>20503.38</c:v>
                </c:pt>
                <c:pt idx="129">
                  <c:v>20782.060000000001</c:v>
                </c:pt>
                <c:pt idx="130">
                  <c:v>20682.240000000002</c:v>
                </c:pt>
                <c:pt idx="131">
                  <c:v>20570.189999999999</c:v>
                </c:pt>
                <c:pt idx="132">
                  <c:v>20607.830000000002</c:v>
                </c:pt>
                <c:pt idx="133">
                  <c:v>20941.830000000002</c:v>
                </c:pt>
                <c:pt idx="134">
                  <c:v>21211.06</c:v>
                </c:pt>
                <c:pt idx="135">
                  <c:v>21556.69</c:v>
                </c:pt>
                <c:pt idx="136">
                  <c:v>21589.11</c:v>
                </c:pt>
                <c:pt idx="137">
                  <c:v>21792.98</c:v>
                </c:pt>
                <c:pt idx="138">
                  <c:v>21652.95</c:v>
                </c:pt>
                <c:pt idx="139">
                  <c:v>21709.74</c:v>
                </c:pt>
                <c:pt idx="140">
                  <c:v>21823.07</c:v>
                </c:pt>
                <c:pt idx="141">
                  <c:v>21744.880000000001</c:v>
                </c:pt>
                <c:pt idx="142">
                  <c:v>21686.53</c:v>
                </c:pt>
                <c:pt idx="143">
                  <c:v>21445.03</c:v>
                </c:pt>
                <c:pt idx="144">
                  <c:v>21474.3</c:v>
                </c:pt>
                <c:pt idx="145">
                  <c:v>21347.84</c:v>
                </c:pt>
                <c:pt idx="146">
                  <c:v>21488.27</c:v>
                </c:pt>
                <c:pt idx="147">
                  <c:v>21655.52</c:v>
                </c:pt>
                <c:pt idx="148">
                  <c:v>21720.14</c:v>
                </c:pt>
                <c:pt idx="149">
                  <c:v>21649.93</c:v>
                </c:pt>
                <c:pt idx="150">
                  <c:v>21601.86</c:v>
                </c:pt>
                <c:pt idx="151">
                  <c:v>21687.29</c:v>
                </c:pt>
                <c:pt idx="152">
                  <c:v>21672.65</c:v>
                </c:pt>
                <c:pt idx="153">
                  <c:v>21746.38</c:v>
                </c:pt>
                <c:pt idx="154">
                  <c:v>21755.63</c:v>
                </c:pt>
                <c:pt idx="155">
                  <c:v>21708.720000000001</c:v>
                </c:pt>
                <c:pt idx="156">
                  <c:v>21784.22</c:v>
                </c:pt>
                <c:pt idx="157">
                  <c:v>21758.34</c:v>
                </c:pt>
                <c:pt idx="158">
                  <c:v>21324.93</c:v>
                </c:pt>
                <c:pt idx="159">
                  <c:v>21338.17</c:v>
                </c:pt>
                <c:pt idx="160">
                  <c:v>21129.64</c:v>
                </c:pt>
                <c:pt idx="161">
                  <c:v>21313.77</c:v>
                </c:pt>
                <c:pt idx="162">
                  <c:v>21317.86</c:v>
                </c:pt>
                <c:pt idx="163">
                  <c:v>21497.82</c:v>
                </c:pt>
                <c:pt idx="164">
                  <c:v>21491.39</c:v>
                </c:pt>
                <c:pt idx="165">
                  <c:v>21358.720000000001</c:v>
                </c:pt>
                <c:pt idx="166">
                  <c:v>21153.65</c:v>
                </c:pt>
                <c:pt idx="167">
                  <c:v>21185.25</c:v>
                </c:pt>
                <c:pt idx="168">
                  <c:v>21119.73</c:v>
                </c:pt>
                <c:pt idx="169">
                  <c:v>21111.23</c:v>
                </c:pt>
                <c:pt idx="170">
                  <c:v>21259.7</c:v>
                </c:pt>
                <c:pt idx="171">
                  <c:v>21227.18</c:v>
                </c:pt>
                <c:pt idx="172">
                  <c:v>21166.12</c:v>
                </c:pt>
                <c:pt idx="173">
                  <c:v>20907.77</c:v>
                </c:pt>
                <c:pt idx="174">
                  <c:v>20842.28</c:v>
                </c:pt>
                <c:pt idx="175">
                  <c:v>20800.64</c:v>
                </c:pt>
                <c:pt idx="176">
                  <c:v>20464.57</c:v>
                </c:pt>
                <c:pt idx="177">
                  <c:v>20438.03</c:v>
                </c:pt>
                <c:pt idx="178">
                  <c:v>20823.099999999999</c:v>
                </c:pt>
                <c:pt idx="179">
                  <c:v>20942.53</c:v>
                </c:pt>
                <c:pt idx="180">
                  <c:v>21071.73</c:v>
                </c:pt>
                <c:pt idx="181">
                  <c:v>21297.7</c:v>
                </c:pt>
                <c:pt idx="182">
                  <c:v>21232.38</c:v>
                </c:pt>
                <c:pt idx="183">
                  <c:v>21117.22</c:v>
                </c:pt>
                <c:pt idx="184">
                  <c:v>21209.56</c:v>
                </c:pt>
                <c:pt idx="185">
                  <c:v>21404.54</c:v>
                </c:pt>
                <c:pt idx="186">
                  <c:v>21318.799999999999</c:v>
                </c:pt>
                <c:pt idx="187">
                  <c:v>21430.06</c:v>
                </c:pt>
                <c:pt idx="188">
                  <c:v>21398.85</c:v>
                </c:pt>
                <c:pt idx="189">
                  <c:v>21153.200000000001</c:v>
                </c:pt>
                <c:pt idx="190">
                  <c:v>21191.53</c:v>
                </c:pt>
                <c:pt idx="191">
                  <c:v>21077.48</c:v>
                </c:pt>
                <c:pt idx="192">
                  <c:v>21277.66</c:v>
                </c:pt>
                <c:pt idx="193">
                  <c:v>21584.09</c:v>
                </c:pt>
                <c:pt idx="194">
                  <c:v>21559.759999999998</c:v>
                </c:pt>
                <c:pt idx="195">
                  <c:v>21639.119999999999</c:v>
                </c:pt>
                <c:pt idx="196">
                  <c:v>22190.49</c:v>
                </c:pt>
                <c:pt idx="197">
                  <c:v>22270.29</c:v>
                </c:pt>
                <c:pt idx="198">
                  <c:v>22334.69</c:v>
                </c:pt>
                <c:pt idx="199">
                  <c:v>22362.92</c:v>
                </c:pt>
                <c:pt idx="200">
                  <c:v>22268.37</c:v>
                </c:pt>
                <c:pt idx="201">
                  <c:v>22280.19</c:v>
                </c:pt>
                <c:pt idx="202">
                  <c:v>22250.37</c:v>
                </c:pt>
                <c:pt idx="203">
                  <c:v>22305.63</c:v>
                </c:pt>
                <c:pt idx="204">
                  <c:v>22345.19</c:v>
                </c:pt>
                <c:pt idx="205">
                  <c:v>22261.33</c:v>
                </c:pt>
                <c:pt idx="206">
                  <c:v>22211.03</c:v>
                </c:pt>
                <c:pt idx="207">
                  <c:v>21878.78</c:v>
                </c:pt>
                <c:pt idx="208">
                  <c:v>21721.42</c:v>
                </c:pt>
                <c:pt idx="209">
                  <c:v>21687.57</c:v>
                </c:pt>
                <c:pt idx="210">
                  <c:v>21811.88</c:v>
                </c:pt>
                <c:pt idx="211">
                  <c:v>21900.55</c:v>
                </c:pt>
                <c:pt idx="212">
                  <c:v>21839.18</c:v>
                </c:pt>
                <c:pt idx="213">
                  <c:v>21787.599999999999</c:v>
                </c:pt>
                <c:pt idx="214">
                  <c:v>21722.720000000001</c:v>
                </c:pt>
                <c:pt idx="215">
                  <c:v>21744.639999999999</c:v>
                </c:pt>
                <c:pt idx="216">
                  <c:v>21682.94</c:v>
                </c:pt>
                <c:pt idx="217">
                  <c:v>21267.25</c:v>
                </c:pt>
                <c:pt idx="218">
                  <c:v>21191.32</c:v>
                </c:pt>
                <c:pt idx="219">
                  <c:v>21388.59</c:v>
                </c:pt>
                <c:pt idx="220">
                  <c:v>21460.99</c:v>
                </c:pt>
                <c:pt idx="221">
                  <c:v>21275.43</c:v>
                </c:pt>
                <c:pt idx="222">
                  <c:v>21713.26</c:v>
                </c:pt>
                <c:pt idx="223">
                  <c:v>21614.17</c:v>
                </c:pt>
                <c:pt idx="224">
                  <c:v>21585.55</c:v>
                </c:pt>
                <c:pt idx="225">
                  <c:v>21612.67</c:v>
                </c:pt>
                <c:pt idx="226">
                  <c:v>21521.68</c:v>
                </c:pt>
                <c:pt idx="227">
                  <c:v>21522.75</c:v>
                </c:pt>
                <c:pt idx="228">
                  <c:v>21474.17</c:v>
                </c:pt>
                <c:pt idx="229">
                  <c:v>21568.48</c:v>
                </c:pt>
                <c:pt idx="230">
                  <c:v>21145.94</c:v>
                </c:pt>
                <c:pt idx="231">
                  <c:v>21359.32</c:v>
                </c:pt>
                <c:pt idx="232">
                  <c:v>21472.16</c:v>
                </c:pt>
                <c:pt idx="233">
                  <c:v>21684.6</c:v>
                </c:pt>
                <c:pt idx="234">
                  <c:v>21798.38</c:v>
                </c:pt>
                <c:pt idx="235">
                  <c:v>21860.39</c:v>
                </c:pt>
                <c:pt idx="236">
                  <c:v>21641.58</c:v>
                </c:pt>
                <c:pt idx="237">
                  <c:v>21536.55</c:v>
                </c:pt>
                <c:pt idx="238">
                  <c:v>21578.81</c:v>
                </c:pt>
                <c:pt idx="239">
                  <c:v>21610.880000000001</c:v>
                </c:pt>
                <c:pt idx="240">
                  <c:v>21590.03</c:v>
                </c:pt>
                <c:pt idx="241">
                  <c:v>21451.23</c:v>
                </c:pt>
                <c:pt idx="242">
                  <c:v>21553.35</c:v>
                </c:pt>
                <c:pt idx="243">
                  <c:v>21494.85</c:v>
                </c:pt>
                <c:pt idx="244">
                  <c:v>21344.17</c:v>
                </c:pt>
                <c:pt idx="245">
                  <c:v>21306.36</c:v>
                </c:pt>
                <c:pt idx="246">
                  <c:v>21051.51</c:v>
                </c:pt>
                <c:pt idx="247">
                  <c:v>21235.62</c:v>
                </c:pt>
                <c:pt idx="248">
                  <c:v>21213.74</c:v>
                </c:pt>
                <c:pt idx="249">
                  <c:v>20885.88</c:v>
                </c:pt>
                <c:pt idx="250">
                  <c:v>20562.39</c:v>
                </c:pt>
                <c:pt idx="251">
                  <c:v>20844.77</c:v>
                </c:pt>
                <c:pt idx="252">
                  <c:v>20971.66</c:v>
                </c:pt>
                <c:pt idx="253">
                  <c:v>20981.23</c:v>
                </c:pt>
                <c:pt idx="254">
                  <c:v>20922.580000000002</c:v>
                </c:pt>
                <c:pt idx="255">
                  <c:v>20929.63</c:v>
                </c:pt>
                <c:pt idx="256">
                  <c:v>20869.419999999998</c:v>
                </c:pt>
                <c:pt idx="257">
                  <c:v>20706.27</c:v>
                </c:pt>
                <c:pt idx="258">
                  <c:v>20673.66</c:v>
                </c:pt>
                <c:pt idx="259">
                  <c:v>20759.48</c:v>
                </c:pt>
                <c:pt idx="260">
                  <c:v>20844.310000000001</c:v>
                </c:pt>
                <c:pt idx="261">
                  <c:v>20620.72</c:v>
                </c:pt>
                <c:pt idx="262">
                  <c:v>20686.29</c:v>
                </c:pt>
                <c:pt idx="263">
                  <c:v>20805.93</c:v>
                </c:pt>
                <c:pt idx="264">
                  <c:v>20892.68</c:v>
                </c:pt>
                <c:pt idx="265">
                  <c:v>20682.12</c:v>
                </c:pt>
                <c:pt idx="266">
                  <c:v>20571.75</c:v>
                </c:pt>
                <c:pt idx="267">
                  <c:v>20580.25</c:v>
                </c:pt>
                <c:pt idx="268">
                  <c:v>20571.28</c:v>
                </c:pt>
                <c:pt idx="269">
                  <c:v>20389.89</c:v>
                </c:pt>
                <c:pt idx="270">
                  <c:v>20345.919999999998</c:v>
                </c:pt>
                <c:pt idx="271">
                  <c:v>20494.349999999999</c:v>
                </c:pt>
                <c:pt idx="272">
                  <c:v>20347.919999999998</c:v>
                </c:pt>
                <c:pt idx="273">
                  <c:v>20266.22</c:v>
                </c:pt>
                <c:pt idx="274">
                  <c:v>19692.580000000002</c:v>
                </c:pt>
                <c:pt idx="275">
                  <c:v>20084.38</c:v>
                </c:pt>
                <c:pt idx="276">
                  <c:v>20211.57</c:v>
                </c:pt>
                <c:pt idx="277">
                  <c:v>19530.349999999999</c:v>
                </c:pt>
                <c:pt idx="278">
                  <c:v>19785.43</c:v>
                </c:pt>
                <c:pt idx="279">
                  <c:v>20334.73</c:v>
                </c:pt>
                <c:pt idx="280">
                  <c:v>20841.34</c:v>
                </c:pt>
                <c:pt idx="281">
                  <c:v>21168.62</c:v>
                </c:pt>
                <c:pt idx="282">
                  <c:v>21330.36</c:v>
                </c:pt>
                <c:pt idx="283">
                  <c:v>21563.27</c:v>
                </c:pt>
                <c:pt idx="284">
                  <c:v>21751.31</c:v>
                </c:pt>
                <c:pt idx="285">
                  <c:v>21871.34</c:v>
                </c:pt>
                <c:pt idx="286">
                  <c:v>21631.47</c:v>
                </c:pt>
                <c:pt idx="287">
                  <c:v>21279.02</c:v>
                </c:pt>
                <c:pt idx="288">
                  <c:v>21365.78</c:v>
                </c:pt>
                <c:pt idx="289">
                  <c:v>21734.94</c:v>
                </c:pt>
                <c:pt idx="290">
                  <c:v>21805.02</c:v>
                </c:pt>
                <c:pt idx="291">
                  <c:v>21979.18</c:v>
                </c:pt>
                <c:pt idx="292">
                  <c:v>22576.62</c:v>
                </c:pt>
                <c:pt idx="293">
                  <c:v>22698.79</c:v>
                </c:pt>
                <c:pt idx="294">
                  <c:v>22362.2</c:v>
                </c:pt>
                <c:pt idx="295">
                  <c:v>22437.95</c:v>
                </c:pt>
                <c:pt idx="296">
                  <c:v>22216.98</c:v>
                </c:pt>
                <c:pt idx="297">
                  <c:v>22006.83</c:v>
                </c:pt>
                <c:pt idx="298">
                  <c:v>21838.1</c:v>
                </c:pt>
                <c:pt idx="299">
                  <c:v>21684.639999999999</c:v>
                </c:pt>
                <c:pt idx="300">
                  <c:v>21555.61</c:v>
                </c:pt>
                <c:pt idx="301">
                  <c:v>21687.119999999999</c:v>
                </c:pt>
                <c:pt idx="302">
                  <c:v>21852.92</c:v>
                </c:pt>
                <c:pt idx="303">
                  <c:v>21873.74</c:v>
                </c:pt>
                <c:pt idx="304">
                  <c:v>21818.73</c:v>
                </c:pt>
                <c:pt idx="305">
                  <c:v>21990.41</c:v>
                </c:pt>
                <c:pt idx="306">
                  <c:v>21892.29</c:v>
                </c:pt>
                <c:pt idx="307">
                  <c:v>22324.01</c:v>
                </c:pt>
                <c:pt idx="308">
                  <c:v>22494.58</c:v>
                </c:pt>
                <c:pt idx="309">
                  <c:v>22583.43</c:v>
                </c:pt>
                <c:pt idx="310">
                  <c:v>22444.65</c:v>
                </c:pt>
                <c:pt idx="311">
                  <c:v>22160.83</c:v>
                </c:pt>
                <c:pt idx="312">
                  <c:v>22051.65</c:v>
                </c:pt>
                <c:pt idx="313">
                  <c:v>22308.42</c:v>
                </c:pt>
                <c:pt idx="314">
                  <c:v>21906.41</c:v>
                </c:pt>
                <c:pt idx="315">
                  <c:v>21920.46</c:v>
                </c:pt>
                <c:pt idx="316">
                  <c:v>21568.400000000001</c:v>
                </c:pt>
                <c:pt idx="317">
                  <c:v>21465.99</c:v>
                </c:pt>
                <c:pt idx="318">
                  <c:v>21476.66</c:v>
                </c:pt>
                <c:pt idx="319">
                  <c:v>21703.21</c:v>
                </c:pt>
                <c:pt idx="320">
                  <c:v>22207.09</c:v>
                </c:pt>
                <c:pt idx="321">
                  <c:v>22410.15</c:v>
                </c:pt>
                <c:pt idx="322">
                  <c:v>22672.25</c:v>
                </c:pt>
                <c:pt idx="323">
                  <c:v>22551.67</c:v>
                </c:pt>
                <c:pt idx="324">
                  <c:v>22873.13</c:v>
                </c:pt>
                <c:pt idx="325">
                  <c:v>22959.41</c:v>
                </c:pt>
                <c:pt idx="326">
                  <c:v>22549.24</c:v>
                </c:pt>
                <c:pt idx="327">
                  <c:v>22520.59</c:v>
                </c:pt>
                <c:pt idx="328">
                  <c:v>22711.13</c:v>
                </c:pt>
                <c:pt idx="329">
                  <c:v>23051.19</c:v>
                </c:pt>
                <c:pt idx="330">
                  <c:v>23589.38</c:v>
                </c:pt>
                <c:pt idx="331">
                  <c:v>23587.05</c:v>
                </c:pt>
                <c:pt idx="332">
                  <c:v>23928.62</c:v>
                </c:pt>
                <c:pt idx="333">
                  <c:v>24247.82</c:v>
                </c:pt>
                <c:pt idx="334">
                  <c:v>24260.63</c:v>
                </c:pt>
                <c:pt idx="335">
                  <c:v>24448.07</c:v>
                </c:pt>
                <c:pt idx="336">
                  <c:v>24306.54</c:v>
                </c:pt>
                <c:pt idx="337">
                  <c:v>24286.1</c:v>
                </c:pt>
                <c:pt idx="338">
                  <c:v>24089.32</c:v>
                </c:pt>
                <c:pt idx="339">
                  <c:v>24033.79</c:v>
                </c:pt>
                <c:pt idx="340">
                  <c:v>23950.98</c:v>
                </c:pt>
                <c:pt idx="341">
                  <c:v>23971.41</c:v>
                </c:pt>
                <c:pt idx="342">
                  <c:v>23781.75</c:v>
                </c:pt>
                <c:pt idx="343">
                  <c:v>23842.05</c:v>
                </c:pt>
                <c:pt idx="344">
                  <c:v>23481.53</c:v>
                </c:pt>
                <c:pt idx="345">
                  <c:v>23105.279999999999</c:v>
                </c:pt>
                <c:pt idx="346">
                  <c:v>22858.41</c:v>
                </c:pt>
                <c:pt idx="347">
                  <c:v>22709.37</c:v>
                </c:pt>
                <c:pt idx="348">
                  <c:v>22667.85</c:v>
                </c:pt>
                <c:pt idx="349">
                  <c:v>22396.880000000001</c:v>
                </c:pt>
                <c:pt idx="350">
                  <c:v>22372.89</c:v>
                </c:pt>
                <c:pt idx="351">
                  <c:v>22535.34</c:v>
                </c:pt>
                <c:pt idx="352">
                  <c:v>22692.25</c:v>
                </c:pt>
                <c:pt idx="353">
                  <c:v>22753.18</c:v>
                </c:pt>
                <c:pt idx="354">
                  <c:v>22820.48</c:v>
                </c:pt>
                <c:pt idx="355">
                  <c:v>22890.61</c:v>
                </c:pt>
                <c:pt idx="356">
                  <c:v>23032.17</c:v>
                </c:pt>
                <c:pt idx="357">
                  <c:v>22968.18</c:v>
                </c:pt>
                <c:pt idx="358">
                  <c:v>23006.77</c:v>
                </c:pt>
                <c:pt idx="359">
                  <c:v>22838.06</c:v>
                </c:pt>
                <c:pt idx="360">
                  <c:v>22602.240000000002</c:v>
                </c:pt>
                <c:pt idx="361">
                  <c:v>22463.03</c:v>
                </c:pt>
                <c:pt idx="362">
                  <c:v>22390.2</c:v>
                </c:pt>
                <c:pt idx="363">
                  <c:v>22306.83</c:v>
                </c:pt>
                <c:pt idx="364">
                  <c:v>22288.31</c:v>
                </c:pt>
                <c:pt idx="365">
                  <c:v>22340.95</c:v>
                </c:pt>
                <c:pt idx="366">
                  <c:v>22240.42</c:v>
                </c:pt>
                <c:pt idx="367">
                  <c:v>22380.28</c:v>
                </c:pt>
                <c:pt idx="368">
                  <c:v>22356.080000000002</c:v>
                </c:pt>
                <c:pt idx="369">
                  <c:v>22124.6</c:v>
                </c:pt>
                <c:pt idx="370">
                  <c:v>22608.86</c:v>
                </c:pt>
                <c:pt idx="371">
                  <c:v>22648.880000000001</c:v>
                </c:pt>
                <c:pt idx="372">
                  <c:v>22800.61</c:v>
                </c:pt>
                <c:pt idx="373">
                  <c:v>22666.68</c:v>
                </c:pt>
                <c:pt idx="374">
                  <c:v>22635.68</c:v>
                </c:pt>
                <c:pt idx="375">
                  <c:v>22613.5</c:v>
                </c:pt>
                <c:pt idx="376">
                  <c:v>22754.73</c:v>
                </c:pt>
                <c:pt idx="377">
                  <c:v>22775.47</c:v>
                </c:pt>
                <c:pt idx="378">
                  <c:v>22678.06</c:v>
                </c:pt>
                <c:pt idx="379">
                  <c:v>22631.32</c:v>
                </c:pt>
                <c:pt idx="380">
                  <c:v>22712.75</c:v>
                </c:pt>
                <c:pt idx="381">
                  <c:v>22717.15</c:v>
                </c:pt>
                <c:pt idx="382">
                  <c:v>22645.66</c:v>
                </c:pt>
                <c:pt idx="383">
                  <c:v>22555.05</c:v>
                </c:pt>
                <c:pt idx="384">
                  <c:v>22507.17</c:v>
                </c:pt>
                <c:pt idx="385">
                  <c:v>22869.98</c:v>
                </c:pt>
                <c:pt idx="386">
                  <c:v>22926.47</c:v>
                </c:pt>
                <c:pt idx="387">
                  <c:v>22949.32</c:v>
                </c:pt>
                <c:pt idx="388">
                  <c:v>22832.22</c:v>
                </c:pt>
                <c:pt idx="389">
                  <c:v>22692.86</c:v>
                </c:pt>
                <c:pt idx="390">
                  <c:v>22233.52</c:v>
                </c:pt>
                <c:pt idx="391">
                  <c:v>22044.62</c:v>
                </c:pt>
                <c:pt idx="392">
                  <c:v>22321.599999999999</c:v>
                </c:pt>
                <c:pt idx="393">
                  <c:v>22105.95</c:v>
                </c:pt>
                <c:pt idx="394">
                  <c:v>21866.16</c:v>
                </c:pt>
                <c:pt idx="395">
                  <c:v>21751.5</c:v>
                </c:pt>
                <c:pt idx="396">
                  <c:v>21784</c:v>
                </c:pt>
                <c:pt idx="397">
                  <c:v>21927.81</c:v>
                </c:pt>
                <c:pt idx="398">
                  <c:v>22312.25</c:v>
                </c:pt>
                <c:pt idx="399">
                  <c:v>22332.82</c:v>
                </c:pt>
                <c:pt idx="400">
                  <c:v>22299.39</c:v>
                </c:pt>
                <c:pt idx="401">
                  <c:v>22356.54</c:v>
                </c:pt>
                <c:pt idx="402">
                  <c:v>22368.78</c:v>
                </c:pt>
                <c:pt idx="403">
                  <c:v>22556.55</c:v>
                </c:pt>
                <c:pt idx="404">
                  <c:v>22535.65</c:v>
                </c:pt>
                <c:pt idx="405">
                  <c:v>22782.01</c:v>
                </c:pt>
                <c:pt idx="406">
                  <c:v>22581.4</c:v>
                </c:pt>
                <c:pt idx="407">
                  <c:v>22618.52</c:v>
                </c:pt>
                <c:pt idx="408">
                  <c:v>22806.89</c:v>
                </c:pt>
                <c:pt idx="409">
                  <c:v>22885.84</c:v>
                </c:pt>
                <c:pt idx="410">
                  <c:v>22898.39</c:v>
                </c:pt>
                <c:pt idx="411">
                  <c:v>22993.26</c:v>
                </c:pt>
                <c:pt idx="412">
                  <c:v>23011.57</c:v>
                </c:pt>
                <c:pt idx="413">
                  <c:v>22856.080000000002</c:v>
                </c:pt>
                <c:pt idx="414">
                  <c:v>22879</c:v>
                </c:pt>
                <c:pt idx="415">
                  <c:v>22856.37</c:v>
                </c:pt>
                <c:pt idx="416">
                  <c:v>22662.82</c:v>
                </c:pt>
                <c:pt idx="417">
                  <c:v>22602.13</c:v>
                </c:pt>
                <c:pt idx="418">
                  <c:v>22515.72</c:v>
                </c:pt>
                <c:pt idx="419">
                  <c:v>22316.91</c:v>
                </c:pt>
                <c:pt idx="420">
                  <c:v>22254.42</c:v>
                </c:pt>
                <c:pt idx="421">
                  <c:v>22079.23</c:v>
                </c:pt>
                <c:pt idx="422">
                  <c:v>22439.1</c:v>
                </c:pt>
                <c:pt idx="423">
                  <c:v>22547.67</c:v>
                </c:pt>
                <c:pt idx="424">
                  <c:v>22509.360000000001</c:v>
                </c:pt>
                <c:pt idx="425">
                  <c:v>22644.69</c:v>
                </c:pt>
                <c:pt idx="426">
                  <c:v>22949.73</c:v>
                </c:pt>
                <c:pt idx="427">
                  <c:v>23031.67</c:v>
                </c:pt>
                <c:pt idx="428">
                  <c:v>23050.39</c:v>
                </c:pt>
                <c:pt idx="429">
                  <c:v>22954.19</c:v>
                </c:pt>
                <c:pt idx="430">
                  <c:v>22887.03</c:v>
                </c:pt>
                <c:pt idx="431">
                  <c:v>22796.14</c:v>
                </c:pt>
                <c:pt idx="432">
                  <c:v>22912.06</c:v>
                </c:pt>
                <c:pt idx="433">
                  <c:v>22894.76</c:v>
                </c:pt>
                <c:pt idx="434">
                  <c:v>22769.16</c:v>
                </c:pt>
                <c:pt idx="435">
                  <c:v>22530.639999999999</c:v>
                </c:pt>
                <c:pt idx="436">
                  <c:v>22478.639999999999</c:v>
                </c:pt>
                <c:pt idx="437">
                  <c:v>22566.68</c:v>
                </c:pt>
                <c:pt idx="438">
                  <c:v>22513.48</c:v>
                </c:pt>
                <c:pt idx="439">
                  <c:v>22568.19</c:v>
                </c:pt>
                <c:pt idx="440">
                  <c:v>22519.45</c:v>
                </c:pt>
                <c:pt idx="441">
                  <c:v>22495.56</c:v>
                </c:pt>
                <c:pt idx="442">
                  <c:v>22381.66</c:v>
                </c:pt>
                <c:pt idx="443">
                  <c:v>22228.78</c:v>
                </c:pt>
                <c:pt idx="444">
                  <c:v>22304.69</c:v>
                </c:pt>
                <c:pt idx="445">
                  <c:v>22204.86</c:v>
                </c:pt>
                <c:pt idx="446">
                  <c:v>22261.35</c:v>
                </c:pt>
                <c:pt idx="447">
                  <c:v>22360.65</c:v>
                </c:pt>
                <c:pt idx="448">
                  <c:v>22194.11</c:v>
                </c:pt>
                <c:pt idx="449">
                  <c:v>21889.89</c:v>
                </c:pt>
                <c:pt idx="450">
                  <c:v>21879.69</c:v>
                </c:pt>
                <c:pt idx="451">
                  <c:v>21917.35</c:v>
                </c:pt>
                <c:pt idx="452">
                  <c:v>21719.43</c:v>
                </c:pt>
                <c:pt idx="453">
                  <c:v>21837.360000000001</c:v>
                </c:pt>
                <c:pt idx="454">
                  <c:v>21933.99</c:v>
                </c:pt>
                <c:pt idx="455">
                  <c:v>21737.09</c:v>
                </c:pt>
                <c:pt idx="456">
                  <c:v>21742.84</c:v>
                </c:pt>
                <c:pt idx="457">
                  <c:v>21737.66</c:v>
                </c:pt>
                <c:pt idx="458">
                  <c:v>21415.85</c:v>
                </c:pt>
                <c:pt idx="459">
                  <c:v>21333.5</c:v>
                </c:pt>
                <c:pt idx="460">
                  <c:v>21597.47</c:v>
                </c:pt>
                <c:pt idx="461">
                  <c:v>21512.799999999999</c:v>
                </c:pt>
                <c:pt idx="462">
                  <c:v>21298.57</c:v>
                </c:pt>
                <c:pt idx="463">
                  <c:v>21031.31</c:v>
                </c:pt>
                <c:pt idx="464">
                  <c:v>21317.32</c:v>
                </c:pt>
                <c:pt idx="465">
                  <c:v>20766.099999999999</c:v>
                </c:pt>
                <c:pt idx="466">
                  <c:v>21188.799999999999</c:v>
                </c:pt>
                <c:pt idx="467">
                  <c:v>21592</c:v>
                </c:pt>
                <c:pt idx="468">
                  <c:v>21384.86</c:v>
                </c:pt>
                <c:pt idx="469">
                  <c:v>21659.040000000001</c:v>
                </c:pt>
                <c:pt idx="470">
                  <c:v>21879.279999999999</c:v>
                </c:pt>
                <c:pt idx="471">
                  <c:v>21825.97</c:v>
                </c:pt>
                <c:pt idx="472">
                  <c:v>21881.09</c:v>
                </c:pt>
                <c:pt idx="473">
                  <c:v>21968.1</c:v>
                </c:pt>
                <c:pt idx="474">
                  <c:v>21971.16</c:v>
                </c:pt>
                <c:pt idx="475">
                  <c:v>21884.45</c:v>
                </c:pt>
                <c:pt idx="476">
                  <c:v>21488.16</c:v>
                </c:pt>
                <c:pt idx="477">
                  <c:v>21484.080000000002</c:v>
                </c:pt>
                <c:pt idx="478">
                  <c:v>21551.14</c:v>
                </c:pt>
                <c:pt idx="479">
                  <c:v>21164.38</c:v>
                </c:pt>
                <c:pt idx="480">
                  <c:v>21366.09</c:v>
                </c:pt>
                <c:pt idx="481">
                  <c:v>21901.13</c:v>
                </c:pt>
                <c:pt idx="482">
                  <c:v>22380.28</c:v>
                </c:pt>
                <c:pt idx="483">
                  <c:v>22502.05</c:v>
                </c:pt>
                <c:pt idx="484">
                  <c:v>22226.53</c:v>
                </c:pt>
                <c:pt idx="485">
                  <c:v>21903.39</c:v>
                </c:pt>
                <c:pt idx="486">
                  <c:v>21799.4</c:v>
                </c:pt>
                <c:pt idx="487">
                  <c:v>22130.58</c:v>
                </c:pt>
                <c:pt idx="488">
                  <c:v>22063.87</c:v>
                </c:pt>
                <c:pt idx="489">
                  <c:v>22152.85</c:v>
                </c:pt>
                <c:pt idx="490">
                  <c:v>21866.37</c:v>
                </c:pt>
                <c:pt idx="491">
                  <c:v>21578.99</c:v>
                </c:pt>
                <c:pt idx="492">
                  <c:v>21371.01</c:v>
                </c:pt>
                <c:pt idx="493">
                  <c:v>21679.200000000001</c:v>
                </c:pt>
                <c:pt idx="494">
                  <c:v>21510.3</c:v>
                </c:pt>
                <c:pt idx="495">
                  <c:v>21977.03</c:v>
                </c:pt>
                <c:pt idx="496">
                  <c:v>22353.87</c:v>
                </c:pt>
                <c:pt idx="497">
                  <c:v>22277.45</c:v>
                </c:pt>
                <c:pt idx="498">
                  <c:v>22967.69</c:v>
                </c:pt>
                <c:pt idx="499">
                  <c:v>23367.96</c:v>
                </c:pt>
                <c:pt idx="500">
                  <c:v>23492.77</c:v>
                </c:pt>
                <c:pt idx="501">
                  <c:v>23375.38</c:v>
                </c:pt>
                <c:pt idx="502">
                  <c:v>23581.98</c:v>
                </c:pt>
                <c:pt idx="503">
                  <c:v>23787.23</c:v>
                </c:pt>
                <c:pt idx="504">
                  <c:v>23797.96</c:v>
                </c:pt>
                <c:pt idx="505">
                  <c:v>23828.400000000001</c:v>
                </c:pt>
                <c:pt idx="506">
                  <c:v>24072.77</c:v>
                </c:pt>
                <c:pt idx="507">
                  <c:v>24129.34</c:v>
                </c:pt>
                <c:pt idx="508">
                  <c:v>23816.33</c:v>
                </c:pt>
                <c:pt idx="509">
                  <c:v>23872.69</c:v>
                </c:pt>
                <c:pt idx="510">
                  <c:v>24084.42</c:v>
                </c:pt>
                <c:pt idx="511">
                  <c:v>23891.63</c:v>
                </c:pt>
                <c:pt idx="512">
                  <c:v>23962.07</c:v>
                </c:pt>
                <c:pt idx="513">
                  <c:v>23833.27</c:v>
                </c:pt>
                <c:pt idx="514">
                  <c:v>23743.05</c:v>
                </c:pt>
                <c:pt idx="515">
                  <c:v>23734.97</c:v>
                </c:pt>
                <c:pt idx="516">
                  <c:v>23864.76</c:v>
                </c:pt>
                <c:pt idx="517">
                  <c:v>23952.61</c:v>
                </c:pt>
                <c:pt idx="518">
                  <c:v>23730.47</c:v>
                </c:pt>
                <c:pt idx="519">
                  <c:v>23506.33</c:v>
                </c:pt>
                <c:pt idx="520">
                  <c:v>22881.21</c:v>
                </c:pt>
                <c:pt idx="521">
                  <c:v>22954.45</c:v>
                </c:pt>
                <c:pt idx="522">
                  <c:v>22936.16</c:v>
                </c:pt>
                <c:pt idx="523">
                  <c:v>22950.15</c:v>
                </c:pt>
                <c:pt idx="524">
                  <c:v>22948.83</c:v>
                </c:pt>
                <c:pt idx="525">
                  <c:v>22908.84</c:v>
                </c:pt>
                <c:pt idx="526">
                  <c:v>22894.95</c:v>
                </c:pt>
                <c:pt idx="527">
                  <c:v>22923.5</c:v>
                </c:pt>
                <c:pt idx="528">
                  <c:v>22990.42</c:v>
                </c:pt>
                <c:pt idx="529">
                  <c:v>22927.5</c:v>
                </c:pt>
                <c:pt idx="530">
                  <c:v>22745.09</c:v>
                </c:pt>
                <c:pt idx="531">
                  <c:v>22786.61</c:v>
                </c:pt>
                <c:pt idx="532">
                  <c:v>22879.37</c:v>
                </c:pt>
                <c:pt idx="533">
                  <c:v>22994.33</c:v>
                </c:pt>
                <c:pt idx="534">
                  <c:v>22938.73</c:v>
                </c:pt>
                <c:pt idx="535">
                  <c:v>22819.71</c:v>
                </c:pt>
                <c:pt idx="536">
                  <c:v>22515.24</c:v>
                </c:pt>
                <c:pt idx="537">
                  <c:v>22528.21</c:v>
                </c:pt>
                <c:pt idx="538">
                  <c:v>22682.71</c:v>
                </c:pt>
                <c:pt idx="539">
                  <c:v>22864.33</c:v>
                </c:pt>
                <c:pt idx="540">
                  <c:v>22994.31</c:v>
                </c:pt>
                <c:pt idx="541">
                  <c:v>22748.32</c:v>
                </c:pt>
                <c:pt idx="542">
                  <c:v>22643.93</c:v>
                </c:pt>
                <c:pt idx="543">
                  <c:v>22580.99</c:v>
                </c:pt>
                <c:pt idx="544">
                  <c:v>22659.33</c:v>
                </c:pt>
                <c:pt idx="545">
                  <c:v>22567.200000000001</c:v>
                </c:pt>
                <c:pt idx="546">
                  <c:v>22677.34</c:v>
                </c:pt>
                <c:pt idx="547">
                  <c:v>22563.25</c:v>
                </c:pt>
                <c:pt idx="548">
                  <c:v>22410.240000000002</c:v>
                </c:pt>
                <c:pt idx="549">
                  <c:v>22757.4</c:v>
                </c:pt>
                <c:pt idx="550">
                  <c:v>22392.13</c:v>
                </c:pt>
                <c:pt idx="551">
                  <c:v>22305.24</c:v>
                </c:pt>
                <c:pt idx="552">
                  <c:v>22532.3</c:v>
                </c:pt>
                <c:pt idx="553">
                  <c:v>22607.919999999998</c:v>
                </c:pt>
                <c:pt idx="554">
                  <c:v>22724.39</c:v>
                </c:pt>
                <c:pt idx="555">
                  <c:v>23382.15</c:v>
                </c:pt>
                <c:pt idx="556">
                  <c:v>22922.799999999999</c:v>
                </c:pt>
                <c:pt idx="557">
                  <c:v>22953.18</c:v>
                </c:pt>
                <c:pt idx="558">
                  <c:v>22644.68</c:v>
                </c:pt>
                <c:pt idx="559">
                  <c:v>22540.25</c:v>
                </c:pt>
                <c:pt idx="560">
                  <c:v>22455.919999999998</c:v>
                </c:pt>
                <c:pt idx="561">
                  <c:v>22020.38</c:v>
                </c:pt>
                <c:pt idx="562">
                  <c:v>22086.880000000001</c:v>
                </c:pt>
                <c:pt idx="563">
                  <c:v>22016.5</c:v>
                </c:pt>
                <c:pt idx="564">
                  <c:v>21793.62</c:v>
                </c:pt>
                <c:pt idx="565">
                  <c:v>21921.360000000001</c:v>
                </c:pt>
                <c:pt idx="566">
                  <c:v>21805.17</c:v>
                </c:pt>
                <c:pt idx="567">
                  <c:v>21723.599999999999</c:v>
                </c:pt>
                <c:pt idx="568">
                  <c:v>21489.26</c:v>
                </c:pt>
                <c:pt idx="569">
                  <c:v>21503.85</c:v>
                </c:pt>
                <c:pt idx="570">
                  <c:v>21402.76</c:v>
                </c:pt>
                <c:pt idx="571">
                  <c:v>21393.96</c:v>
                </c:pt>
                <c:pt idx="572">
                  <c:v>21347.07</c:v>
                </c:pt>
                <c:pt idx="573">
                  <c:v>21211.29</c:v>
                </c:pt>
                <c:pt idx="574">
                  <c:v>20994.400000000001</c:v>
                </c:pt>
                <c:pt idx="575">
                  <c:v>20898.41</c:v>
                </c:pt>
                <c:pt idx="576">
                  <c:v>20823.66</c:v>
                </c:pt>
                <c:pt idx="577">
                  <c:v>20721.150000000001</c:v>
                </c:pt>
                <c:pt idx="578">
                  <c:v>20667.47</c:v>
                </c:pt>
                <c:pt idx="579">
                  <c:v>20689.080000000002</c:v>
                </c:pt>
                <c:pt idx="580">
                  <c:v>20628.38</c:v>
                </c:pt>
                <c:pt idx="581">
                  <c:v>20411.330000000002</c:v>
                </c:pt>
                <c:pt idx="582">
                  <c:v>20370.330000000002</c:v>
                </c:pt>
                <c:pt idx="583">
                  <c:v>20399.87</c:v>
                </c:pt>
                <c:pt idx="584">
                  <c:v>20278.09</c:v>
                </c:pt>
                <c:pt idx="585">
                  <c:v>20385.5</c:v>
                </c:pt>
                <c:pt idx="586">
                  <c:v>20454.29</c:v>
                </c:pt>
                <c:pt idx="587">
                  <c:v>20417.07</c:v>
                </c:pt>
                <c:pt idx="588">
                  <c:v>20481.27</c:v>
                </c:pt>
                <c:pt idx="589">
                  <c:v>20339.37</c:v>
                </c:pt>
                <c:pt idx="590">
                  <c:v>20320.78</c:v>
                </c:pt>
                <c:pt idx="591">
                  <c:v>19933.400000000001</c:v>
                </c:pt>
                <c:pt idx="592">
                  <c:v>19918.39</c:v>
                </c:pt>
                <c:pt idx="593">
                  <c:v>19888.84</c:v>
                </c:pt>
                <c:pt idx="594">
                  <c:v>19792.060000000001</c:v>
                </c:pt>
                <c:pt idx="595">
                  <c:v>19567.03</c:v>
                </c:pt>
                <c:pt idx="596">
                  <c:v>19357.490000000002</c:v>
                </c:pt>
                <c:pt idx="597">
                  <c:v>19482.72</c:v>
                </c:pt>
                <c:pt idx="598">
                  <c:v>19371.38</c:v>
                </c:pt>
                <c:pt idx="599">
                  <c:v>19542.78</c:v>
                </c:pt>
                <c:pt idx="600">
                  <c:v>19628.400000000001</c:v>
                </c:pt>
                <c:pt idx="601">
                  <c:v>19735.96</c:v>
                </c:pt>
                <c:pt idx="602">
                  <c:v>19687.990000000002</c:v>
                </c:pt>
                <c:pt idx="603">
                  <c:v>19538.23</c:v>
                </c:pt>
                <c:pt idx="604">
                  <c:v>19371.900000000001</c:v>
                </c:pt>
                <c:pt idx="605">
                  <c:v>19535.5</c:v>
                </c:pt>
                <c:pt idx="606">
                  <c:v>19485.97</c:v>
                </c:pt>
                <c:pt idx="607">
                  <c:v>19428.55</c:v>
                </c:pt>
                <c:pt idx="608">
                  <c:v>19561.32</c:v>
                </c:pt>
                <c:pt idx="609">
                  <c:v>19437.25</c:v>
                </c:pt>
                <c:pt idx="610">
                  <c:v>19509.53</c:v>
                </c:pt>
                <c:pt idx="611">
                  <c:v>19543.13</c:v>
                </c:pt>
                <c:pt idx="612">
                  <c:v>19739.04</c:v>
                </c:pt>
                <c:pt idx="613">
                  <c:v>19776.86</c:v>
                </c:pt>
                <c:pt idx="614">
                  <c:v>19824.12</c:v>
                </c:pt>
                <c:pt idx="615">
                  <c:v>19598.41</c:v>
                </c:pt>
                <c:pt idx="616">
                  <c:v>19829.88</c:v>
                </c:pt>
                <c:pt idx="617">
                  <c:v>19945.28</c:v>
                </c:pt>
                <c:pt idx="618">
                  <c:v>20076.8</c:v>
                </c:pt>
                <c:pt idx="619">
                  <c:v>20085.900000000001</c:v>
                </c:pt>
                <c:pt idx="620">
                  <c:v>19984.509999999998</c:v>
                </c:pt>
                <c:pt idx="621">
                  <c:v>20070.16</c:v>
                </c:pt>
                <c:pt idx="622">
                  <c:v>20113.73</c:v>
                </c:pt>
                <c:pt idx="623">
                  <c:v>20000.46</c:v>
                </c:pt>
                <c:pt idx="624">
                  <c:v>19983.900000000001</c:v>
                </c:pt>
                <c:pt idx="625">
                  <c:v>20056.16</c:v>
                </c:pt>
                <c:pt idx="626">
                  <c:v>20176.39</c:v>
                </c:pt>
                <c:pt idx="627">
                  <c:v>20116</c:v>
                </c:pt>
                <c:pt idx="628">
                  <c:v>20036.310000000001</c:v>
                </c:pt>
                <c:pt idx="629">
                  <c:v>20002.54</c:v>
                </c:pt>
                <c:pt idx="630">
                  <c:v>20135.330000000002</c:v>
                </c:pt>
                <c:pt idx="631">
                  <c:v>20157.11</c:v>
                </c:pt>
                <c:pt idx="632">
                  <c:v>20032.46</c:v>
                </c:pt>
                <c:pt idx="633">
                  <c:v>20081.29</c:v>
                </c:pt>
                <c:pt idx="634">
                  <c:v>20163.669999999998</c:v>
                </c:pt>
                <c:pt idx="635">
                  <c:v>20183.8</c:v>
                </c:pt>
                <c:pt idx="636">
                  <c:v>20153.04</c:v>
                </c:pt>
                <c:pt idx="637">
                  <c:v>20200.88</c:v>
                </c:pt>
                <c:pt idx="638">
                  <c:v>20127.759999999998</c:v>
                </c:pt>
                <c:pt idx="639">
                  <c:v>19979.93</c:v>
                </c:pt>
                <c:pt idx="640">
                  <c:v>20078.88</c:v>
                </c:pt>
                <c:pt idx="641">
                  <c:v>20087.009999999998</c:v>
                </c:pt>
                <c:pt idx="642">
                  <c:v>20197.16</c:v>
                </c:pt>
                <c:pt idx="643">
                  <c:v>20096.14</c:v>
                </c:pt>
                <c:pt idx="644">
                  <c:v>20044.009999999998</c:v>
                </c:pt>
                <c:pt idx="645">
                  <c:v>20266.59</c:v>
                </c:pt>
                <c:pt idx="646">
                  <c:v>20224.3</c:v>
                </c:pt>
                <c:pt idx="647">
                  <c:v>20250.099999999999</c:v>
                </c:pt>
                <c:pt idx="648">
                  <c:v>20196.38</c:v>
                </c:pt>
                <c:pt idx="649">
                  <c:v>20152.580000000002</c:v>
                </c:pt>
                <c:pt idx="650">
                  <c:v>20191.419999999998</c:v>
                </c:pt>
                <c:pt idx="651">
                  <c:v>20215.11</c:v>
                </c:pt>
                <c:pt idx="652">
                  <c:v>20318.11</c:v>
                </c:pt>
                <c:pt idx="653">
                  <c:v>20087.71</c:v>
                </c:pt>
                <c:pt idx="654">
                  <c:v>20015.16</c:v>
                </c:pt>
                <c:pt idx="655">
                  <c:v>19963.36</c:v>
                </c:pt>
                <c:pt idx="656">
                  <c:v>20009.93</c:v>
                </c:pt>
                <c:pt idx="657">
                  <c:v>19929.03</c:v>
                </c:pt>
                <c:pt idx="658">
                  <c:v>19949.07</c:v>
                </c:pt>
                <c:pt idx="659">
                  <c:v>20096.009999999998</c:v>
                </c:pt>
                <c:pt idx="660">
                  <c:v>20061.22</c:v>
                </c:pt>
                <c:pt idx="661">
                  <c:v>20023.240000000002</c:v>
                </c:pt>
                <c:pt idx="662">
                  <c:v>20152.95</c:v>
                </c:pt>
                <c:pt idx="663">
                  <c:v>20224.54</c:v>
                </c:pt>
                <c:pt idx="664">
                  <c:v>20239.810000000001</c:v>
                </c:pt>
                <c:pt idx="665">
                  <c:v>19887.66</c:v>
                </c:pt>
                <c:pt idx="666">
                  <c:v>19673.509999999998</c:v>
                </c:pt>
                <c:pt idx="667">
                  <c:v>19691.439999999999</c:v>
                </c:pt>
                <c:pt idx="668">
                  <c:v>19736.62</c:v>
                </c:pt>
                <c:pt idx="669">
                  <c:v>19801.59</c:v>
                </c:pt>
                <c:pt idx="670">
                  <c:v>19850.93</c:v>
                </c:pt>
                <c:pt idx="671">
                  <c:v>19782.810000000001</c:v>
                </c:pt>
                <c:pt idx="672">
                  <c:v>19693.02</c:v>
                </c:pt>
                <c:pt idx="673">
                  <c:v>19722.93</c:v>
                </c:pt>
                <c:pt idx="674">
                  <c:v>19628.64</c:v>
                </c:pt>
                <c:pt idx="675">
                  <c:v>19601.53</c:v>
                </c:pt>
                <c:pt idx="676">
                  <c:v>19842.78</c:v>
                </c:pt>
                <c:pt idx="677">
                  <c:v>19998.490000000002</c:v>
                </c:pt>
                <c:pt idx="678">
                  <c:v>19869.849999999999</c:v>
                </c:pt>
                <c:pt idx="679">
                  <c:v>19941.64</c:v>
                </c:pt>
                <c:pt idx="680">
                  <c:v>19989.939999999999</c:v>
                </c:pt>
                <c:pt idx="681">
                  <c:v>19938.53</c:v>
                </c:pt>
                <c:pt idx="682">
                  <c:v>19917.45</c:v>
                </c:pt>
                <c:pt idx="683">
                  <c:v>19929.48</c:v>
                </c:pt>
                <c:pt idx="684">
                  <c:v>19464.3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82-40BD-AD16-2B208E9D1E57}"/>
            </c:ext>
          </c:extLst>
        </c:ser>
        <c:ser>
          <c:idx val="2"/>
          <c:order val="2"/>
          <c:tx>
            <c:strRef>
              <c:f>NIKKE225!$D$101</c:f>
              <c:strCache>
                <c:ptCount val="1"/>
                <c:pt idx="0">
                  <c:v>LOW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m/d/yyyy</c:formatCode>
                <c:ptCount val="685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  <c:pt idx="28">
                  <c:v>43844</c:v>
                </c:pt>
                <c:pt idx="29">
                  <c:v>43840</c:v>
                </c:pt>
                <c:pt idx="30">
                  <c:v>43839</c:v>
                </c:pt>
                <c:pt idx="31">
                  <c:v>43838</c:v>
                </c:pt>
                <c:pt idx="32">
                  <c:v>43837</c:v>
                </c:pt>
                <c:pt idx="33">
                  <c:v>43836</c:v>
                </c:pt>
                <c:pt idx="34">
                  <c:v>43829</c:v>
                </c:pt>
                <c:pt idx="35">
                  <c:v>43826</c:v>
                </c:pt>
                <c:pt idx="36">
                  <c:v>43825</c:v>
                </c:pt>
                <c:pt idx="37">
                  <c:v>43824</c:v>
                </c:pt>
                <c:pt idx="38">
                  <c:v>43823</c:v>
                </c:pt>
                <c:pt idx="39">
                  <c:v>43822</c:v>
                </c:pt>
                <c:pt idx="40">
                  <c:v>43819</c:v>
                </c:pt>
                <c:pt idx="41">
                  <c:v>43818</c:v>
                </c:pt>
                <c:pt idx="42">
                  <c:v>43817</c:v>
                </c:pt>
                <c:pt idx="43">
                  <c:v>43816</c:v>
                </c:pt>
                <c:pt idx="44">
                  <c:v>43815</c:v>
                </c:pt>
                <c:pt idx="45">
                  <c:v>43812</c:v>
                </c:pt>
                <c:pt idx="46">
                  <c:v>43811</c:v>
                </c:pt>
                <c:pt idx="47">
                  <c:v>43810</c:v>
                </c:pt>
                <c:pt idx="48">
                  <c:v>43809</c:v>
                </c:pt>
                <c:pt idx="49">
                  <c:v>43808</c:v>
                </c:pt>
                <c:pt idx="50">
                  <c:v>43805</c:v>
                </c:pt>
                <c:pt idx="51">
                  <c:v>43804</c:v>
                </c:pt>
                <c:pt idx="52">
                  <c:v>43803</c:v>
                </c:pt>
                <c:pt idx="53">
                  <c:v>43802</c:v>
                </c:pt>
                <c:pt idx="54">
                  <c:v>43801</c:v>
                </c:pt>
                <c:pt idx="55">
                  <c:v>43798</c:v>
                </c:pt>
                <c:pt idx="56">
                  <c:v>43797</c:v>
                </c:pt>
                <c:pt idx="57">
                  <c:v>43796</c:v>
                </c:pt>
                <c:pt idx="58">
                  <c:v>43795</c:v>
                </c:pt>
                <c:pt idx="59">
                  <c:v>43794</c:v>
                </c:pt>
                <c:pt idx="60">
                  <c:v>43791</c:v>
                </c:pt>
                <c:pt idx="61">
                  <c:v>43790</c:v>
                </c:pt>
                <c:pt idx="62">
                  <c:v>43789</c:v>
                </c:pt>
                <c:pt idx="63">
                  <c:v>43788</c:v>
                </c:pt>
                <c:pt idx="64">
                  <c:v>43787</c:v>
                </c:pt>
                <c:pt idx="65">
                  <c:v>43784</c:v>
                </c:pt>
                <c:pt idx="66">
                  <c:v>43783</c:v>
                </c:pt>
                <c:pt idx="67">
                  <c:v>43782</c:v>
                </c:pt>
                <c:pt idx="68">
                  <c:v>43781</c:v>
                </c:pt>
                <c:pt idx="69">
                  <c:v>43780</c:v>
                </c:pt>
                <c:pt idx="70">
                  <c:v>43777</c:v>
                </c:pt>
                <c:pt idx="71">
                  <c:v>43776</c:v>
                </c:pt>
                <c:pt idx="72">
                  <c:v>43775</c:v>
                </c:pt>
                <c:pt idx="73">
                  <c:v>43774</c:v>
                </c:pt>
                <c:pt idx="74">
                  <c:v>43770</c:v>
                </c:pt>
                <c:pt idx="75">
                  <c:v>43769</c:v>
                </c:pt>
                <c:pt idx="76">
                  <c:v>43768</c:v>
                </c:pt>
                <c:pt idx="77">
                  <c:v>43767</c:v>
                </c:pt>
                <c:pt idx="78">
                  <c:v>43766</c:v>
                </c:pt>
                <c:pt idx="79">
                  <c:v>43763</c:v>
                </c:pt>
                <c:pt idx="80">
                  <c:v>43762</c:v>
                </c:pt>
                <c:pt idx="81">
                  <c:v>43761</c:v>
                </c:pt>
                <c:pt idx="82">
                  <c:v>43759</c:v>
                </c:pt>
                <c:pt idx="83">
                  <c:v>43756</c:v>
                </c:pt>
                <c:pt idx="84">
                  <c:v>43755</c:v>
                </c:pt>
                <c:pt idx="85">
                  <c:v>43754</c:v>
                </c:pt>
                <c:pt idx="86">
                  <c:v>43753</c:v>
                </c:pt>
                <c:pt idx="87">
                  <c:v>43749</c:v>
                </c:pt>
                <c:pt idx="88">
                  <c:v>43748</c:v>
                </c:pt>
                <c:pt idx="89">
                  <c:v>43747</c:v>
                </c:pt>
                <c:pt idx="90">
                  <c:v>43746</c:v>
                </c:pt>
                <c:pt idx="91">
                  <c:v>43745</c:v>
                </c:pt>
                <c:pt idx="92">
                  <c:v>43742</c:v>
                </c:pt>
                <c:pt idx="93">
                  <c:v>43741</c:v>
                </c:pt>
                <c:pt idx="94">
                  <c:v>43740</c:v>
                </c:pt>
                <c:pt idx="95">
                  <c:v>43739</c:v>
                </c:pt>
                <c:pt idx="96">
                  <c:v>43738</c:v>
                </c:pt>
                <c:pt idx="97">
                  <c:v>43735</c:v>
                </c:pt>
                <c:pt idx="98">
                  <c:v>43734</c:v>
                </c:pt>
                <c:pt idx="99">
                  <c:v>43733</c:v>
                </c:pt>
                <c:pt idx="100">
                  <c:v>43732</c:v>
                </c:pt>
                <c:pt idx="101">
                  <c:v>43728</c:v>
                </c:pt>
                <c:pt idx="102">
                  <c:v>43727</c:v>
                </c:pt>
                <c:pt idx="103">
                  <c:v>43726</c:v>
                </c:pt>
                <c:pt idx="104">
                  <c:v>43725</c:v>
                </c:pt>
                <c:pt idx="105">
                  <c:v>43721</c:v>
                </c:pt>
                <c:pt idx="106">
                  <c:v>43720</c:v>
                </c:pt>
                <c:pt idx="107">
                  <c:v>43719</c:v>
                </c:pt>
                <c:pt idx="108">
                  <c:v>43718</c:v>
                </c:pt>
                <c:pt idx="109">
                  <c:v>43717</c:v>
                </c:pt>
                <c:pt idx="110">
                  <c:v>43714</c:v>
                </c:pt>
                <c:pt idx="111">
                  <c:v>43713</c:v>
                </c:pt>
                <c:pt idx="112">
                  <c:v>43712</c:v>
                </c:pt>
                <c:pt idx="113">
                  <c:v>43711</c:v>
                </c:pt>
                <c:pt idx="114">
                  <c:v>43710</c:v>
                </c:pt>
                <c:pt idx="115">
                  <c:v>43707</c:v>
                </c:pt>
                <c:pt idx="116">
                  <c:v>43706</c:v>
                </c:pt>
                <c:pt idx="117">
                  <c:v>43705</c:v>
                </c:pt>
                <c:pt idx="118">
                  <c:v>43704</c:v>
                </c:pt>
                <c:pt idx="119">
                  <c:v>43703</c:v>
                </c:pt>
                <c:pt idx="120">
                  <c:v>43700</c:v>
                </c:pt>
                <c:pt idx="121">
                  <c:v>43699</c:v>
                </c:pt>
                <c:pt idx="122">
                  <c:v>43698</c:v>
                </c:pt>
                <c:pt idx="123">
                  <c:v>43697</c:v>
                </c:pt>
                <c:pt idx="124">
                  <c:v>43696</c:v>
                </c:pt>
                <c:pt idx="125">
                  <c:v>43693</c:v>
                </c:pt>
                <c:pt idx="126">
                  <c:v>43692</c:v>
                </c:pt>
                <c:pt idx="127">
                  <c:v>43691</c:v>
                </c:pt>
                <c:pt idx="128">
                  <c:v>43690</c:v>
                </c:pt>
                <c:pt idx="129">
                  <c:v>43686</c:v>
                </c:pt>
                <c:pt idx="130">
                  <c:v>43685</c:v>
                </c:pt>
                <c:pt idx="131">
                  <c:v>43684</c:v>
                </c:pt>
                <c:pt idx="132">
                  <c:v>43683</c:v>
                </c:pt>
                <c:pt idx="133">
                  <c:v>43682</c:v>
                </c:pt>
                <c:pt idx="134">
                  <c:v>43679</c:v>
                </c:pt>
                <c:pt idx="135">
                  <c:v>43678</c:v>
                </c:pt>
                <c:pt idx="136">
                  <c:v>43677</c:v>
                </c:pt>
                <c:pt idx="137">
                  <c:v>43676</c:v>
                </c:pt>
                <c:pt idx="138">
                  <c:v>43675</c:v>
                </c:pt>
                <c:pt idx="139">
                  <c:v>43672</c:v>
                </c:pt>
                <c:pt idx="140">
                  <c:v>43671</c:v>
                </c:pt>
                <c:pt idx="141">
                  <c:v>43670</c:v>
                </c:pt>
                <c:pt idx="142">
                  <c:v>43669</c:v>
                </c:pt>
                <c:pt idx="143">
                  <c:v>43668</c:v>
                </c:pt>
                <c:pt idx="144">
                  <c:v>43665</c:v>
                </c:pt>
                <c:pt idx="145">
                  <c:v>43664</c:v>
                </c:pt>
                <c:pt idx="146">
                  <c:v>43663</c:v>
                </c:pt>
                <c:pt idx="147">
                  <c:v>43662</c:v>
                </c:pt>
                <c:pt idx="148">
                  <c:v>43658</c:v>
                </c:pt>
                <c:pt idx="149">
                  <c:v>43657</c:v>
                </c:pt>
                <c:pt idx="150">
                  <c:v>43656</c:v>
                </c:pt>
                <c:pt idx="151">
                  <c:v>43655</c:v>
                </c:pt>
                <c:pt idx="152">
                  <c:v>43654</c:v>
                </c:pt>
                <c:pt idx="153">
                  <c:v>43651</c:v>
                </c:pt>
                <c:pt idx="154">
                  <c:v>43650</c:v>
                </c:pt>
                <c:pt idx="155">
                  <c:v>43649</c:v>
                </c:pt>
                <c:pt idx="156">
                  <c:v>43648</c:v>
                </c:pt>
                <c:pt idx="157">
                  <c:v>43647</c:v>
                </c:pt>
                <c:pt idx="158">
                  <c:v>43644</c:v>
                </c:pt>
                <c:pt idx="159">
                  <c:v>43643</c:v>
                </c:pt>
                <c:pt idx="160">
                  <c:v>43642</c:v>
                </c:pt>
                <c:pt idx="161">
                  <c:v>43641</c:v>
                </c:pt>
                <c:pt idx="162">
                  <c:v>43640</c:v>
                </c:pt>
                <c:pt idx="163">
                  <c:v>43637</c:v>
                </c:pt>
                <c:pt idx="164">
                  <c:v>43636</c:v>
                </c:pt>
                <c:pt idx="165">
                  <c:v>43635</c:v>
                </c:pt>
                <c:pt idx="166">
                  <c:v>43634</c:v>
                </c:pt>
                <c:pt idx="167">
                  <c:v>43633</c:v>
                </c:pt>
                <c:pt idx="168">
                  <c:v>43630</c:v>
                </c:pt>
                <c:pt idx="169">
                  <c:v>43629</c:v>
                </c:pt>
                <c:pt idx="170">
                  <c:v>43628</c:v>
                </c:pt>
                <c:pt idx="171">
                  <c:v>43627</c:v>
                </c:pt>
                <c:pt idx="172">
                  <c:v>43626</c:v>
                </c:pt>
                <c:pt idx="173">
                  <c:v>43623</c:v>
                </c:pt>
                <c:pt idx="174">
                  <c:v>43622</c:v>
                </c:pt>
                <c:pt idx="175">
                  <c:v>43621</c:v>
                </c:pt>
                <c:pt idx="176">
                  <c:v>43620</c:v>
                </c:pt>
                <c:pt idx="177">
                  <c:v>43619</c:v>
                </c:pt>
                <c:pt idx="178">
                  <c:v>43616</c:v>
                </c:pt>
                <c:pt idx="179">
                  <c:v>43615</c:v>
                </c:pt>
                <c:pt idx="180">
                  <c:v>43614</c:v>
                </c:pt>
                <c:pt idx="181">
                  <c:v>43613</c:v>
                </c:pt>
                <c:pt idx="182">
                  <c:v>43612</c:v>
                </c:pt>
                <c:pt idx="183">
                  <c:v>43609</c:v>
                </c:pt>
                <c:pt idx="184">
                  <c:v>43608</c:v>
                </c:pt>
                <c:pt idx="185">
                  <c:v>43607</c:v>
                </c:pt>
                <c:pt idx="186">
                  <c:v>43606</c:v>
                </c:pt>
                <c:pt idx="187">
                  <c:v>43605</c:v>
                </c:pt>
                <c:pt idx="188">
                  <c:v>43602</c:v>
                </c:pt>
                <c:pt idx="189">
                  <c:v>43601</c:v>
                </c:pt>
                <c:pt idx="190">
                  <c:v>43600</c:v>
                </c:pt>
                <c:pt idx="191">
                  <c:v>43599</c:v>
                </c:pt>
                <c:pt idx="192">
                  <c:v>43598</c:v>
                </c:pt>
                <c:pt idx="193">
                  <c:v>43595</c:v>
                </c:pt>
                <c:pt idx="194">
                  <c:v>43594</c:v>
                </c:pt>
                <c:pt idx="195">
                  <c:v>43593</c:v>
                </c:pt>
                <c:pt idx="196">
                  <c:v>43592</c:v>
                </c:pt>
                <c:pt idx="197">
                  <c:v>43581</c:v>
                </c:pt>
                <c:pt idx="198">
                  <c:v>43580</c:v>
                </c:pt>
                <c:pt idx="199">
                  <c:v>43579</c:v>
                </c:pt>
                <c:pt idx="200">
                  <c:v>43578</c:v>
                </c:pt>
                <c:pt idx="201">
                  <c:v>43577</c:v>
                </c:pt>
                <c:pt idx="202">
                  <c:v>43574</c:v>
                </c:pt>
                <c:pt idx="203">
                  <c:v>43573</c:v>
                </c:pt>
                <c:pt idx="204">
                  <c:v>43572</c:v>
                </c:pt>
                <c:pt idx="205">
                  <c:v>43571</c:v>
                </c:pt>
                <c:pt idx="206">
                  <c:v>43570</c:v>
                </c:pt>
                <c:pt idx="207">
                  <c:v>43567</c:v>
                </c:pt>
                <c:pt idx="208">
                  <c:v>43566</c:v>
                </c:pt>
                <c:pt idx="209">
                  <c:v>43565</c:v>
                </c:pt>
                <c:pt idx="210">
                  <c:v>43564</c:v>
                </c:pt>
                <c:pt idx="211">
                  <c:v>43563</c:v>
                </c:pt>
                <c:pt idx="212">
                  <c:v>43560</c:v>
                </c:pt>
                <c:pt idx="213">
                  <c:v>43559</c:v>
                </c:pt>
                <c:pt idx="214">
                  <c:v>43558</c:v>
                </c:pt>
                <c:pt idx="215">
                  <c:v>43557</c:v>
                </c:pt>
                <c:pt idx="216">
                  <c:v>43556</c:v>
                </c:pt>
                <c:pt idx="217">
                  <c:v>43553</c:v>
                </c:pt>
                <c:pt idx="218">
                  <c:v>43552</c:v>
                </c:pt>
                <c:pt idx="219">
                  <c:v>43551</c:v>
                </c:pt>
                <c:pt idx="220">
                  <c:v>43550</c:v>
                </c:pt>
                <c:pt idx="221">
                  <c:v>43549</c:v>
                </c:pt>
                <c:pt idx="222">
                  <c:v>43546</c:v>
                </c:pt>
                <c:pt idx="223">
                  <c:v>43544</c:v>
                </c:pt>
                <c:pt idx="224">
                  <c:v>43543</c:v>
                </c:pt>
                <c:pt idx="225">
                  <c:v>43542</c:v>
                </c:pt>
                <c:pt idx="226">
                  <c:v>43539</c:v>
                </c:pt>
                <c:pt idx="227">
                  <c:v>43538</c:v>
                </c:pt>
                <c:pt idx="228">
                  <c:v>43537</c:v>
                </c:pt>
                <c:pt idx="229">
                  <c:v>43536</c:v>
                </c:pt>
                <c:pt idx="230">
                  <c:v>43535</c:v>
                </c:pt>
                <c:pt idx="231">
                  <c:v>43532</c:v>
                </c:pt>
                <c:pt idx="232">
                  <c:v>43531</c:v>
                </c:pt>
                <c:pt idx="233">
                  <c:v>43530</c:v>
                </c:pt>
                <c:pt idx="234">
                  <c:v>43529</c:v>
                </c:pt>
                <c:pt idx="235">
                  <c:v>43528</c:v>
                </c:pt>
                <c:pt idx="236">
                  <c:v>43525</c:v>
                </c:pt>
                <c:pt idx="237">
                  <c:v>43524</c:v>
                </c:pt>
                <c:pt idx="238">
                  <c:v>43523</c:v>
                </c:pt>
                <c:pt idx="239">
                  <c:v>43522</c:v>
                </c:pt>
                <c:pt idx="240">
                  <c:v>43521</c:v>
                </c:pt>
                <c:pt idx="241">
                  <c:v>43518</c:v>
                </c:pt>
                <c:pt idx="242">
                  <c:v>43517</c:v>
                </c:pt>
                <c:pt idx="243">
                  <c:v>43516</c:v>
                </c:pt>
                <c:pt idx="244">
                  <c:v>43515</c:v>
                </c:pt>
                <c:pt idx="245">
                  <c:v>43514</c:v>
                </c:pt>
                <c:pt idx="246">
                  <c:v>43511</c:v>
                </c:pt>
                <c:pt idx="247">
                  <c:v>43510</c:v>
                </c:pt>
                <c:pt idx="248">
                  <c:v>43509</c:v>
                </c:pt>
                <c:pt idx="249">
                  <c:v>43508</c:v>
                </c:pt>
                <c:pt idx="250">
                  <c:v>43504</c:v>
                </c:pt>
                <c:pt idx="251">
                  <c:v>43503</c:v>
                </c:pt>
                <c:pt idx="252">
                  <c:v>43502</c:v>
                </c:pt>
                <c:pt idx="253">
                  <c:v>43501</c:v>
                </c:pt>
                <c:pt idx="254">
                  <c:v>43500</c:v>
                </c:pt>
                <c:pt idx="255">
                  <c:v>43497</c:v>
                </c:pt>
                <c:pt idx="256">
                  <c:v>43496</c:v>
                </c:pt>
                <c:pt idx="257">
                  <c:v>43495</c:v>
                </c:pt>
                <c:pt idx="258">
                  <c:v>43494</c:v>
                </c:pt>
                <c:pt idx="259">
                  <c:v>43493</c:v>
                </c:pt>
                <c:pt idx="260">
                  <c:v>43490</c:v>
                </c:pt>
                <c:pt idx="261">
                  <c:v>43489</c:v>
                </c:pt>
                <c:pt idx="262">
                  <c:v>43488</c:v>
                </c:pt>
                <c:pt idx="263">
                  <c:v>43487</c:v>
                </c:pt>
                <c:pt idx="264">
                  <c:v>43486</c:v>
                </c:pt>
                <c:pt idx="265">
                  <c:v>43483</c:v>
                </c:pt>
                <c:pt idx="266">
                  <c:v>43482</c:v>
                </c:pt>
                <c:pt idx="267">
                  <c:v>43481</c:v>
                </c:pt>
                <c:pt idx="268">
                  <c:v>43480</c:v>
                </c:pt>
                <c:pt idx="269">
                  <c:v>43476</c:v>
                </c:pt>
                <c:pt idx="270">
                  <c:v>43475</c:v>
                </c:pt>
                <c:pt idx="271">
                  <c:v>43474</c:v>
                </c:pt>
                <c:pt idx="272">
                  <c:v>43473</c:v>
                </c:pt>
                <c:pt idx="273">
                  <c:v>43472</c:v>
                </c:pt>
                <c:pt idx="274">
                  <c:v>43469</c:v>
                </c:pt>
                <c:pt idx="275">
                  <c:v>43462</c:v>
                </c:pt>
                <c:pt idx="276">
                  <c:v>43461</c:v>
                </c:pt>
                <c:pt idx="277">
                  <c:v>43460</c:v>
                </c:pt>
                <c:pt idx="278">
                  <c:v>43459</c:v>
                </c:pt>
                <c:pt idx="279">
                  <c:v>43455</c:v>
                </c:pt>
                <c:pt idx="280">
                  <c:v>43454</c:v>
                </c:pt>
                <c:pt idx="281">
                  <c:v>43453</c:v>
                </c:pt>
                <c:pt idx="282">
                  <c:v>43452</c:v>
                </c:pt>
                <c:pt idx="283">
                  <c:v>43451</c:v>
                </c:pt>
                <c:pt idx="284">
                  <c:v>43448</c:v>
                </c:pt>
                <c:pt idx="285">
                  <c:v>43447</c:v>
                </c:pt>
                <c:pt idx="286">
                  <c:v>43446</c:v>
                </c:pt>
                <c:pt idx="287">
                  <c:v>43445</c:v>
                </c:pt>
                <c:pt idx="288">
                  <c:v>43444</c:v>
                </c:pt>
                <c:pt idx="289">
                  <c:v>43441</c:v>
                </c:pt>
                <c:pt idx="290">
                  <c:v>43440</c:v>
                </c:pt>
                <c:pt idx="291">
                  <c:v>43439</c:v>
                </c:pt>
                <c:pt idx="292">
                  <c:v>43438</c:v>
                </c:pt>
                <c:pt idx="293">
                  <c:v>43437</c:v>
                </c:pt>
                <c:pt idx="294">
                  <c:v>43434</c:v>
                </c:pt>
                <c:pt idx="295">
                  <c:v>43433</c:v>
                </c:pt>
                <c:pt idx="296">
                  <c:v>43432</c:v>
                </c:pt>
                <c:pt idx="297">
                  <c:v>43431</c:v>
                </c:pt>
                <c:pt idx="298">
                  <c:v>43430</c:v>
                </c:pt>
                <c:pt idx="299">
                  <c:v>43426</c:v>
                </c:pt>
                <c:pt idx="300">
                  <c:v>43425</c:v>
                </c:pt>
                <c:pt idx="301">
                  <c:v>43424</c:v>
                </c:pt>
                <c:pt idx="302">
                  <c:v>43423</c:v>
                </c:pt>
                <c:pt idx="303">
                  <c:v>43420</c:v>
                </c:pt>
                <c:pt idx="304">
                  <c:v>43419</c:v>
                </c:pt>
                <c:pt idx="305">
                  <c:v>43418</c:v>
                </c:pt>
                <c:pt idx="306">
                  <c:v>43417</c:v>
                </c:pt>
                <c:pt idx="307">
                  <c:v>43416</c:v>
                </c:pt>
                <c:pt idx="308">
                  <c:v>43413</c:v>
                </c:pt>
                <c:pt idx="309">
                  <c:v>43412</c:v>
                </c:pt>
                <c:pt idx="310">
                  <c:v>43411</c:v>
                </c:pt>
                <c:pt idx="311">
                  <c:v>43410</c:v>
                </c:pt>
                <c:pt idx="312">
                  <c:v>43409</c:v>
                </c:pt>
                <c:pt idx="313">
                  <c:v>43406</c:v>
                </c:pt>
                <c:pt idx="314">
                  <c:v>43405</c:v>
                </c:pt>
                <c:pt idx="315">
                  <c:v>43404</c:v>
                </c:pt>
                <c:pt idx="316">
                  <c:v>43403</c:v>
                </c:pt>
                <c:pt idx="317">
                  <c:v>43402</c:v>
                </c:pt>
                <c:pt idx="318">
                  <c:v>43399</c:v>
                </c:pt>
                <c:pt idx="319">
                  <c:v>43398</c:v>
                </c:pt>
                <c:pt idx="320">
                  <c:v>43397</c:v>
                </c:pt>
                <c:pt idx="321">
                  <c:v>43396</c:v>
                </c:pt>
                <c:pt idx="322">
                  <c:v>43395</c:v>
                </c:pt>
                <c:pt idx="323">
                  <c:v>43392</c:v>
                </c:pt>
                <c:pt idx="324">
                  <c:v>43391</c:v>
                </c:pt>
                <c:pt idx="325">
                  <c:v>43390</c:v>
                </c:pt>
                <c:pt idx="326">
                  <c:v>43389</c:v>
                </c:pt>
                <c:pt idx="327">
                  <c:v>43388</c:v>
                </c:pt>
                <c:pt idx="328">
                  <c:v>43385</c:v>
                </c:pt>
                <c:pt idx="329">
                  <c:v>43384</c:v>
                </c:pt>
                <c:pt idx="330">
                  <c:v>43383</c:v>
                </c:pt>
                <c:pt idx="331">
                  <c:v>43382</c:v>
                </c:pt>
                <c:pt idx="332">
                  <c:v>43378</c:v>
                </c:pt>
                <c:pt idx="333">
                  <c:v>43377</c:v>
                </c:pt>
                <c:pt idx="334">
                  <c:v>43376</c:v>
                </c:pt>
                <c:pt idx="335">
                  <c:v>43375</c:v>
                </c:pt>
                <c:pt idx="336">
                  <c:v>43374</c:v>
                </c:pt>
                <c:pt idx="337">
                  <c:v>43371</c:v>
                </c:pt>
                <c:pt idx="338">
                  <c:v>43370</c:v>
                </c:pt>
                <c:pt idx="339">
                  <c:v>43369</c:v>
                </c:pt>
                <c:pt idx="340">
                  <c:v>43368</c:v>
                </c:pt>
                <c:pt idx="341">
                  <c:v>43364</c:v>
                </c:pt>
                <c:pt idx="342">
                  <c:v>43363</c:v>
                </c:pt>
                <c:pt idx="343">
                  <c:v>43362</c:v>
                </c:pt>
                <c:pt idx="344">
                  <c:v>43361</c:v>
                </c:pt>
                <c:pt idx="345">
                  <c:v>43357</c:v>
                </c:pt>
                <c:pt idx="346">
                  <c:v>43356</c:v>
                </c:pt>
                <c:pt idx="347">
                  <c:v>43355</c:v>
                </c:pt>
                <c:pt idx="348">
                  <c:v>43354</c:v>
                </c:pt>
                <c:pt idx="349">
                  <c:v>43353</c:v>
                </c:pt>
                <c:pt idx="350">
                  <c:v>43350</c:v>
                </c:pt>
                <c:pt idx="351">
                  <c:v>43349</c:v>
                </c:pt>
                <c:pt idx="352">
                  <c:v>43348</c:v>
                </c:pt>
                <c:pt idx="353">
                  <c:v>43347</c:v>
                </c:pt>
                <c:pt idx="354">
                  <c:v>43346</c:v>
                </c:pt>
                <c:pt idx="355">
                  <c:v>43343</c:v>
                </c:pt>
                <c:pt idx="356">
                  <c:v>43342</c:v>
                </c:pt>
                <c:pt idx="357">
                  <c:v>43341</c:v>
                </c:pt>
                <c:pt idx="358">
                  <c:v>43340</c:v>
                </c:pt>
                <c:pt idx="359">
                  <c:v>43339</c:v>
                </c:pt>
                <c:pt idx="360">
                  <c:v>43336</c:v>
                </c:pt>
                <c:pt idx="361">
                  <c:v>43335</c:v>
                </c:pt>
                <c:pt idx="362">
                  <c:v>43334</c:v>
                </c:pt>
                <c:pt idx="363">
                  <c:v>43333</c:v>
                </c:pt>
                <c:pt idx="364">
                  <c:v>43332</c:v>
                </c:pt>
                <c:pt idx="365">
                  <c:v>43329</c:v>
                </c:pt>
                <c:pt idx="366">
                  <c:v>43328</c:v>
                </c:pt>
                <c:pt idx="367">
                  <c:v>43327</c:v>
                </c:pt>
                <c:pt idx="368">
                  <c:v>43326</c:v>
                </c:pt>
                <c:pt idx="369">
                  <c:v>43325</c:v>
                </c:pt>
                <c:pt idx="370">
                  <c:v>43322</c:v>
                </c:pt>
                <c:pt idx="371">
                  <c:v>43321</c:v>
                </c:pt>
                <c:pt idx="372">
                  <c:v>43320</c:v>
                </c:pt>
                <c:pt idx="373">
                  <c:v>43319</c:v>
                </c:pt>
                <c:pt idx="374">
                  <c:v>43318</c:v>
                </c:pt>
                <c:pt idx="375">
                  <c:v>43315</c:v>
                </c:pt>
                <c:pt idx="376">
                  <c:v>43314</c:v>
                </c:pt>
                <c:pt idx="377">
                  <c:v>43313</c:v>
                </c:pt>
                <c:pt idx="378">
                  <c:v>43312</c:v>
                </c:pt>
                <c:pt idx="379">
                  <c:v>43311</c:v>
                </c:pt>
                <c:pt idx="380">
                  <c:v>43308</c:v>
                </c:pt>
                <c:pt idx="381">
                  <c:v>43307</c:v>
                </c:pt>
                <c:pt idx="382">
                  <c:v>43306</c:v>
                </c:pt>
                <c:pt idx="383">
                  <c:v>43305</c:v>
                </c:pt>
                <c:pt idx="384">
                  <c:v>43304</c:v>
                </c:pt>
                <c:pt idx="385">
                  <c:v>43301</c:v>
                </c:pt>
                <c:pt idx="386">
                  <c:v>43300</c:v>
                </c:pt>
                <c:pt idx="387">
                  <c:v>43299</c:v>
                </c:pt>
                <c:pt idx="388">
                  <c:v>43298</c:v>
                </c:pt>
                <c:pt idx="389">
                  <c:v>43294</c:v>
                </c:pt>
                <c:pt idx="390">
                  <c:v>43293</c:v>
                </c:pt>
                <c:pt idx="391">
                  <c:v>43292</c:v>
                </c:pt>
                <c:pt idx="392">
                  <c:v>43291</c:v>
                </c:pt>
                <c:pt idx="393">
                  <c:v>43290</c:v>
                </c:pt>
                <c:pt idx="394">
                  <c:v>43287</c:v>
                </c:pt>
                <c:pt idx="395">
                  <c:v>43286</c:v>
                </c:pt>
                <c:pt idx="396">
                  <c:v>43285</c:v>
                </c:pt>
                <c:pt idx="397">
                  <c:v>43284</c:v>
                </c:pt>
                <c:pt idx="398">
                  <c:v>43283</c:v>
                </c:pt>
                <c:pt idx="399">
                  <c:v>43280</c:v>
                </c:pt>
                <c:pt idx="400">
                  <c:v>43279</c:v>
                </c:pt>
                <c:pt idx="401">
                  <c:v>43278</c:v>
                </c:pt>
                <c:pt idx="402">
                  <c:v>43277</c:v>
                </c:pt>
                <c:pt idx="403">
                  <c:v>43276</c:v>
                </c:pt>
                <c:pt idx="404">
                  <c:v>43273</c:v>
                </c:pt>
                <c:pt idx="405">
                  <c:v>43272</c:v>
                </c:pt>
                <c:pt idx="406">
                  <c:v>43271</c:v>
                </c:pt>
                <c:pt idx="407">
                  <c:v>43270</c:v>
                </c:pt>
                <c:pt idx="408">
                  <c:v>43269</c:v>
                </c:pt>
                <c:pt idx="409">
                  <c:v>43266</c:v>
                </c:pt>
                <c:pt idx="410">
                  <c:v>43265</c:v>
                </c:pt>
                <c:pt idx="411">
                  <c:v>43264</c:v>
                </c:pt>
                <c:pt idx="412">
                  <c:v>43263</c:v>
                </c:pt>
                <c:pt idx="413">
                  <c:v>43262</c:v>
                </c:pt>
                <c:pt idx="414">
                  <c:v>43259</c:v>
                </c:pt>
                <c:pt idx="415">
                  <c:v>43258</c:v>
                </c:pt>
                <c:pt idx="416">
                  <c:v>43257</c:v>
                </c:pt>
                <c:pt idx="417">
                  <c:v>43256</c:v>
                </c:pt>
                <c:pt idx="418">
                  <c:v>43255</c:v>
                </c:pt>
                <c:pt idx="419">
                  <c:v>43252</c:v>
                </c:pt>
                <c:pt idx="420">
                  <c:v>43251</c:v>
                </c:pt>
                <c:pt idx="421">
                  <c:v>43250</c:v>
                </c:pt>
                <c:pt idx="422">
                  <c:v>43249</c:v>
                </c:pt>
                <c:pt idx="423">
                  <c:v>43248</c:v>
                </c:pt>
                <c:pt idx="424">
                  <c:v>43245</c:v>
                </c:pt>
                <c:pt idx="425">
                  <c:v>43244</c:v>
                </c:pt>
                <c:pt idx="426">
                  <c:v>43243</c:v>
                </c:pt>
                <c:pt idx="427">
                  <c:v>43242</c:v>
                </c:pt>
                <c:pt idx="428">
                  <c:v>43241</c:v>
                </c:pt>
                <c:pt idx="429">
                  <c:v>43238</c:v>
                </c:pt>
                <c:pt idx="430">
                  <c:v>43237</c:v>
                </c:pt>
                <c:pt idx="431">
                  <c:v>43236</c:v>
                </c:pt>
                <c:pt idx="432">
                  <c:v>43235</c:v>
                </c:pt>
                <c:pt idx="433">
                  <c:v>43234</c:v>
                </c:pt>
                <c:pt idx="434">
                  <c:v>43231</c:v>
                </c:pt>
                <c:pt idx="435">
                  <c:v>43230</c:v>
                </c:pt>
                <c:pt idx="436">
                  <c:v>43229</c:v>
                </c:pt>
                <c:pt idx="437">
                  <c:v>43228</c:v>
                </c:pt>
                <c:pt idx="438">
                  <c:v>43227</c:v>
                </c:pt>
                <c:pt idx="439">
                  <c:v>43222</c:v>
                </c:pt>
                <c:pt idx="440">
                  <c:v>43221</c:v>
                </c:pt>
                <c:pt idx="441">
                  <c:v>43217</c:v>
                </c:pt>
                <c:pt idx="442">
                  <c:v>43216</c:v>
                </c:pt>
                <c:pt idx="443">
                  <c:v>43215</c:v>
                </c:pt>
                <c:pt idx="444">
                  <c:v>43214</c:v>
                </c:pt>
                <c:pt idx="445">
                  <c:v>43213</c:v>
                </c:pt>
                <c:pt idx="446">
                  <c:v>43210</c:v>
                </c:pt>
                <c:pt idx="447">
                  <c:v>43209</c:v>
                </c:pt>
                <c:pt idx="448">
                  <c:v>43208</c:v>
                </c:pt>
                <c:pt idx="449">
                  <c:v>43207</c:v>
                </c:pt>
                <c:pt idx="450">
                  <c:v>43206</c:v>
                </c:pt>
                <c:pt idx="451">
                  <c:v>43203</c:v>
                </c:pt>
                <c:pt idx="452">
                  <c:v>43202</c:v>
                </c:pt>
                <c:pt idx="453">
                  <c:v>43201</c:v>
                </c:pt>
                <c:pt idx="454">
                  <c:v>43200</c:v>
                </c:pt>
                <c:pt idx="455">
                  <c:v>43199</c:v>
                </c:pt>
                <c:pt idx="456">
                  <c:v>43196</c:v>
                </c:pt>
                <c:pt idx="457">
                  <c:v>43195</c:v>
                </c:pt>
                <c:pt idx="458">
                  <c:v>43194</c:v>
                </c:pt>
                <c:pt idx="459">
                  <c:v>43193</c:v>
                </c:pt>
                <c:pt idx="460">
                  <c:v>43192</c:v>
                </c:pt>
                <c:pt idx="461">
                  <c:v>43189</c:v>
                </c:pt>
                <c:pt idx="462">
                  <c:v>43188</c:v>
                </c:pt>
                <c:pt idx="463">
                  <c:v>43187</c:v>
                </c:pt>
                <c:pt idx="464">
                  <c:v>43186</c:v>
                </c:pt>
                <c:pt idx="465">
                  <c:v>43185</c:v>
                </c:pt>
                <c:pt idx="466">
                  <c:v>43182</c:v>
                </c:pt>
                <c:pt idx="467">
                  <c:v>43181</c:v>
                </c:pt>
                <c:pt idx="468">
                  <c:v>43179</c:v>
                </c:pt>
                <c:pt idx="469">
                  <c:v>43178</c:v>
                </c:pt>
                <c:pt idx="470">
                  <c:v>43175</c:v>
                </c:pt>
                <c:pt idx="471">
                  <c:v>43174</c:v>
                </c:pt>
                <c:pt idx="472">
                  <c:v>43173</c:v>
                </c:pt>
                <c:pt idx="473">
                  <c:v>43172</c:v>
                </c:pt>
                <c:pt idx="474">
                  <c:v>43171</c:v>
                </c:pt>
                <c:pt idx="475">
                  <c:v>43168</c:v>
                </c:pt>
                <c:pt idx="476">
                  <c:v>43167</c:v>
                </c:pt>
                <c:pt idx="477">
                  <c:v>43166</c:v>
                </c:pt>
                <c:pt idx="478">
                  <c:v>43165</c:v>
                </c:pt>
                <c:pt idx="479">
                  <c:v>43164</c:v>
                </c:pt>
                <c:pt idx="480">
                  <c:v>43161</c:v>
                </c:pt>
                <c:pt idx="481">
                  <c:v>43160</c:v>
                </c:pt>
                <c:pt idx="482">
                  <c:v>43159</c:v>
                </c:pt>
                <c:pt idx="483">
                  <c:v>43158</c:v>
                </c:pt>
                <c:pt idx="484">
                  <c:v>43157</c:v>
                </c:pt>
                <c:pt idx="485">
                  <c:v>43154</c:v>
                </c:pt>
                <c:pt idx="486">
                  <c:v>43153</c:v>
                </c:pt>
                <c:pt idx="487">
                  <c:v>43152</c:v>
                </c:pt>
                <c:pt idx="488">
                  <c:v>43151</c:v>
                </c:pt>
                <c:pt idx="489">
                  <c:v>43150</c:v>
                </c:pt>
                <c:pt idx="490">
                  <c:v>43147</c:v>
                </c:pt>
                <c:pt idx="491">
                  <c:v>43146</c:v>
                </c:pt>
                <c:pt idx="492">
                  <c:v>43145</c:v>
                </c:pt>
                <c:pt idx="493">
                  <c:v>43144</c:v>
                </c:pt>
                <c:pt idx="494">
                  <c:v>43140</c:v>
                </c:pt>
                <c:pt idx="495">
                  <c:v>43139</c:v>
                </c:pt>
                <c:pt idx="496">
                  <c:v>43138</c:v>
                </c:pt>
                <c:pt idx="497">
                  <c:v>43137</c:v>
                </c:pt>
                <c:pt idx="498">
                  <c:v>43136</c:v>
                </c:pt>
                <c:pt idx="499">
                  <c:v>43133</c:v>
                </c:pt>
                <c:pt idx="500">
                  <c:v>43132</c:v>
                </c:pt>
                <c:pt idx="501">
                  <c:v>43131</c:v>
                </c:pt>
                <c:pt idx="502">
                  <c:v>43130</c:v>
                </c:pt>
                <c:pt idx="503">
                  <c:v>43129</c:v>
                </c:pt>
                <c:pt idx="504">
                  <c:v>43126</c:v>
                </c:pt>
                <c:pt idx="505">
                  <c:v>43125</c:v>
                </c:pt>
                <c:pt idx="506">
                  <c:v>43124</c:v>
                </c:pt>
                <c:pt idx="507">
                  <c:v>43123</c:v>
                </c:pt>
                <c:pt idx="508">
                  <c:v>43122</c:v>
                </c:pt>
                <c:pt idx="509">
                  <c:v>43119</c:v>
                </c:pt>
                <c:pt idx="510">
                  <c:v>43118</c:v>
                </c:pt>
                <c:pt idx="511">
                  <c:v>43117</c:v>
                </c:pt>
                <c:pt idx="512">
                  <c:v>43116</c:v>
                </c:pt>
                <c:pt idx="513">
                  <c:v>43115</c:v>
                </c:pt>
                <c:pt idx="514">
                  <c:v>43112</c:v>
                </c:pt>
                <c:pt idx="515">
                  <c:v>43111</c:v>
                </c:pt>
                <c:pt idx="516">
                  <c:v>43110</c:v>
                </c:pt>
                <c:pt idx="517">
                  <c:v>43109</c:v>
                </c:pt>
                <c:pt idx="518">
                  <c:v>43105</c:v>
                </c:pt>
                <c:pt idx="519">
                  <c:v>43104</c:v>
                </c:pt>
                <c:pt idx="520">
                  <c:v>43098</c:v>
                </c:pt>
                <c:pt idx="521">
                  <c:v>43097</c:v>
                </c:pt>
                <c:pt idx="522">
                  <c:v>43096</c:v>
                </c:pt>
                <c:pt idx="523">
                  <c:v>43095</c:v>
                </c:pt>
                <c:pt idx="524">
                  <c:v>43094</c:v>
                </c:pt>
                <c:pt idx="525">
                  <c:v>43091</c:v>
                </c:pt>
                <c:pt idx="526">
                  <c:v>43090</c:v>
                </c:pt>
                <c:pt idx="527">
                  <c:v>43089</c:v>
                </c:pt>
                <c:pt idx="528">
                  <c:v>43088</c:v>
                </c:pt>
                <c:pt idx="529">
                  <c:v>43087</c:v>
                </c:pt>
                <c:pt idx="530">
                  <c:v>43084</c:v>
                </c:pt>
                <c:pt idx="531">
                  <c:v>43083</c:v>
                </c:pt>
                <c:pt idx="532">
                  <c:v>43082</c:v>
                </c:pt>
                <c:pt idx="533">
                  <c:v>43081</c:v>
                </c:pt>
                <c:pt idx="534">
                  <c:v>43080</c:v>
                </c:pt>
                <c:pt idx="535">
                  <c:v>43077</c:v>
                </c:pt>
                <c:pt idx="536">
                  <c:v>43076</c:v>
                </c:pt>
                <c:pt idx="537">
                  <c:v>43075</c:v>
                </c:pt>
                <c:pt idx="538">
                  <c:v>43074</c:v>
                </c:pt>
                <c:pt idx="539">
                  <c:v>43073</c:v>
                </c:pt>
                <c:pt idx="540">
                  <c:v>43070</c:v>
                </c:pt>
                <c:pt idx="541">
                  <c:v>43069</c:v>
                </c:pt>
                <c:pt idx="542">
                  <c:v>43068</c:v>
                </c:pt>
                <c:pt idx="543">
                  <c:v>43067</c:v>
                </c:pt>
                <c:pt idx="544">
                  <c:v>43066</c:v>
                </c:pt>
                <c:pt idx="545">
                  <c:v>43063</c:v>
                </c:pt>
                <c:pt idx="546">
                  <c:v>43061</c:v>
                </c:pt>
                <c:pt idx="547">
                  <c:v>43060</c:v>
                </c:pt>
                <c:pt idx="548">
                  <c:v>43059</c:v>
                </c:pt>
                <c:pt idx="549">
                  <c:v>43056</c:v>
                </c:pt>
                <c:pt idx="550">
                  <c:v>43055</c:v>
                </c:pt>
                <c:pt idx="551">
                  <c:v>43054</c:v>
                </c:pt>
                <c:pt idx="552">
                  <c:v>43053</c:v>
                </c:pt>
                <c:pt idx="553">
                  <c:v>43052</c:v>
                </c:pt>
                <c:pt idx="554">
                  <c:v>43049</c:v>
                </c:pt>
                <c:pt idx="555">
                  <c:v>43048</c:v>
                </c:pt>
                <c:pt idx="556">
                  <c:v>43047</c:v>
                </c:pt>
                <c:pt idx="557">
                  <c:v>43046</c:v>
                </c:pt>
                <c:pt idx="558">
                  <c:v>43045</c:v>
                </c:pt>
                <c:pt idx="559">
                  <c:v>43041</c:v>
                </c:pt>
                <c:pt idx="560">
                  <c:v>43040</c:v>
                </c:pt>
                <c:pt idx="561">
                  <c:v>43039</c:v>
                </c:pt>
                <c:pt idx="562">
                  <c:v>43038</c:v>
                </c:pt>
                <c:pt idx="563">
                  <c:v>43035</c:v>
                </c:pt>
                <c:pt idx="564">
                  <c:v>43034</c:v>
                </c:pt>
                <c:pt idx="565">
                  <c:v>43033</c:v>
                </c:pt>
                <c:pt idx="566">
                  <c:v>43032</c:v>
                </c:pt>
                <c:pt idx="567">
                  <c:v>43031</c:v>
                </c:pt>
                <c:pt idx="568">
                  <c:v>43028</c:v>
                </c:pt>
                <c:pt idx="569">
                  <c:v>43027</c:v>
                </c:pt>
                <c:pt idx="570">
                  <c:v>43026</c:v>
                </c:pt>
                <c:pt idx="571">
                  <c:v>43025</c:v>
                </c:pt>
                <c:pt idx="572">
                  <c:v>43024</c:v>
                </c:pt>
                <c:pt idx="573">
                  <c:v>43021</c:v>
                </c:pt>
                <c:pt idx="574">
                  <c:v>43020</c:v>
                </c:pt>
                <c:pt idx="575">
                  <c:v>43019</c:v>
                </c:pt>
                <c:pt idx="576">
                  <c:v>43018</c:v>
                </c:pt>
                <c:pt idx="577">
                  <c:v>43014</c:v>
                </c:pt>
                <c:pt idx="578">
                  <c:v>43013</c:v>
                </c:pt>
                <c:pt idx="579">
                  <c:v>43012</c:v>
                </c:pt>
                <c:pt idx="580">
                  <c:v>43011</c:v>
                </c:pt>
                <c:pt idx="581">
                  <c:v>43010</c:v>
                </c:pt>
                <c:pt idx="582">
                  <c:v>43007</c:v>
                </c:pt>
                <c:pt idx="583">
                  <c:v>43006</c:v>
                </c:pt>
                <c:pt idx="584">
                  <c:v>43005</c:v>
                </c:pt>
                <c:pt idx="585">
                  <c:v>43004</c:v>
                </c:pt>
                <c:pt idx="586">
                  <c:v>43003</c:v>
                </c:pt>
                <c:pt idx="587">
                  <c:v>43000</c:v>
                </c:pt>
                <c:pt idx="588">
                  <c:v>42999</c:v>
                </c:pt>
                <c:pt idx="589">
                  <c:v>42998</c:v>
                </c:pt>
                <c:pt idx="590">
                  <c:v>42997</c:v>
                </c:pt>
                <c:pt idx="591">
                  <c:v>42993</c:v>
                </c:pt>
                <c:pt idx="592">
                  <c:v>42992</c:v>
                </c:pt>
                <c:pt idx="593">
                  <c:v>42991</c:v>
                </c:pt>
                <c:pt idx="594">
                  <c:v>42990</c:v>
                </c:pt>
                <c:pt idx="595">
                  <c:v>42989</c:v>
                </c:pt>
                <c:pt idx="596">
                  <c:v>42986</c:v>
                </c:pt>
                <c:pt idx="597">
                  <c:v>42985</c:v>
                </c:pt>
                <c:pt idx="598">
                  <c:v>42984</c:v>
                </c:pt>
                <c:pt idx="599">
                  <c:v>42983</c:v>
                </c:pt>
                <c:pt idx="600">
                  <c:v>42982</c:v>
                </c:pt>
                <c:pt idx="601">
                  <c:v>42979</c:v>
                </c:pt>
                <c:pt idx="602">
                  <c:v>42978</c:v>
                </c:pt>
                <c:pt idx="603">
                  <c:v>42977</c:v>
                </c:pt>
                <c:pt idx="604">
                  <c:v>42976</c:v>
                </c:pt>
                <c:pt idx="605">
                  <c:v>42975</c:v>
                </c:pt>
                <c:pt idx="606">
                  <c:v>42972</c:v>
                </c:pt>
                <c:pt idx="607">
                  <c:v>42971</c:v>
                </c:pt>
                <c:pt idx="608">
                  <c:v>42970</c:v>
                </c:pt>
                <c:pt idx="609">
                  <c:v>42969</c:v>
                </c:pt>
                <c:pt idx="610">
                  <c:v>42968</c:v>
                </c:pt>
                <c:pt idx="611">
                  <c:v>42965</c:v>
                </c:pt>
                <c:pt idx="612">
                  <c:v>42964</c:v>
                </c:pt>
                <c:pt idx="613">
                  <c:v>42963</c:v>
                </c:pt>
                <c:pt idx="614">
                  <c:v>42962</c:v>
                </c:pt>
                <c:pt idx="615">
                  <c:v>42961</c:v>
                </c:pt>
                <c:pt idx="616">
                  <c:v>42957</c:v>
                </c:pt>
                <c:pt idx="617">
                  <c:v>42956</c:v>
                </c:pt>
                <c:pt idx="618">
                  <c:v>42955</c:v>
                </c:pt>
                <c:pt idx="619">
                  <c:v>42954</c:v>
                </c:pt>
                <c:pt idx="620">
                  <c:v>42951</c:v>
                </c:pt>
                <c:pt idx="621">
                  <c:v>42950</c:v>
                </c:pt>
                <c:pt idx="622">
                  <c:v>42949</c:v>
                </c:pt>
                <c:pt idx="623">
                  <c:v>42948</c:v>
                </c:pt>
                <c:pt idx="624">
                  <c:v>42947</c:v>
                </c:pt>
                <c:pt idx="625">
                  <c:v>42944</c:v>
                </c:pt>
                <c:pt idx="626">
                  <c:v>42943</c:v>
                </c:pt>
                <c:pt idx="627">
                  <c:v>42942</c:v>
                </c:pt>
                <c:pt idx="628">
                  <c:v>42941</c:v>
                </c:pt>
                <c:pt idx="629">
                  <c:v>42940</c:v>
                </c:pt>
                <c:pt idx="630">
                  <c:v>42937</c:v>
                </c:pt>
                <c:pt idx="631">
                  <c:v>42936</c:v>
                </c:pt>
                <c:pt idx="632">
                  <c:v>42935</c:v>
                </c:pt>
                <c:pt idx="633">
                  <c:v>42934</c:v>
                </c:pt>
                <c:pt idx="634">
                  <c:v>42930</c:v>
                </c:pt>
                <c:pt idx="635">
                  <c:v>42929</c:v>
                </c:pt>
                <c:pt idx="636">
                  <c:v>42928</c:v>
                </c:pt>
                <c:pt idx="637">
                  <c:v>42927</c:v>
                </c:pt>
                <c:pt idx="638">
                  <c:v>42926</c:v>
                </c:pt>
                <c:pt idx="639">
                  <c:v>42923</c:v>
                </c:pt>
                <c:pt idx="640">
                  <c:v>42922</c:v>
                </c:pt>
                <c:pt idx="641">
                  <c:v>42921</c:v>
                </c:pt>
                <c:pt idx="642">
                  <c:v>42920</c:v>
                </c:pt>
                <c:pt idx="643">
                  <c:v>42919</c:v>
                </c:pt>
                <c:pt idx="644">
                  <c:v>42916</c:v>
                </c:pt>
                <c:pt idx="645">
                  <c:v>42915</c:v>
                </c:pt>
                <c:pt idx="646">
                  <c:v>42914</c:v>
                </c:pt>
                <c:pt idx="647">
                  <c:v>42913</c:v>
                </c:pt>
                <c:pt idx="648">
                  <c:v>42912</c:v>
                </c:pt>
                <c:pt idx="649">
                  <c:v>42909</c:v>
                </c:pt>
                <c:pt idx="650">
                  <c:v>42908</c:v>
                </c:pt>
                <c:pt idx="651">
                  <c:v>42907</c:v>
                </c:pt>
                <c:pt idx="652">
                  <c:v>42906</c:v>
                </c:pt>
                <c:pt idx="653">
                  <c:v>42905</c:v>
                </c:pt>
                <c:pt idx="654">
                  <c:v>42902</c:v>
                </c:pt>
                <c:pt idx="655">
                  <c:v>42901</c:v>
                </c:pt>
                <c:pt idx="656">
                  <c:v>42900</c:v>
                </c:pt>
                <c:pt idx="657">
                  <c:v>42899</c:v>
                </c:pt>
                <c:pt idx="658">
                  <c:v>42898</c:v>
                </c:pt>
                <c:pt idx="659">
                  <c:v>42895</c:v>
                </c:pt>
                <c:pt idx="660">
                  <c:v>42894</c:v>
                </c:pt>
                <c:pt idx="661">
                  <c:v>42893</c:v>
                </c:pt>
                <c:pt idx="662">
                  <c:v>42892</c:v>
                </c:pt>
                <c:pt idx="663">
                  <c:v>42891</c:v>
                </c:pt>
                <c:pt idx="664">
                  <c:v>42888</c:v>
                </c:pt>
                <c:pt idx="665">
                  <c:v>42887</c:v>
                </c:pt>
                <c:pt idx="666">
                  <c:v>42886</c:v>
                </c:pt>
                <c:pt idx="667">
                  <c:v>42885</c:v>
                </c:pt>
                <c:pt idx="668">
                  <c:v>42884</c:v>
                </c:pt>
                <c:pt idx="669">
                  <c:v>42881</c:v>
                </c:pt>
                <c:pt idx="670">
                  <c:v>42880</c:v>
                </c:pt>
                <c:pt idx="671">
                  <c:v>42879</c:v>
                </c:pt>
                <c:pt idx="672">
                  <c:v>42878</c:v>
                </c:pt>
                <c:pt idx="673">
                  <c:v>42877</c:v>
                </c:pt>
                <c:pt idx="674">
                  <c:v>42874</c:v>
                </c:pt>
                <c:pt idx="675">
                  <c:v>42873</c:v>
                </c:pt>
                <c:pt idx="676">
                  <c:v>42872</c:v>
                </c:pt>
                <c:pt idx="677">
                  <c:v>42871</c:v>
                </c:pt>
                <c:pt idx="678">
                  <c:v>42870</c:v>
                </c:pt>
                <c:pt idx="679">
                  <c:v>42867</c:v>
                </c:pt>
                <c:pt idx="680">
                  <c:v>42866</c:v>
                </c:pt>
                <c:pt idx="681">
                  <c:v>42865</c:v>
                </c:pt>
                <c:pt idx="682">
                  <c:v>42864</c:v>
                </c:pt>
                <c:pt idx="683">
                  <c:v>42863</c:v>
                </c:pt>
                <c:pt idx="684">
                  <c:v>42857</c:v>
                </c:pt>
              </c:numCache>
            </c:numRef>
          </c:cat>
          <c:val>
            <c:numRef>
              <c:f>NIKKE225!$D$102:$D$786</c:f>
              <c:numCache>
                <c:formatCode>General</c:formatCode>
                <c:ptCount val="685"/>
                <c:pt idx="0">
                  <c:v>22335.21</c:v>
                </c:pt>
                <c:pt idx="1">
                  <c:v>23378.33</c:v>
                </c:pt>
                <c:pt idx="2">
                  <c:v>23426.42</c:v>
                </c:pt>
                <c:pt idx="3">
                  <c:v>23234.959999999999</c:v>
                </c:pt>
                <c:pt idx="4">
                  <c:v>23133.599999999999</c:v>
                </c:pt>
                <c:pt idx="5">
                  <c:v>23335.99</c:v>
                </c:pt>
                <c:pt idx="6">
                  <c:v>23603.48</c:v>
                </c:pt>
                <c:pt idx="7">
                  <c:v>23784.31</c:v>
                </c:pt>
                <c:pt idx="8">
                  <c:v>23693.72</c:v>
                </c:pt>
                <c:pt idx="9">
                  <c:v>23621.72</c:v>
                </c:pt>
                <c:pt idx="10">
                  <c:v>23759.42</c:v>
                </c:pt>
                <c:pt idx="11">
                  <c:v>23625.13</c:v>
                </c:pt>
                <c:pt idx="12">
                  <c:v>23241.64</c:v>
                </c:pt>
                <c:pt idx="13">
                  <c:v>22854.45</c:v>
                </c:pt>
                <c:pt idx="14">
                  <c:v>22775.919999999998</c:v>
                </c:pt>
                <c:pt idx="15">
                  <c:v>23139.98</c:v>
                </c:pt>
                <c:pt idx="16">
                  <c:v>22892.95</c:v>
                </c:pt>
                <c:pt idx="17">
                  <c:v>23214.28</c:v>
                </c:pt>
                <c:pt idx="18">
                  <c:v>23115.15</c:v>
                </c:pt>
                <c:pt idx="19">
                  <c:v>23317.32</c:v>
                </c:pt>
                <c:pt idx="20">
                  <c:v>23755.32</c:v>
                </c:pt>
                <c:pt idx="21">
                  <c:v>23779.23</c:v>
                </c:pt>
                <c:pt idx="22">
                  <c:v>23831.1</c:v>
                </c:pt>
                <c:pt idx="23">
                  <c:v>23843.48</c:v>
                </c:pt>
                <c:pt idx="24">
                  <c:v>24061.67</c:v>
                </c:pt>
                <c:pt idx="25">
                  <c:v>24013.75</c:v>
                </c:pt>
                <c:pt idx="26">
                  <c:v>23905.38</c:v>
                </c:pt>
                <c:pt idx="27">
                  <c:v>23875.82</c:v>
                </c:pt>
                <c:pt idx="28">
                  <c:v>23951.66</c:v>
                </c:pt>
                <c:pt idx="29">
                  <c:v>23761.08</c:v>
                </c:pt>
                <c:pt idx="30">
                  <c:v>23506.15</c:v>
                </c:pt>
                <c:pt idx="31">
                  <c:v>22951.18</c:v>
                </c:pt>
                <c:pt idx="32">
                  <c:v>23299.919999999998</c:v>
                </c:pt>
                <c:pt idx="33">
                  <c:v>23148.53</c:v>
                </c:pt>
                <c:pt idx="34">
                  <c:v>23656.62</c:v>
                </c:pt>
                <c:pt idx="35">
                  <c:v>23837.72</c:v>
                </c:pt>
                <c:pt idx="36">
                  <c:v>23775.4</c:v>
                </c:pt>
                <c:pt idx="37">
                  <c:v>23782.87</c:v>
                </c:pt>
                <c:pt idx="38">
                  <c:v>23796.35</c:v>
                </c:pt>
                <c:pt idx="39">
                  <c:v>23810.82</c:v>
                </c:pt>
                <c:pt idx="40">
                  <c:v>23746.63</c:v>
                </c:pt>
                <c:pt idx="41">
                  <c:v>23835.29</c:v>
                </c:pt>
                <c:pt idx="42">
                  <c:v>23919.360000000001</c:v>
                </c:pt>
                <c:pt idx="43">
                  <c:v>23996.51</c:v>
                </c:pt>
                <c:pt idx="44">
                  <c:v>23950.05</c:v>
                </c:pt>
                <c:pt idx="45">
                  <c:v>23775.73</c:v>
                </c:pt>
                <c:pt idx="46">
                  <c:v>23360.43</c:v>
                </c:pt>
                <c:pt idx="47">
                  <c:v>23333.63</c:v>
                </c:pt>
                <c:pt idx="48">
                  <c:v>23336.93</c:v>
                </c:pt>
                <c:pt idx="49">
                  <c:v>23360.01</c:v>
                </c:pt>
                <c:pt idx="50">
                  <c:v>23338.400000000001</c:v>
                </c:pt>
                <c:pt idx="51">
                  <c:v>23259.82</c:v>
                </c:pt>
                <c:pt idx="52">
                  <c:v>23044.78</c:v>
                </c:pt>
                <c:pt idx="53">
                  <c:v>23186.84</c:v>
                </c:pt>
                <c:pt idx="54">
                  <c:v>23378.400000000001</c:v>
                </c:pt>
                <c:pt idx="55">
                  <c:v>23273.37</c:v>
                </c:pt>
                <c:pt idx="56">
                  <c:v>23367.33</c:v>
                </c:pt>
                <c:pt idx="57">
                  <c:v>23418.23</c:v>
                </c:pt>
                <c:pt idx="58">
                  <c:v>23350.1</c:v>
                </c:pt>
                <c:pt idx="59">
                  <c:v>23255.39</c:v>
                </c:pt>
                <c:pt idx="60">
                  <c:v>23030.33</c:v>
                </c:pt>
                <c:pt idx="61">
                  <c:v>22726.71</c:v>
                </c:pt>
                <c:pt idx="62">
                  <c:v>23086.12</c:v>
                </c:pt>
                <c:pt idx="63">
                  <c:v>23244.93</c:v>
                </c:pt>
                <c:pt idx="64">
                  <c:v>23271.29</c:v>
                </c:pt>
                <c:pt idx="65">
                  <c:v>23121.59</c:v>
                </c:pt>
                <c:pt idx="66">
                  <c:v>23062.16</c:v>
                </c:pt>
                <c:pt idx="67">
                  <c:v>23270.93</c:v>
                </c:pt>
                <c:pt idx="68">
                  <c:v>23312.25</c:v>
                </c:pt>
                <c:pt idx="69">
                  <c:v>23323.02</c:v>
                </c:pt>
                <c:pt idx="70">
                  <c:v>23313.41</c:v>
                </c:pt>
                <c:pt idx="71">
                  <c:v>23253.32</c:v>
                </c:pt>
                <c:pt idx="72">
                  <c:v>23246.57</c:v>
                </c:pt>
                <c:pt idx="73">
                  <c:v>23090.94</c:v>
                </c:pt>
                <c:pt idx="74">
                  <c:v>22705.599999999999</c:v>
                </c:pt>
                <c:pt idx="75">
                  <c:v>22875.5</c:v>
                </c:pt>
                <c:pt idx="76">
                  <c:v>22827.93</c:v>
                </c:pt>
                <c:pt idx="77">
                  <c:v>22935.35</c:v>
                </c:pt>
                <c:pt idx="78">
                  <c:v>22830.57</c:v>
                </c:pt>
                <c:pt idx="79">
                  <c:v>22715.13</c:v>
                </c:pt>
                <c:pt idx="80">
                  <c:v>22704.33</c:v>
                </c:pt>
                <c:pt idx="81">
                  <c:v>22457.89</c:v>
                </c:pt>
                <c:pt idx="82">
                  <c:v>22515.73</c:v>
                </c:pt>
                <c:pt idx="83">
                  <c:v>22466.26</c:v>
                </c:pt>
                <c:pt idx="84">
                  <c:v>22424.92</c:v>
                </c:pt>
                <c:pt idx="85">
                  <c:v>22434.35</c:v>
                </c:pt>
                <c:pt idx="86">
                  <c:v>22049.71</c:v>
                </c:pt>
                <c:pt idx="87">
                  <c:v>21658.27</c:v>
                </c:pt>
                <c:pt idx="88">
                  <c:v>21308.880000000001</c:v>
                </c:pt>
                <c:pt idx="89">
                  <c:v>21359.84</c:v>
                </c:pt>
                <c:pt idx="90">
                  <c:v>21483.18</c:v>
                </c:pt>
                <c:pt idx="91">
                  <c:v>21328.26</c:v>
                </c:pt>
                <c:pt idx="92">
                  <c:v>21276.01</c:v>
                </c:pt>
                <c:pt idx="93">
                  <c:v>21277.360000000001</c:v>
                </c:pt>
                <c:pt idx="94">
                  <c:v>21725.23</c:v>
                </c:pt>
                <c:pt idx="95">
                  <c:v>21811.98</c:v>
                </c:pt>
                <c:pt idx="96">
                  <c:v>21666.6</c:v>
                </c:pt>
                <c:pt idx="97">
                  <c:v>21733.69</c:v>
                </c:pt>
                <c:pt idx="98">
                  <c:v>21986.240000000002</c:v>
                </c:pt>
                <c:pt idx="99">
                  <c:v>21906</c:v>
                </c:pt>
                <c:pt idx="100">
                  <c:v>22077.94</c:v>
                </c:pt>
                <c:pt idx="101">
                  <c:v>22047.9</c:v>
                </c:pt>
                <c:pt idx="102">
                  <c:v>22003.3</c:v>
                </c:pt>
                <c:pt idx="103">
                  <c:v>21942.03</c:v>
                </c:pt>
                <c:pt idx="104">
                  <c:v>21878.63</c:v>
                </c:pt>
                <c:pt idx="105">
                  <c:v>21820.94</c:v>
                </c:pt>
                <c:pt idx="106">
                  <c:v>21743.96</c:v>
                </c:pt>
                <c:pt idx="107">
                  <c:v>21437.82</c:v>
                </c:pt>
                <c:pt idx="108">
                  <c:v>21350.35</c:v>
                </c:pt>
                <c:pt idx="109">
                  <c:v>21182.26</c:v>
                </c:pt>
                <c:pt idx="110">
                  <c:v>21145.81</c:v>
                </c:pt>
                <c:pt idx="111">
                  <c:v>20787.93</c:v>
                </c:pt>
                <c:pt idx="112">
                  <c:v>20554.16</c:v>
                </c:pt>
                <c:pt idx="113">
                  <c:v>20578.02</c:v>
                </c:pt>
                <c:pt idx="114">
                  <c:v>20614.29</c:v>
                </c:pt>
                <c:pt idx="115">
                  <c:v>20633.3</c:v>
                </c:pt>
                <c:pt idx="116">
                  <c:v>20361.12</c:v>
                </c:pt>
                <c:pt idx="117">
                  <c:v>20433.310000000001</c:v>
                </c:pt>
                <c:pt idx="118">
                  <c:v>20439.919999999998</c:v>
                </c:pt>
                <c:pt idx="119">
                  <c:v>20173.759999999998</c:v>
                </c:pt>
                <c:pt idx="120">
                  <c:v>20579.98</c:v>
                </c:pt>
                <c:pt idx="121">
                  <c:v>20584.29</c:v>
                </c:pt>
                <c:pt idx="122">
                  <c:v>20482.62</c:v>
                </c:pt>
                <c:pt idx="123">
                  <c:v>20582.009999999998</c:v>
                </c:pt>
                <c:pt idx="124">
                  <c:v>20502.66</c:v>
                </c:pt>
                <c:pt idx="125">
                  <c:v>20300.349999999999</c:v>
                </c:pt>
                <c:pt idx="126">
                  <c:v>20184.849999999999</c:v>
                </c:pt>
                <c:pt idx="127">
                  <c:v>20581.169999999998</c:v>
                </c:pt>
                <c:pt idx="128">
                  <c:v>20369.27</c:v>
                </c:pt>
                <c:pt idx="129">
                  <c:v>20676.919999999998</c:v>
                </c:pt>
                <c:pt idx="130">
                  <c:v>20462.98</c:v>
                </c:pt>
                <c:pt idx="131">
                  <c:v>20406.52</c:v>
                </c:pt>
                <c:pt idx="132">
                  <c:v>20110.759999999998</c:v>
                </c:pt>
                <c:pt idx="133">
                  <c:v>20514.189999999999</c:v>
                </c:pt>
                <c:pt idx="134">
                  <c:v>20960.09</c:v>
                </c:pt>
                <c:pt idx="135">
                  <c:v>21288.9</c:v>
                </c:pt>
                <c:pt idx="136">
                  <c:v>21476.07</c:v>
                </c:pt>
                <c:pt idx="137">
                  <c:v>21665.86</c:v>
                </c:pt>
                <c:pt idx="138">
                  <c:v>21518.7</c:v>
                </c:pt>
                <c:pt idx="139">
                  <c:v>21590.66</c:v>
                </c:pt>
                <c:pt idx="140">
                  <c:v>21715.69</c:v>
                </c:pt>
                <c:pt idx="141">
                  <c:v>21677.71</c:v>
                </c:pt>
                <c:pt idx="142">
                  <c:v>21411.93</c:v>
                </c:pt>
                <c:pt idx="143">
                  <c:v>21317.85</c:v>
                </c:pt>
                <c:pt idx="144">
                  <c:v>21121.9</c:v>
                </c:pt>
                <c:pt idx="145">
                  <c:v>20993.439999999999</c:v>
                </c:pt>
                <c:pt idx="146">
                  <c:v>21380.55</c:v>
                </c:pt>
                <c:pt idx="147">
                  <c:v>21514.89</c:v>
                </c:pt>
                <c:pt idx="148">
                  <c:v>21589.83</c:v>
                </c:pt>
                <c:pt idx="149">
                  <c:v>21532.57</c:v>
                </c:pt>
                <c:pt idx="150">
                  <c:v>21488.22</c:v>
                </c:pt>
                <c:pt idx="151">
                  <c:v>21508.22</c:v>
                </c:pt>
                <c:pt idx="152">
                  <c:v>21499.57</c:v>
                </c:pt>
                <c:pt idx="153">
                  <c:v>21647.73</c:v>
                </c:pt>
                <c:pt idx="154">
                  <c:v>21672.5</c:v>
                </c:pt>
                <c:pt idx="155">
                  <c:v>21566.65</c:v>
                </c:pt>
                <c:pt idx="156">
                  <c:v>21697.31</c:v>
                </c:pt>
                <c:pt idx="157">
                  <c:v>21559.17</c:v>
                </c:pt>
                <c:pt idx="158">
                  <c:v>21199.85</c:v>
                </c:pt>
                <c:pt idx="159">
                  <c:v>21123.97</c:v>
                </c:pt>
                <c:pt idx="160">
                  <c:v>21035.84</c:v>
                </c:pt>
                <c:pt idx="161">
                  <c:v>21114.47</c:v>
                </c:pt>
                <c:pt idx="162">
                  <c:v>21185.67</c:v>
                </c:pt>
                <c:pt idx="163">
                  <c:v>21221.7</c:v>
                </c:pt>
                <c:pt idx="164">
                  <c:v>21377.27</c:v>
                </c:pt>
                <c:pt idx="165">
                  <c:v>21213.43</c:v>
                </c:pt>
                <c:pt idx="166">
                  <c:v>20924.189999999999</c:v>
                </c:pt>
                <c:pt idx="167">
                  <c:v>21044.62</c:v>
                </c:pt>
                <c:pt idx="168">
                  <c:v>20971.18</c:v>
                </c:pt>
                <c:pt idx="169">
                  <c:v>20932.13</c:v>
                </c:pt>
                <c:pt idx="170">
                  <c:v>21118.75</c:v>
                </c:pt>
                <c:pt idx="171">
                  <c:v>21066.62</c:v>
                </c:pt>
                <c:pt idx="172">
                  <c:v>21077.95</c:v>
                </c:pt>
                <c:pt idx="173">
                  <c:v>20816.580000000002</c:v>
                </c:pt>
                <c:pt idx="174">
                  <c:v>20745.84</c:v>
                </c:pt>
                <c:pt idx="175">
                  <c:v>20646.150000000001</c:v>
                </c:pt>
                <c:pt idx="176">
                  <c:v>20289.64</c:v>
                </c:pt>
                <c:pt idx="177">
                  <c:v>20305.740000000002</c:v>
                </c:pt>
                <c:pt idx="178">
                  <c:v>20581.580000000002</c:v>
                </c:pt>
                <c:pt idx="179">
                  <c:v>20809.29</c:v>
                </c:pt>
                <c:pt idx="180">
                  <c:v>20884.61</c:v>
                </c:pt>
                <c:pt idx="181">
                  <c:v>21177.27</c:v>
                </c:pt>
                <c:pt idx="182">
                  <c:v>21113.759999999998</c:v>
                </c:pt>
                <c:pt idx="183">
                  <c:v>20922</c:v>
                </c:pt>
                <c:pt idx="184">
                  <c:v>21072.720000000001</c:v>
                </c:pt>
                <c:pt idx="185">
                  <c:v>21266.98</c:v>
                </c:pt>
                <c:pt idx="186">
                  <c:v>21160.43</c:v>
                </c:pt>
                <c:pt idx="187">
                  <c:v>21282.65</c:v>
                </c:pt>
                <c:pt idx="188">
                  <c:v>21199.98</c:v>
                </c:pt>
                <c:pt idx="189">
                  <c:v>20951.669999999998</c:v>
                </c:pt>
                <c:pt idx="190">
                  <c:v>20968.080000000002</c:v>
                </c:pt>
                <c:pt idx="191">
                  <c:v>20751.45</c:v>
                </c:pt>
                <c:pt idx="192">
                  <c:v>21127.93</c:v>
                </c:pt>
                <c:pt idx="193">
                  <c:v>21175.33</c:v>
                </c:pt>
                <c:pt idx="194">
                  <c:v>21315.07</c:v>
                </c:pt>
                <c:pt idx="195">
                  <c:v>21514.85</c:v>
                </c:pt>
                <c:pt idx="196">
                  <c:v>21875.11</c:v>
                </c:pt>
                <c:pt idx="197">
                  <c:v>22073.1</c:v>
                </c:pt>
                <c:pt idx="198">
                  <c:v>22155.23</c:v>
                </c:pt>
                <c:pt idx="199">
                  <c:v>22125.48</c:v>
                </c:pt>
                <c:pt idx="200">
                  <c:v>22119.94</c:v>
                </c:pt>
                <c:pt idx="201">
                  <c:v>22099.38</c:v>
                </c:pt>
                <c:pt idx="202">
                  <c:v>22162.23</c:v>
                </c:pt>
                <c:pt idx="203">
                  <c:v>22058.39</c:v>
                </c:pt>
                <c:pt idx="204">
                  <c:v>22185.87</c:v>
                </c:pt>
                <c:pt idx="205">
                  <c:v>22095.32</c:v>
                </c:pt>
                <c:pt idx="206">
                  <c:v>22102.93</c:v>
                </c:pt>
                <c:pt idx="207">
                  <c:v>21698.71</c:v>
                </c:pt>
                <c:pt idx="208">
                  <c:v>21627.87</c:v>
                </c:pt>
                <c:pt idx="209">
                  <c:v>21571.67</c:v>
                </c:pt>
                <c:pt idx="210">
                  <c:v>21698.42</c:v>
                </c:pt>
                <c:pt idx="211">
                  <c:v>21740.53</c:v>
                </c:pt>
                <c:pt idx="212">
                  <c:v>21731.34</c:v>
                </c:pt>
                <c:pt idx="213">
                  <c:v>21662.9</c:v>
                </c:pt>
                <c:pt idx="214">
                  <c:v>21489.95</c:v>
                </c:pt>
                <c:pt idx="215">
                  <c:v>21490.560000000001</c:v>
                </c:pt>
                <c:pt idx="216">
                  <c:v>21471.119999999999</c:v>
                </c:pt>
                <c:pt idx="217">
                  <c:v>21149.42</c:v>
                </c:pt>
                <c:pt idx="218">
                  <c:v>20974.19</c:v>
                </c:pt>
                <c:pt idx="219">
                  <c:v>21242.52</c:v>
                </c:pt>
                <c:pt idx="220">
                  <c:v>21174.34</c:v>
                </c:pt>
                <c:pt idx="221">
                  <c:v>20911.57</c:v>
                </c:pt>
                <c:pt idx="222">
                  <c:v>21542.03</c:v>
                </c:pt>
                <c:pt idx="223">
                  <c:v>21499.16</c:v>
                </c:pt>
                <c:pt idx="224">
                  <c:v>21425.79</c:v>
                </c:pt>
                <c:pt idx="225">
                  <c:v>21500.32</c:v>
                </c:pt>
                <c:pt idx="226">
                  <c:v>21374.85</c:v>
                </c:pt>
                <c:pt idx="227">
                  <c:v>21287.02</c:v>
                </c:pt>
                <c:pt idx="228">
                  <c:v>21198.99</c:v>
                </c:pt>
                <c:pt idx="229">
                  <c:v>21348.81</c:v>
                </c:pt>
                <c:pt idx="230">
                  <c:v>20938</c:v>
                </c:pt>
                <c:pt idx="231">
                  <c:v>20993.07</c:v>
                </c:pt>
                <c:pt idx="232">
                  <c:v>21402.12</c:v>
                </c:pt>
                <c:pt idx="233">
                  <c:v>21550.45</c:v>
                </c:pt>
                <c:pt idx="234">
                  <c:v>21659.040000000001</c:v>
                </c:pt>
                <c:pt idx="235">
                  <c:v>21740.92</c:v>
                </c:pt>
                <c:pt idx="236">
                  <c:v>21490.02</c:v>
                </c:pt>
                <c:pt idx="237">
                  <c:v>21364.09</c:v>
                </c:pt>
                <c:pt idx="238">
                  <c:v>21492.65</c:v>
                </c:pt>
                <c:pt idx="239">
                  <c:v>21405.84</c:v>
                </c:pt>
                <c:pt idx="240">
                  <c:v>21505.07</c:v>
                </c:pt>
                <c:pt idx="241">
                  <c:v>21348.67</c:v>
                </c:pt>
                <c:pt idx="242">
                  <c:v>21318.74</c:v>
                </c:pt>
                <c:pt idx="243">
                  <c:v>21315.39</c:v>
                </c:pt>
                <c:pt idx="244">
                  <c:v>21217.16</c:v>
                </c:pt>
                <c:pt idx="245">
                  <c:v>21189.97</c:v>
                </c:pt>
                <c:pt idx="246">
                  <c:v>20853.330000000002</c:v>
                </c:pt>
                <c:pt idx="247">
                  <c:v>21102.16</c:v>
                </c:pt>
                <c:pt idx="248">
                  <c:v>20992.880000000001</c:v>
                </c:pt>
                <c:pt idx="249">
                  <c:v>20428.57</c:v>
                </c:pt>
                <c:pt idx="250">
                  <c:v>20315.310000000001</c:v>
                </c:pt>
                <c:pt idx="251">
                  <c:v>20665.509999999998</c:v>
                </c:pt>
                <c:pt idx="252">
                  <c:v>20860.990000000002</c:v>
                </c:pt>
                <c:pt idx="253">
                  <c:v>20823.18</c:v>
                </c:pt>
                <c:pt idx="254">
                  <c:v>20823.68</c:v>
                </c:pt>
                <c:pt idx="255">
                  <c:v>20741.98</c:v>
                </c:pt>
                <c:pt idx="256">
                  <c:v>20682.91</c:v>
                </c:pt>
                <c:pt idx="257">
                  <c:v>20527.53</c:v>
                </c:pt>
                <c:pt idx="258">
                  <c:v>20406.22</c:v>
                </c:pt>
                <c:pt idx="259">
                  <c:v>20624.55</c:v>
                </c:pt>
                <c:pt idx="260">
                  <c:v>20598.64</c:v>
                </c:pt>
                <c:pt idx="261">
                  <c:v>20467.59</c:v>
                </c:pt>
                <c:pt idx="262">
                  <c:v>20438.22</c:v>
                </c:pt>
                <c:pt idx="263">
                  <c:v>20558.3</c:v>
                </c:pt>
                <c:pt idx="264">
                  <c:v>20678.259999999998</c:v>
                </c:pt>
                <c:pt idx="265">
                  <c:v>20454.13</c:v>
                </c:pt>
                <c:pt idx="266">
                  <c:v>20342.46</c:v>
                </c:pt>
                <c:pt idx="267">
                  <c:v>20323.32</c:v>
                </c:pt>
                <c:pt idx="268">
                  <c:v>20204.43</c:v>
                </c:pt>
                <c:pt idx="269">
                  <c:v>20294.740000000002</c:v>
                </c:pt>
                <c:pt idx="270">
                  <c:v>20101.93</c:v>
                </c:pt>
                <c:pt idx="271">
                  <c:v>20331.2</c:v>
                </c:pt>
                <c:pt idx="272">
                  <c:v>20106.36</c:v>
                </c:pt>
                <c:pt idx="273">
                  <c:v>19920.8</c:v>
                </c:pt>
                <c:pt idx="274">
                  <c:v>19241.37</c:v>
                </c:pt>
                <c:pt idx="275">
                  <c:v>19900.04</c:v>
                </c:pt>
                <c:pt idx="276">
                  <c:v>19701.759999999998</c:v>
                </c:pt>
                <c:pt idx="277">
                  <c:v>18948.580000000002</c:v>
                </c:pt>
                <c:pt idx="278">
                  <c:v>19117.96</c:v>
                </c:pt>
                <c:pt idx="279">
                  <c:v>20006.669999999998</c:v>
                </c:pt>
                <c:pt idx="280">
                  <c:v>20282.93</c:v>
                </c:pt>
                <c:pt idx="281">
                  <c:v>20880.73</c:v>
                </c:pt>
                <c:pt idx="282">
                  <c:v>21101.439999999999</c:v>
                </c:pt>
                <c:pt idx="283">
                  <c:v>21363.67</c:v>
                </c:pt>
                <c:pt idx="284">
                  <c:v>21353.94</c:v>
                </c:pt>
                <c:pt idx="285">
                  <c:v>21675.66</c:v>
                </c:pt>
                <c:pt idx="286">
                  <c:v>21320.720000000001</c:v>
                </c:pt>
                <c:pt idx="287">
                  <c:v>21062.31</c:v>
                </c:pt>
                <c:pt idx="288">
                  <c:v>21169.96</c:v>
                </c:pt>
                <c:pt idx="289">
                  <c:v>21506.45</c:v>
                </c:pt>
                <c:pt idx="290">
                  <c:v>21307.72</c:v>
                </c:pt>
                <c:pt idx="291">
                  <c:v>21708.82</c:v>
                </c:pt>
                <c:pt idx="292">
                  <c:v>22033.41</c:v>
                </c:pt>
                <c:pt idx="293">
                  <c:v>22550.29</c:v>
                </c:pt>
                <c:pt idx="294">
                  <c:v>22231.96</c:v>
                </c:pt>
                <c:pt idx="295">
                  <c:v>22241.17</c:v>
                </c:pt>
                <c:pt idx="296">
                  <c:v>22032.720000000001</c:v>
                </c:pt>
                <c:pt idx="297">
                  <c:v>21816.05</c:v>
                </c:pt>
                <c:pt idx="298">
                  <c:v>21622.6</c:v>
                </c:pt>
                <c:pt idx="299">
                  <c:v>21484.98</c:v>
                </c:pt>
                <c:pt idx="300">
                  <c:v>21243.38</c:v>
                </c:pt>
                <c:pt idx="301">
                  <c:v>21526.95</c:v>
                </c:pt>
                <c:pt idx="302">
                  <c:v>21665.29</c:v>
                </c:pt>
                <c:pt idx="303">
                  <c:v>21663.99</c:v>
                </c:pt>
                <c:pt idx="304">
                  <c:v>21613.53</c:v>
                </c:pt>
                <c:pt idx="305">
                  <c:v>21764.880000000001</c:v>
                </c:pt>
                <c:pt idx="306">
                  <c:v>21484.65</c:v>
                </c:pt>
                <c:pt idx="307">
                  <c:v>22046.29</c:v>
                </c:pt>
                <c:pt idx="308">
                  <c:v>22226.01</c:v>
                </c:pt>
                <c:pt idx="309">
                  <c:v>22421</c:v>
                </c:pt>
                <c:pt idx="310">
                  <c:v>21996.94</c:v>
                </c:pt>
                <c:pt idx="311">
                  <c:v>21994.28</c:v>
                </c:pt>
                <c:pt idx="312">
                  <c:v>21865.98</c:v>
                </c:pt>
                <c:pt idx="313">
                  <c:v>21751.33</c:v>
                </c:pt>
                <c:pt idx="314">
                  <c:v>21628.45</c:v>
                </c:pt>
                <c:pt idx="315">
                  <c:v>21530.39</c:v>
                </c:pt>
                <c:pt idx="316">
                  <c:v>21035.88</c:v>
                </c:pt>
                <c:pt idx="317">
                  <c:v>21109.97</c:v>
                </c:pt>
                <c:pt idx="318">
                  <c:v>20971.93</c:v>
                </c:pt>
                <c:pt idx="319">
                  <c:v>21204.400000000001</c:v>
                </c:pt>
                <c:pt idx="320">
                  <c:v>21911.42</c:v>
                </c:pt>
                <c:pt idx="321">
                  <c:v>21993.07</c:v>
                </c:pt>
                <c:pt idx="322">
                  <c:v>22271.59</c:v>
                </c:pt>
                <c:pt idx="323">
                  <c:v>22212.57</c:v>
                </c:pt>
                <c:pt idx="324">
                  <c:v>22637.29</c:v>
                </c:pt>
                <c:pt idx="325">
                  <c:v>22765.58</c:v>
                </c:pt>
                <c:pt idx="326">
                  <c:v>22269.53</c:v>
                </c:pt>
                <c:pt idx="327">
                  <c:v>22261.919999999998</c:v>
                </c:pt>
                <c:pt idx="328">
                  <c:v>22323.43</c:v>
                </c:pt>
                <c:pt idx="329">
                  <c:v>22459.02</c:v>
                </c:pt>
                <c:pt idx="330">
                  <c:v>23373.54</c:v>
                </c:pt>
                <c:pt idx="331">
                  <c:v>23442.46</c:v>
                </c:pt>
                <c:pt idx="332">
                  <c:v>23730.19</c:v>
                </c:pt>
                <c:pt idx="333">
                  <c:v>23923.26</c:v>
                </c:pt>
                <c:pt idx="334">
                  <c:v>24030.59</c:v>
                </c:pt>
                <c:pt idx="335">
                  <c:v>24217.26</c:v>
                </c:pt>
                <c:pt idx="336">
                  <c:v>24123.5</c:v>
                </c:pt>
                <c:pt idx="337">
                  <c:v>24021.27</c:v>
                </c:pt>
                <c:pt idx="338">
                  <c:v>23778.04</c:v>
                </c:pt>
                <c:pt idx="339">
                  <c:v>23833.919999999998</c:v>
                </c:pt>
                <c:pt idx="340">
                  <c:v>23808.95</c:v>
                </c:pt>
                <c:pt idx="341">
                  <c:v>23764.05</c:v>
                </c:pt>
                <c:pt idx="342">
                  <c:v>23582.15</c:v>
                </c:pt>
                <c:pt idx="343">
                  <c:v>23672.52</c:v>
                </c:pt>
                <c:pt idx="344">
                  <c:v>23039.26</c:v>
                </c:pt>
                <c:pt idx="345">
                  <c:v>22965.48</c:v>
                </c:pt>
                <c:pt idx="346">
                  <c:v>22643.88</c:v>
                </c:pt>
                <c:pt idx="347">
                  <c:v>22522.17</c:v>
                </c:pt>
                <c:pt idx="348">
                  <c:v>22457.1</c:v>
                </c:pt>
                <c:pt idx="349">
                  <c:v>22249.61</c:v>
                </c:pt>
                <c:pt idx="350">
                  <c:v>22172.9</c:v>
                </c:pt>
                <c:pt idx="351">
                  <c:v>22416.63</c:v>
                </c:pt>
                <c:pt idx="352">
                  <c:v>22570.52</c:v>
                </c:pt>
                <c:pt idx="353">
                  <c:v>22612.15</c:v>
                </c:pt>
                <c:pt idx="354">
                  <c:v>22684.43</c:v>
                </c:pt>
                <c:pt idx="355">
                  <c:v>22678.03</c:v>
                </c:pt>
                <c:pt idx="356">
                  <c:v>22832.83</c:v>
                </c:pt>
                <c:pt idx="357">
                  <c:v>22819.97</c:v>
                </c:pt>
                <c:pt idx="358">
                  <c:v>22813.47</c:v>
                </c:pt>
                <c:pt idx="359">
                  <c:v>22682.39</c:v>
                </c:pt>
                <c:pt idx="360">
                  <c:v>22452.42</c:v>
                </c:pt>
                <c:pt idx="361">
                  <c:v>22377.88</c:v>
                </c:pt>
                <c:pt idx="362">
                  <c:v>22162.81</c:v>
                </c:pt>
                <c:pt idx="363">
                  <c:v>22053.14</c:v>
                </c:pt>
                <c:pt idx="364">
                  <c:v>22150.75</c:v>
                </c:pt>
                <c:pt idx="365">
                  <c:v>22244.1</c:v>
                </c:pt>
                <c:pt idx="366">
                  <c:v>21871.7</c:v>
                </c:pt>
                <c:pt idx="367">
                  <c:v>22110.29</c:v>
                </c:pt>
                <c:pt idx="368">
                  <c:v>22047.19</c:v>
                </c:pt>
                <c:pt idx="369">
                  <c:v>21851.32</c:v>
                </c:pt>
                <c:pt idx="370">
                  <c:v>22272.69</c:v>
                </c:pt>
                <c:pt idx="371">
                  <c:v>22497.99</c:v>
                </c:pt>
                <c:pt idx="372">
                  <c:v>22610.29</c:v>
                </c:pt>
                <c:pt idx="373">
                  <c:v>22499.05</c:v>
                </c:pt>
                <c:pt idx="374">
                  <c:v>22486.74</c:v>
                </c:pt>
                <c:pt idx="375">
                  <c:v>22490.57</c:v>
                </c:pt>
                <c:pt idx="376">
                  <c:v>22464.81</c:v>
                </c:pt>
                <c:pt idx="377">
                  <c:v>22615.98</c:v>
                </c:pt>
                <c:pt idx="378">
                  <c:v>22352.21</c:v>
                </c:pt>
                <c:pt idx="379">
                  <c:v>22518.94</c:v>
                </c:pt>
                <c:pt idx="380">
                  <c:v>22593.200000000001</c:v>
                </c:pt>
                <c:pt idx="381">
                  <c:v>22549.77</c:v>
                </c:pt>
                <c:pt idx="382">
                  <c:v>22547.14</c:v>
                </c:pt>
                <c:pt idx="383">
                  <c:v>22416.23</c:v>
                </c:pt>
                <c:pt idx="384">
                  <c:v>22341.87</c:v>
                </c:pt>
                <c:pt idx="385">
                  <c:v>22541.35</c:v>
                </c:pt>
                <c:pt idx="386">
                  <c:v>22761.87</c:v>
                </c:pt>
                <c:pt idx="387">
                  <c:v>22794.19</c:v>
                </c:pt>
                <c:pt idx="388">
                  <c:v>22575.42</c:v>
                </c:pt>
                <c:pt idx="389">
                  <c:v>22316.52</c:v>
                </c:pt>
                <c:pt idx="390">
                  <c:v>22019.19</c:v>
                </c:pt>
                <c:pt idx="391">
                  <c:v>21744.25</c:v>
                </c:pt>
                <c:pt idx="392">
                  <c:v>22196.89</c:v>
                </c:pt>
                <c:pt idx="393">
                  <c:v>21825.759999999998</c:v>
                </c:pt>
                <c:pt idx="394">
                  <c:v>21642.959999999999</c:v>
                </c:pt>
                <c:pt idx="395">
                  <c:v>21462.95</c:v>
                </c:pt>
                <c:pt idx="396">
                  <c:v>21604.18</c:v>
                </c:pt>
                <c:pt idx="397">
                  <c:v>21574.560000000001</c:v>
                </c:pt>
                <c:pt idx="398">
                  <c:v>21784.48</c:v>
                </c:pt>
                <c:pt idx="399">
                  <c:v>22145.48</c:v>
                </c:pt>
                <c:pt idx="400">
                  <c:v>22038.400000000001</c:v>
                </c:pt>
                <c:pt idx="401">
                  <c:v>22205.34</c:v>
                </c:pt>
                <c:pt idx="402">
                  <c:v>22104.12</c:v>
                </c:pt>
                <c:pt idx="403">
                  <c:v>22312.79</c:v>
                </c:pt>
                <c:pt idx="404">
                  <c:v>22414.18</c:v>
                </c:pt>
                <c:pt idx="405">
                  <c:v>22491.08</c:v>
                </c:pt>
                <c:pt idx="406">
                  <c:v>22167.16</c:v>
                </c:pt>
                <c:pt idx="407">
                  <c:v>22278.48</c:v>
                </c:pt>
                <c:pt idx="408">
                  <c:v>22601.13</c:v>
                </c:pt>
                <c:pt idx="409">
                  <c:v>22770.38</c:v>
                </c:pt>
                <c:pt idx="410">
                  <c:v>22738.61</c:v>
                </c:pt>
                <c:pt idx="411">
                  <c:v>22895.31</c:v>
                </c:pt>
                <c:pt idx="412">
                  <c:v>22797.73</c:v>
                </c:pt>
                <c:pt idx="413">
                  <c:v>22667.3</c:v>
                </c:pt>
                <c:pt idx="414">
                  <c:v>22694.5</c:v>
                </c:pt>
                <c:pt idx="415">
                  <c:v>22732.18</c:v>
                </c:pt>
                <c:pt idx="416">
                  <c:v>22498.59</c:v>
                </c:pt>
                <c:pt idx="417">
                  <c:v>22470.04</c:v>
                </c:pt>
                <c:pt idx="418">
                  <c:v>22355.83</c:v>
                </c:pt>
                <c:pt idx="419">
                  <c:v>22098.04</c:v>
                </c:pt>
                <c:pt idx="420">
                  <c:v>22098</c:v>
                </c:pt>
                <c:pt idx="421">
                  <c:v>21931.65</c:v>
                </c:pt>
                <c:pt idx="422">
                  <c:v>22240.39</c:v>
                </c:pt>
                <c:pt idx="423">
                  <c:v>22410.91</c:v>
                </c:pt>
                <c:pt idx="424">
                  <c:v>22318.15</c:v>
                </c:pt>
                <c:pt idx="425">
                  <c:v>22366.6</c:v>
                </c:pt>
                <c:pt idx="426">
                  <c:v>22649.85</c:v>
                </c:pt>
                <c:pt idx="427">
                  <c:v>22952.87</c:v>
                </c:pt>
                <c:pt idx="428">
                  <c:v>22935.31</c:v>
                </c:pt>
                <c:pt idx="429">
                  <c:v>22867.3</c:v>
                </c:pt>
                <c:pt idx="430">
                  <c:v>22799.16</c:v>
                </c:pt>
                <c:pt idx="431">
                  <c:v>22695.84</c:v>
                </c:pt>
                <c:pt idx="432">
                  <c:v>22805.72</c:v>
                </c:pt>
                <c:pt idx="433">
                  <c:v>22683.64</c:v>
                </c:pt>
                <c:pt idx="434">
                  <c:v>22545.47</c:v>
                </c:pt>
                <c:pt idx="435">
                  <c:v>22418.75</c:v>
                </c:pt>
                <c:pt idx="436">
                  <c:v>22364.75</c:v>
                </c:pt>
                <c:pt idx="437">
                  <c:v>22423.23</c:v>
                </c:pt>
                <c:pt idx="438">
                  <c:v>22350.91</c:v>
                </c:pt>
                <c:pt idx="439">
                  <c:v>22426.55</c:v>
                </c:pt>
                <c:pt idx="440">
                  <c:v>22411.43</c:v>
                </c:pt>
                <c:pt idx="441">
                  <c:v>22357.53</c:v>
                </c:pt>
                <c:pt idx="442">
                  <c:v>22265.200000000001</c:v>
                </c:pt>
                <c:pt idx="443">
                  <c:v>22080.76</c:v>
                </c:pt>
                <c:pt idx="444">
                  <c:v>22149.59</c:v>
                </c:pt>
                <c:pt idx="445">
                  <c:v>22065.52</c:v>
                </c:pt>
                <c:pt idx="446">
                  <c:v>22076.63</c:v>
                </c:pt>
                <c:pt idx="447">
                  <c:v>22176.86</c:v>
                </c:pt>
                <c:pt idx="448">
                  <c:v>21914.959999999999</c:v>
                </c:pt>
                <c:pt idx="449">
                  <c:v>21772.42</c:v>
                </c:pt>
                <c:pt idx="450">
                  <c:v>21775.61</c:v>
                </c:pt>
                <c:pt idx="451">
                  <c:v>21746.69</c:v>
                </c:pt>
                <c:pt idx="452">
                  <c:v>21591.39</c:v>
                </c:pt>
                <c:pt idx="453">
                  <c:v>21687.1</c:v>
                </c:pt>
                <c:pt idx="454">
                  <c:v>21542.37</c:v>
                </c:pt>
                <c:pt idx="455">
                  <c:v>21517.77</c:v>
                </c:pt>
                <c:pt idx="456">
                  <c:v>21550.42</c:v>
                </c:pt>
                <c:pt idx="457">
                  <c:v>21462.1</c:v>
                </c:pt>
                <c:pt idx="458">
                  <c:v>21238.18</c:v>
                </c:pt>
                <c:pt idx="459">
                  <c:v>21056.02</c:v>
                </c:pt>
                <c:pt idx="460">
                  <c:v>21388.58</c:v>
                </c:pt>
                <c:pt idx="461">
                  <c:v>21311.5</c:v>
                </c:pt>
                <c:pt idx="462">
                  <c:v>20996.22</c:v>
                </c:pt>
                <c:pt idx="463">
                  <c:v>20776.82</c:v>
                </c:pt>
                <c:pt idx="464">
                  <c:v>20943.310000000001</c:v>
                </c:pt>
                <c:pt idx="465">
                  <c:v>20347.490000000002</c:v>
                </c:pt>
                <c:pt idx="466">
                  <c:v>20559.61</c:v>
                </c:pt>
                <c:pt idx="467">
                  <c:v>21349.71</c:v>
                </c:pt>
                <c:pt idx="468">
                  <c:v>21223.97</c:v>
                </c:pt>
                <c:pt idx="469">
                  <c:v>21366.880000000001</c:v>
                </c:pt>
                <c:pt idx="470">
                  <c:v>21632.85</c:v>
                </c:pt>
                <c:pt idx="471">
                  <c:v>21555.49</c:v>
                </c:pt>
                <c:pt idx="472">
                  <c:v>21684.02</c:v>
                </c:pt>
                <c:pt idx="473">
                  <c:v>21700.78</c:v>
                </c:pt>
                <c:pt idx="474">
                  <c:v>21689.97</c:v>
                </c:pt>
                <c:pt idx="475">
                  <c:v>21357.55</c:v>
                </c:pt>
                <c:pt idx="476">
                  <c:v>21299.4</c:v>
                </c:pt>
                <c:pt idx="477">
                  <c:v>21201.94</c:v>
                </c:pt>
                <c:pt idx="478">
                  <c:v>21381.42</c:v>
                </c:pt>
                <c:pt idx="479">
                  <c:v>20937.259999999998</c:v>
                </c:pt>
                <c:pt idx="480">
                  <c:v>21088.959999999999</c:v>
                </c:pt>
                <c:pt idx="481">
                  <c:v>21645.22</c:v>
                </c:pt>
                <c:pt idx="482">
                  <c:v>22068.240000000002</c:v>
                </c:pt>
                <c:pt idx="483">
                  <c:v>22325.07</c:v>
                </c:pt>
                <c:pt idx="484">
                  <c:v>22040.87</c:v>
                </c:pt>
                <c:pt idx="485">
                  <c:v>21741.63</c:v>
                </c:pt>
                <c:pt idx="486">
                  <c:v>21626.85</c:v>
                </c:pt>
                <c:pt idx="487">
                  <c:v>21836.73</c:v>
                </c:pt>
                <c:pt idx="488">
                  <c:v>21831.45</c:v>
                </c:pt>
                <c:pt idx="489">
                  <c:v>21858.33</c:v>
                </c:pt>
                <c:pt idx="490">
                  <c:v>21499.88</c:v>
                </c:pt>
                <c:pt idx="491">
                  <c:v>21308.92</c:v>
                </c:pt>
                <c:pt idx="492">
                  <c:v>20950.150000000001</c:v>
                </c:pt>
                <c:pt idx="493">
                  <c:v>21211.53</c:v>
                </c:pt>
                <c:pt idx="494">
                  <c:v>21119.01</c:v>
                </c:pt>
                <c:pt idx="495">
                  <c:v>21649.7</c:v>
                </c:pt>
                <c:pt idx="496">
                  <c:v>21627.13</c:v>
                </c:pt>
                <c:pt idx="497">
                  <c:v>21078.71</c:v>
                </c:pt>
                <c:pt idx="498">
                  <c:v>22659.43</c:v>
                </c:pt>
                <c:pt idx="499">
                  <c:v>23122.45</c:v>
                </c:pt>
                <c:pt idx="500">
                  <c:v>23211.119999999999</c:v>
                </c:pt>
                <c:pt idx="501">
                  <c:v>23092.85</c:v>
                </c:pt>
                <c:pt idx="502">
                  <c:v>23233.37</c:v>
                </c:pt>
                <c:pt idx="503">
                  <c:v>23580.17</c:v>
                </c:pt>
                <c:pt idx="504">
                  <c:v>23592.28</c:v>
                </c:pt>
                <c:pt idx="505">
                  <c:v>23649.03</c:v>
                </c:pt>
                <c:pt idx="506">
                  <c:v>23917.14</c:v>
                </c:pt>
                <c:pt idx="507">
                  <c:v>23916.02</c:v>
                </c:pt>
                <c:pt idx="508">
                  <c:v>23697.81</c:v>
                </c:pt>
                <c:pt idx="509">
                  <c:v>23735.61</c:v>
                </c:pt>
                <c:pt idx="510">
                  <c:v>23699.47</c:v>
                </c:pt>
                <c:pt idx="511">
                  <c:v>23739.17</c:v>
                </c:pt>
                <c:pt idx="512">
                  <c:v>23701.83</c:v>
                </c:pt>
                <c:pt idx="513">
                  <c:v>23685.02</c:v>
                </c:pt>
                <c:pt idx="514">
                  <c:v>23588.07</c:v>
                </c:pt>
                <c:pt idx="515">
                  <c:v>23601.84</c:v>
                </c:pt>
                <c:pt idx="516">
                  <c:v>23755.45</c:v>
                </c:pt>
                <c:pt idx="517">
                  <c:v>23789.03</c:v>
                </c:pt>
                <c:pt idx="518">
                  <c:v>23520.52</c:v>
                </c:pt>
                <c:pt idx="519">
                  <c:v>23065.200000000001</c:v>
                </c:pt>
                <c:pt idx="520">
                  <c:v>22753.200000000001</c:v>
                </c:pt>
                <c:pt idx="521">
                  <c:v>22736.43</c:v>
                </c:pt>
                <c:pt idx="522">
                  <c:v>22854.39</c:v>
                </c:pt>
                <c:pt idx="523">
                  <c:v>22877.63</c:v>
                </c:pt>
                <c:pt idx="524">
                  <c:v>22870.19</c:v>
                </c:pt>
                <c:pt idx="525">
                  <c:v>22801.16</c:v>
                </c:pt>
                <c:pt idx="526">
                  <c:v>22728.06</c:v>
                </c:pt>
                <c:pt idx="527">
                  <c:v>22806.73</c:v>
                </c:pt>
                <c:pt idx="528">
                  <c:v>22862.82</c:v>
                </c:pt>
                <c:pt idx="529">
                  <c:v>22735.200000000001</c:v>
                </c:pt>
                <c:pt idx="530">
                  <c:v>22478.32</c:v>
                </c:pt>
                <c:pt idx="531">
                  <c:v>22638.76</c:v>
                </c:pt>
                <c:pt idx="532">
                  <c:v>22697.32</c:v>
                </c:pt>
                <c:pt idx="533">
                  <c:v>22834.89</c:v>
                </c:pt>
                <c:pt idx="534">
                  <c:v>22787.4</c:v>
                </c:pt>
                <c:pt idx="535">
                  <c:v>22625.41</c:v>
                </c:pt>
                <c:pt idx="536">
                  <c:v>22317.15</c:v>
                </c:pt>
                <c:pt idx="537">
                  <c:v>22119.21</c:v>
                </c:pt>
                <c:pt idx="538">
                  <c:v>22522.28</c:v>
                </c:pt>
                <c:pt idx="539">
                  <c:v>22693.99</c:v>
                </c:pt>
                <c:pt idx="540">
                  <c:v>22675.07</c:v>
                </c:pt>
                <c:pt idx="541">
                  <c:v>22502.68</c:v>
                </c:pt>
                <c:pt idx="542">
                  <c:v>22537.119999999999</c:v>
                </c:pt>
                <c:pt idx="543">
                  <c:v>22363.94</c:v>
                </c:pt>
                <c:pt idx="544">
                  <c:v>22423.4</c:v>
                </c:pt>
                <c:pt idx="545">
                  <c:v>22381.01</c:v>
                </c:pt>
                <c:pt idx="546">
                  <c:v>22513.439999999999</c:v>
                </c:pt>
                <c:pt idx="547">
                  <c:v>22416.48</c:v>
                </c:pt>
                <c:pt idx="548">
                  <c:v>22215.07</c:v>
                </c:pt>
                <c:pt idx="549">
                  <c:v>22319.119999999999</c:v>
                </c:pt>
                <c:pt idx="550">
                  <c:v>21972.34</c:v>
                </c:pt>
                <c:pt idx="551">
                  <c:v>22004.79</c:v>
                </c:pt>
                <c:pt idx="552">
                  <c:v>22323.24</c:v>
                </c:pt>
                <c:pt idx="553">
                  <c:v>22380.99</c:v>
                </c:pt>
                <c:pt idx="554">
                  <c:v>22511.93</c:v>
                </c:pt>
                <c:pt idx="555">
                  <c:v>22522.83</c:v>
                </c:pt>
                <c:pt idx="556">
                  <c:v>22759.07</c:v>
                </c:pt>
                <c:pt idx="557">
                  <c:v>22512.91</c:v>
                </c:pt>
                <c:pt idx="558">
                  <c:v>22435.34</c:v>
                </c:pt>
                <c:pt idx="559">
                  <c:v>22400.01</c:v>
                </c:pt>
                <c:pt idx="560">
                  <c:v>22130.03</c:v>
                </c:pt>
                <c:pt idx="561">
                  <c:v>21840.07</c:v>
                </c:pt>
                <c:pt idx="562">
                  <c:v>21921.24</c:v>
                </c:pt>
                <c:pt idx="563">
                  <c:v>21815.72</c:v>
                </c:pt>
                <c:pt idx="564">
                  <c:v>21688.560000000001</c:v>
                </c:pt>
                <c:pt idx="565">
                  <c:v>21648.35</c:v>
                </c:pt>
                <c:pt idx="566">
                  <c:v>21646.52</c:v>
                </c:pt>
                <c:pt idx="567">
                  <c:v>21614.51</c:v>
                </c:pt>
                <c:pt idx="568">
                  <c:v>21363.1</c:v>
                </c:pt>
                <c:pt idx="569">
                  <c:v>21381.52</c:v>
                </c:pt>
                <c:pt idx="570">
                  <c:v>21317.67</c:v>
                </c:pt>
                <c:pt idx="571">
                  <c:v>21230.67</c:v>
                </c:pt>
                <c:pt idx="572">
                  <c:v>21187.93</c:v>
                </c:pt>
                <c:pt idx="573">
                  <c:v>20933</c:v>
                </c:pt>
                <c:pt idx="574">
                  <c:v>20917.04</c:v>
                </c:pt>
                <c:pt idx="575">
                  <c:v>20788.12</c:v>
                </c:pt>
                <c:pt idx="576">
                  <c:v>20663.080000000002</c:v>
                </c:pt>
                <c:pt idx="577">
                  <c:v>20659.150000000001</c:v>
                </c:pt>
                <c:pt idx="578">
                  <c:v>20602.259999999998</c:v>
                </c:pt>
                <c:pt idx="579">
                  <c:v>20592.18</c:v>
                </c:pt>
                <c:pt idx="580">
                  <c:v>20438.169999999998</c:v>
                </c:pt>
                <c:pt idx="581">
                  <c:v>20363.28</c:v>
                </c:pt>
                <c:pt idx="582">
                  <c:v>20285.060000000001</c:v>
                </c:pt>
                <c:pt idx="583">
                  <c:v>20299.68</c:v>
                </c:pt>
                <c:pt idx="584">
                  <c:v>20213.66</c:v>
                </c:pt>
                <c:pt idx="585">
                  <c:v>20303.98</c:v>
                </c:pt>
                <c:pt idx="586">
                  <c:v>20367.03</c:v>
                </c:pt>
                <c:pt idx="587">
                  <c:v>20249.240000000002</c:v>
                </c:pt>
                <c:pt idx="588">
                  <c:v>20332.689999999999</c:v>
                </c:pt>
                <c:pt idx="589">
                  <c:v>20272.82</c:v>
                </c:pt>
                <c:pt idx="590">
                  <c:v>20122</c:v>
                </c:pt>
                <c:pt idx="591">
                  <c:v>19787.650000000001</c:v>
                </c:pt>
                <c:pt idx="592">
                  <c:v>19793.849999999999</c:v>
                </c:pt>
                <c:pt idx="593">
                  <c:v>19845.02</c:v>
                </c:pt>
                <c:pt idx="594">
                  <c:v>19718.8</c:v>
                </c:pt>
                <c:pt idx="595">
                  <c:v>19437.14</c:v>
                </c:pt>
                <c:pt idx="596">
                  <c:v>19239.52</c:v>
                </c:pt>
                <c:pt idx="597">
                  <c:v>19365.75</c:v>
                </c:pt>
                <c:pt idx="598">
                  <c:v>19254.669999999998</c:v>
                </c:pt>
                <c:pt idx="599">
                  <c:v>19354.59</c:v>
                </c:pt>
                <c:pt idx="600">
                  <c:v>19479.400000000001</c:v>
                </c:pt>
                <c:pt idx="601">
                  <c:v>19620.07</c:v>
                </c:pt>
                <c:pt idx="602">
                  <c:v>19583.11</c:v>
                </c:pt>
                <c:pt idx="603">
                  <c:v>19435.099999999999</c:v>
                </c:pt>
                <c:pt idx="604">
                  <c:v>19280.02</c:v>
                </c:pt>
                <c:pt idx="605">
                  <c:v>19420.5</c:v>
                </c:pt>
                <c:pt idx="606">
                  <c:v>19384.37</c:v>
                </c:pt>
                <c:pt idx="607">
                  <c:v>19351.919999999998</c:v>
                </c:pt>
                <c:pt idx="608">
                  <c:v>19408.47</c:v>
                </c:pt>
                <c:pt idx="609">
                  <c:v>19361.95</c:v>
                </c:pt>
                <c:pt idx="610">
                  <c:v>19365.650000000001</c:v>
                </c:pt>
                <c:pt idx="611">
                  <c:v>19433.09</c:v>
                </c:pt>
                <c:pt idx="612">
                  <c:v>19679.37</c:v>
                </c:pt>
                <c:pt idx="613">
                  <c:v>19719.080000000002</c:v>
                </c:pt>
                <c:pt idx="614">
                  <c:v>19656.91</c:v>
                </c:pt>
                <c:pt idx="615">
                  <c:v>19486.48</c:v>
                </c:pt>
                <c:pt idx="616">
                  <c:v>19685.830000000002</c:v>
                </c:pt>
                <c:pt idx="617">
                  <c:v>19660.22</c:v>
                </c:pt>
                <c:pt idx="618">
                  <c:v>19970.57</c:v>
                </c:pt>
                <c:pt idx="619">
                  <c:v>20037.400000000001</c:v>
                </c:pt>
                <c:pt idx="620">
                  <c:v>19933.59</c:v>
                </c:pt>
                <c:pt idx="621">
                  <c:v>19985.400000000001</c:v>
                </c:pt>
                <c:pt idx="622">
                  <c:v>20022.05</c:v>
                </c:pt>
                <c:pt idx="623">
                  <c:v>19904.72</c:v>
                </c:pt>
                <c:pt idx="624">
                  <c:v>19891.900000000001</c:v>
                </c:pt>
                <c:pt idx="625">
                  <c:v>19926.599999999999</c:v>
                </c:pt>
                <c:pt idx="626">
                  <c:v>20005.2</c:v>
                </c:pt>
                <c:pt idx="627">
                  <c:v>20016.580000000002</c:v>
                </c:pt>
                <c:pt idx="628">
                  <c:v>19941.61</c:v>
                </c:pt>
                <c:pt idx="629">
                  <c:v>19901.88</c:v>
                </c:pt>
                <c:pt idx="630">
                  <c:v>20081.91</c:v>
                </c:pt>
                <c:pt idx="631">
                  <c:v>20032.23</c:v>
                </c:pt>
                <c:pt idx="632">
                  <c:v>19947.259999999998</c:v>
                </c:pt>
                <c:pt idx="633">
                  <c:v>19943.14</c:v>
                </c:pt>
                <c:pt idx="634">
                  <c:v>20101.71</c:v>
                </c:pt>
                <c:pt idx="635">
                  <c:v>20062.27</c:v>
                </c:pt>
                <c:pt idx="636">
                  <c:v>20061.16</c:v>
                </c:pt>
                <c:pt idx="637">
                  <c:v>20070.669999999998</c:v>
                </c:pt>
                <c:pt idx="638">
                  <c:v>20023.03</c:v>
                </c:pt>
                <c:pt idx="639">
                  <c:v>19856.650000000001</c:v>
                </c:pt>
                <c:pt idx="640">
                  <c:v>19947.63</c:v>
                </c:pt>
                <c:pt idx="641">
                  <c:v>19888.900000000001</c:v>
                </c:pt>
                <c:pt idx="642">
                  <c:v>19971.53</c:v>
                </c:pt>
                <c:pt idx="643">
                  <c:v>20030.61</c:v>
                </c:pt>
                <c:pt idx="644">
                  <c:v>19946.509999999998</c:v>
                </c:pt>
                <c:pt idx="645">
                  <c:v>20197.38</c:v>
                </c:pt>
                <c:pt idx="646">
                  <c:v>20110.490000000002</c:v>
                </c:pt>
                <c:pt idx="647">
                  <c:v>20185.189999999999</c:v>
                </c:pt>
                <c:pt idx="648">
                  <c:v>20119.04</c:v>
                </c:pt>
                <c:pt idx="649">
                  <c:v>20089.54</c:v>
                </c:pt>
                <c:pt idx="650">
                  <c:v>20107.89</c:v>
                </c:pt>
                <c:pt idx="651">
                  <c:v>20117.79</c:v>
                </c:pt>
                <c:pt idx="652">
                  <c:v>20227.29</c:v>
                </c:pt>
                <c:pt idx="653">
                  <c:v>19949.88</c:v>
                </c:pt>
                <c:pt idx="654">
                  <c:v>19884.8</c:v>
                </c:pt>
                <c:pt idx="655">
                  <c:v>19755.34</c:v>
                </c:pt>
                <c:pt idx="656">
                  <c:v>19879.599999999999</c:v>
                </c:pt>
                <c:pt idx="657">
                  <c:v>19850.86</c:v>
                </c:pt>
                <c:pt idx="658">
                  <c:v>19837.64</c:v>
                </c:pt>
                <c:pt idx="659">
                  <c:v>19927.07</c:v>
                </c:pt>
                <c:pt idx="660">
                  <c:v>19896.349999999999</c:v>
                </c:pt>
                <c:pt idx="661">
                  <c:v>19908.07</c:v>
                </c:pt>
                <c:pt idx="662">
                  <c:v>19948.02</c:v>
                </c:pt>
                <c:pt idx="663">
                  <c:v>20104.13</c:v>
                </c:pt>
                <c:pt idx="664">
                  <c:v>19967</c:v>
                </c:pt>
                <c:pt idx="665">
                  <c:v>19686.32</c:v>
                </c:pt>
                <c:pt idx="666">
                  <c:v>19589.25</c:v>
                </c:pt>
                <c:pt idx="667">
                  <c:v>19570.13</c:v>
                </c:pt>
                <c:pt idx="668">
                  <c:v>19627.189999999999</c:v>
                </c:pt>
                <c:pt idx="669">
                  <c:v>19686.490000000002</c:v>
                </c:pt>
                <c:pt idx="670">
                  <c:v>19720.12</c:v>
                </c:pt>
                <c:pt idx="671">
                  <c:v>19690.099999999999</c:v>
                </c:pt>
                <c:pt idx="672">
                  <c:v>19585.54</c:v>
                </c:pt>
                <c:pt idx="673">
                  <c:v>19618.73</c:v>
                </c:pt>
                <c:pt idx="674">
                  <c:v>19497.29</c:v>
                </c:pt>
                <c:pt idx="675">
                  <c:v>19449.73</c:v>
                </c:pt>
                <c:pt idx="676">
                  <c:v>19764.63</c:v>
                </c:pt>
                <c:pt idx="677">
                  <c:v>19862.41</c:v>
                </c:pt>
                <c:pt idx="678">
                  <c:v>19740.63</c:v>
                </c:pt>
                <c:pt idx="679">
                  <c:v>19809.91</c:v>
                </c:pt>
                <c:pt idx="680">
                  <c:v>19906.349999999999</c:v>
                </c:pt>
                <c:pt idx="681">
                  <c:v>19866.3</c:v>
                </c:pt>
                <c:pt idx="682">
                  <c:v>19838.71</c:v>
                </c:pt>
                <c:pt idx="683">
                  <c:v>19705.13</c:v>
                </c:pt>
                <c:pt idx="684">
                  <c:v>19335.02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82-40BD-AD16-2B208E9D1E57}"/>
            </c:ext>
          </c:extLst>
        </c:ser>
        <c:ser>
          <c:idx val="3"/>
          <c:order val="3"/>
          <c:tx>
            <c:strRef>
              <c:f>NIKKE225!$E$101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m/d/yyyy</c:formatCode>
                <c:ptCount val="685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  <c:pt idx="28">
                  <c:v>43844</c:v>
                </c:pt>
                <c:pt idx="29">
                  <c:v>43840</c:v>
                </c:pt>
                <c:pt idx="30">
                  <c:v>43839</c:v>
                </c:pt>
                <c:pt idx="31">
                  <c:v>43838</c:v>
                </c:pt>
                <c:pt idx="32">
                  <c:v>43837</c:v>
                </c:pt>
                <c:pt idx="33">
                  <c:v>43836</c:v>
                </c:pt>
                <c:pt idx="34">
                  <c:v>43829</c:v>
                </c:pt>
                <c:pt idx="35">
                  <c:v>43826</c:v>
                </c:pt>
                <c:pt idx="36">
                  <c:v>43825</c:v>
                </c:pt>
                <c:pt idx="37">
                  <c:v>43824</c:v>
                </c:pt>
                <c:pt idx="38">
                  <c:v>43823</c:v>
                </c:pt>
                <c:pt idx="39">
                  <c:v>43822</c:v>
                </c:pt>
                <c:pt idx="40">
                  <c:v>43819</c:v>
                </c:pt>
                <c:pt idx="41">
                  <c:v>43818</c:v>
                </c:pt>
                <c:pt idx="42">
                  <c:v>43817</c:v>
                </c:pt>
                <c:pt idx="43">
                  <c:v>43816</c:v>
                </c:pt>
                <c:pt idx="44">
                  <c:v>43815</c:v>
                </c:pt>
                <c:pt idx="45">
                  <c:v>43812</c:v>
                </c:pt>
                <c:pt idx="46">
                  <c:v>43811</c:v>
                </c:pt>
                <c:pt idx="47">
                  <c:v>43810</c:v>
                </c:pt>
                <c:pt idx="48">
                  <c:v>43809</c:v>
                </c:pt>
                <c:pt idx="49">
                  <c:v>43808</c:v>
                </c:pt>
                <c:pt idx="50">
                  <c:v>43805</c:v>
                </c:pt>
                <c:pt idx="51">
                  <c:v>43804</c:v>
                </c:pt>
                <c:pt idx="52">
                  <c:v>43803</c:v>
                </c:pt>
                <c:pt idx="53">
                  <c:v>43802</c:v>
                </c:pt>
                <c:pt idx="54">
                  <c:v>43801</c:v>
                </c:pt>
                <c:pt idx="55">
                  <c:v>43798</c:v>
                </c:pt>
                <c:pt idx="56">
                  <c:v>43797</c:v>
                </c:pt>
                <c:pt idx="57">
                  <c:v>43796</c:v>
                </c:pt>
                <c:pt idx="58">
                  <c:v>43795</c:v>
                </c:pt>
                <c:pt idx="59">
                  <c:v>43794</c:v>
                </c:pt>
                <c:pt idx="60">
                  <c:v>43791</c:v>
                </c:pt>
                <c:pt idx="61">
                  <c:v>43790</c:v>
                </c:pt>
                <c:pt idx="62">
                  <c:v>43789</c:v>
                </c:pt>
                <c:pt idx="63">
                  <c:v>43788</c:v>
                </c:pt>
                <c:pt idx="64">
                  <c:v>43787</c:v>
                </c:pt>
                <c:pt idx="65">
                  <c:v>43784</c:v>
                </c:pt>
                <c:pt idx="66">
                  <c:v>43783</c:v>
                </c:pt>
                <c:pt idx="67">
                  <c:v>43782</c:v>
                </c:pt>
                <c:pt idx="68">
                  <c:v>43781</c:v>
                </c:pt>
                <c:pt idx="69">
                  <c:v>43780</c:v>
                </c:pt>
                <c:pt idx="70">
                  <c:v>43777</c:v>
                </c:pt>
                <c:pt idx="71">
                  <c:v>43776</c:v>
                </c:pt>
                <c:pt idx="72">
                  <c:v>43775</c:v>
                </c:pt>
                <c:pt idx="73">
                  <c:v>43774</c:v>
                </c:pt>
                <c:pt idx="74">
                  <c:v>43770</c:v>
                </c:pt>
                <c:pt idx="75">
                  <c:v>43769</c:v>
                </c:pt>
                <c:pt idx="76">
                  <c:v>43768</c:v>
                </c:pt>
                <c:pt idx="77">
                  <c:v>43767</c:v>
                </c:pt>
                <c:pt idx="78">
                  <c:v>43766</c:v>
                </c:pt>
                <c:pt idx="79">
                  <c:v>43763</c:v>
                </c:pt>
                <c:pt idx="80">
                  <c:v>43762</c:v>
                </c:pt>
                <c:pt idx="81">
                  <c:v>43761</c:v>
                </c:pt>
                <c:pt idx="82">
                  <c:v>43759</c:v>
                </c:pt>
                <c:pt idx="83">
                  <c:v>43756</c:v>
                </c:pt>
                <c:pt idx="84">
                  <c:v>43755</c:v>
                </c:pt>
                <c:pt idx="85">
                  <c:v>43754</c:v>
                </c:pt>
                <c:pt idx="86">
                  <c:v>43753</c:v>
                </c:pt>
                <c:pt idx="87">
                  <c:v>43749</c:v>
                </c:pt>
                <c:pt idx="88">
                  <c:v>43748</c:v>
                </c:pt>
                <c:pt idx="89">
                  <c:v>43747</c:v>
                </c:pt>
                <c:pt idx="90">
                  <c:v>43746</c:v>
                </c:pt>
                <c:pt idx="91">
                  <c:v>43745</c:v>
                </c:pt>
                <c:pt idx="92">
                  <c:v>43742</c:v>
                </c:pt>
                <c:pt idx="93">
                  <c:v>43741</c:v>
                </c:pt>
                <c:pt idx="94">
                  <c:v>43740</c:v>
                </c:pt>
                <c:pt idx="95">
                  <c:v>43739</c:v>
                </c:pt>
                <c:pt idx="96">
                  <c:v>43738</c:v>
                </c:pt>
                <c:pt idx="97">
                  <c:v>43735</c:v>
                </c:pt>
                <c:pt idx="98">
                  <c:v>43734</c:v>
                </c:pt>
                <c:pt idx="99">
                  <c:v>43733</c:v>
                </c:pt>
                <c:pt idx="100">
                  <c:v>43732</c:v>
                </c:pt>
                <c:pt idx="101">
                  <c:v>43728</c:v>
                </c:pt>
                <c:pt idx="102">
                  <c:v>43727</c:v>
                </c:pt>
                <c:pt idx="103">
                  <c:v>43726</c:v>
                </c:pt>
                <c:pt idx="104">
                  <c:v>43725</c:v>
                </c:pt>
                <c:pt idx="105">
                  <c:v>43721</c:v>
                </c:pt>
                <c:pt idx="106">
                  <c:v>43720</c:v>
                </c:pt>
                <c:pt idx="107">
                  <c:v>43719</c:v>
                </c:pt>
                <c:pt idx="108">
                  <c:v>43718</c:v>
                </c:pt>
                <c:pt idx="109">
                  <c:v>43717</c:v>
                </c:pt>
                <c:pt idx="110">
                  <c:v>43714</c:v>
                </c:pt>
                <c:pt idx="111">
                  <c:v>43713</c:v>
                </c:pt>
                <c:pt idx="112">
                  <c:v>43712</c:v>
                </c:pt>
                <c:pt idx="113">
                  <c:v>43711</c:v>
                </c:pt>
                <c:pt idx="114">
                  <c:v>43710</c:v>
                </c:pt>
                <c:pt idx="115">
                  <c:v>43707</c:v>
                </c:pt>
                <c:pt idx="116">
                  <c:v>43706</c:v>
                </c:pt>
                <c:pt idx="117">
                  <c:v>43705</c:v>
                </c:pt>
                <c:pt idx="118">
                  <c:v>43704</c:v>
                </c:pt>
                <c:pt idx="119">
                  <c:v>43703</c:v>
                </c:pt>
                <c:pt idx="120">
                  <c:v>43700</c:v>
                </c:pt>
                <c:pt idx="121">
                  <c:v>43699</c:v>
                </c:pt>
                <c:pt idx="122">
                  <c:v>43698</c:v>
                </c:pt>
                <c:pt idx="123">
                  <c:v>43697</c:v>
                </c:pt>
                <c:pt idx="124">
                  <c:v>43696</c:v>
                </c:pt>
                <c:pt idx="125">
                  <c:v>43693</c:v>
                </c:pt>
                <c:pt idx="126">
                  <c:v>43692</c:v>
                </c:pt>
                <c:pt idx="127">
                  <c:v>43691</c:v>
                </c:pt>
                <c:pt idx="128">
                  <c:v>43690</c:v>
                </c:pt>
                <c:pt idx="129">
                  <c:v>43686</c:v>
                </c:pt>
                <c:pt idx="130">
                  <c:v>43685</c:v>
                </c:pt>
                <c:pt idx="131">
                  <c:v>43684</c:v>
                </c:pt>
                <c:pt idx="132">
                  <c:v>43683</c:v>
                </c:pt>
                <c:pt idx="133">
                  <c:v>43682</c:v>
                </c:pt>
                <c:pt idx="134">
                  <c:v>43679</c:v>
                </c:pt>
                <c:pt idx="135">
                  <c:v>43678</c:v>
                </c:pt>
                <c:pt idx="136">
                  <c:v>43677</c:v>
                </c:pt>
                <c:pt idx="137">
                  <c:v>43676</c:v>
                </c:pt>
                <c:pt idx="138">
                  <c:v>43675</c:v>
                </c:pt>
                <c:pt idx="139">
                  <c:v>43672</c:v>
                </c:pt>
                <c:pt idx="140">
                  <c:v>43671</c:v>
                </c:pt>
                <c:pt idx="141">
                  <c:v>43670</c:v>
                </c:pt>
                <c:pt idx="142">
                  <c:v>43669</c:v>
                </c:pt>
                <c:pt idx="143">
                  <c:v>43668</c:v>
                </c:pt>
                <c:pt idx="144">
                  <c:v>43665</c:v>
                </c:pt>
                <c:pt idx="145">
                  <c:v>43664</c:v>
                </c:pt>
                <c:pt idx="146">
                  <c:v>43663</c:v>
                </c:pt>
                <c:pt idx="147">
                  <c:v>43662</c:v>
                </c:pt>
                <c:pt idx="148">
                  <c:v>43658</c:v>
                </c:pt>
                <c:pt idx="149">
                  <c:v>43657</c:v>
                </c:pt>
                <c:pt idx="150">
                  <c:v>43656</c:v>
                </c:pt>
                <c:pt idx="151">
                  <c:v>43655</c:v>
                </c:pt>
                <c:pt idx="152">
                  <c:v>43654</c:v>
                </c:pt>
                <c:pt idx="153">
                  <c:v>43651</c:v>
                </c:pt>
                <c:pt idx="154">
                  <c:v>43650</c:v>
                </c:pt>
                <c:pt idx="155">
                  <c:v>43649</c:v>
                </c:pt>
                <c:pt idx="156">
                  <c:v>43648</c:v>
                </c:pt>
                <c:pt idx="157">
                  <c:v>43647</c:v>
                </c:pt>
                <c:pt idx="158">
                  <c:v>43644</c:v>
                </c:pt>
                <c:pt idx="159">
                  <c:v>43643</c:v>
                </c:pt>
                <c:pt idx="160">
                  <c:v>43642</c:v>
                </c:pt>
                <c:pt idx="161">
                  <c:v>43641</c:v>
                </c:pt>
                <c:pt idx="162">
                  <c:v>43640</c:v>
                </c:pt>
                <c:pt idx="163">
                  <c:v>43637</c:v>
                </c:pt>
                <c:pt idx="164">
                  <c:v>43636</c:v>
                </c:pt>
                <c:pt idx="165">
                  <c:v>43635</c:v>
                </c:pt>
                <c:pt idx="166">
                  <c:v>43634</c:v>
                </c:pt>
                <c:pt idx="167">
                  <c:v>43633</c:v>
                </c:pt>
                <c:pt idx="168">
                  <c:v>43630</c:v>
                </c:pt>
                <c:pt idx="169">
                  <c:v>43629</c:v>
                </c:pt>
                <c:pt idx="170">
                  <c:v>43628</c:v>
                </c:pt>
                <c:pt idx="171">
                  <c:v>43627</c:v>
                </c:pt>
                <c:pt idx="172">
                  <c:v>43626</c:v>
                </c:pt>
                <c:pt idx="173">
                  <c:v>43623</c:v>
                </c:pt>
                <c:pt idx="174">
                  <c:v>43622</c:v>
                </c:pt>
                <c:pt idx="175">
                  <c:v>43621</c:v>
                </c:pt>
                <c:pt idx="176">
                  <c:v>43620</c:v>
                </c:pt>
                <c:pt idx="177">
                  <c:v>43619</c:v>
                </c:pt>
                <c:pt idx="178">
                  <c:v>43616</c:v>
                </c:pt>
                <c:pt idx="179">
                  <c:v>43615</c:v>
                </c:pt>
                <c:pt idx="180">
                  <c:v>43614</c:v>
                </c:pt>
                <c:pt idx="181">
                  <c:v>43613</c:v>
                </c:pt>
                <c:pt idx="182">
                  <c:v>43612</c:v>
                </c:pt>
                <c:pt idx="183">
                  <c:v>43609</c:v>
                </c:pt>
                <c:pt idx="184">
                  <c:v>43608</c:v>
                </c:pt>
                <c:pt idx="185">
                  <c:v>43607</c:v>
                </c:pt>
                <c:pt idx="186">
                  <c:v>43606</c:v>
                </c:pt>
                <c:pt idx="187">
                  <c:v>43605</c:v>
                </c:pt>
                <c:pt idx="188">
                  <c:v>43602</c:v>
                </c:pt>
                <c:pt idx="189">
                  <c:v>43601</c:v>
                </c:pt>
                <c:pt idx="190">
                  <c:v>43600</c:v>
                </c:pt>
                <c:pt idx="191">
                  <c:v>43599</c:v>
                </c:pt>
                <c:pt idx="192">
                  <c:v>43598</c:v>
                </c:pt>
                <c:pt idx="193">
                  <c:v>43595</c:v>
                </c:pt>
                <c:pt idx="194">
                  <c:v>43594</c:v>
                </c:pt>
                <c:pt idx="195">
                  <c:v>43593</c:v>
                </c:pt>
                <c:pt idx="196">
                  <c:v>43592</c:v>
                </c:pt>
                <c:pt idx="197">
                  <c:v>43581</c:v>
                </c:pt>
                <c:pt idx="198">
                  <c:v>43580</c:v>
                </c:pt>
                <c:pt idx="199">
                  <c:v>43579</c:v>
                </c:pt>
                <c:pt idx="200">
                  <c:v>43578</c:v>
                </c:pt>
                <c:pt idx="201">
                  <c:v>43577</c:v>
                </c:pt>
                <c:pt idx="202">
                  <c:v>43574</c:v>
                </c:pt>
                <c:pt idx="203">
                  <c:v>43573</c:v>
                </c:pt>
                <c:pt idx="204">
                  <c:v>43572</c:v>
                </c:pt>
                <c:pt idx="205">
                  <c:v>43571</c:v>
                </c:pt>
                <c:pt idx="206">
                  <c:v>43570</c:v>
                </c:pt>
                <c:pt idx="207">
                  <c:v>43567</c:v>
                </c:pt>
                <c:pt idx="208">
                  <c:v>43566</c:v>
                </c:pt>
                <c:pt idx="209">
                  <c:v>43565</c:v>
                </c:pt>
                <c:pt idx="210">
                  <c:v>43564</c:v>
                </c:pt>
                <c:pt idx="211">
                  <c:v>43563</c:v>
                </c:pt>
                <c:pt idx="212">
                  <c:v>43560</c:v>
                </c:pt>
                <c:pt idx="213">
                  <c:v>43559</c:v>
                </c:pt>
                <c:pt idx="214">
                  <c:v>43558</c:v>
                </c:pt>
                <c:pt idx="215">
                  <c:v>43557</c:v>
                </c:pt>
                <c:pt idx="216">
                  <c:v>43556</c:v>
                </c:pt>
                <c:pt idx="217">
                  <c:v>43553</c:v>
                </c:pt>
                <c:pt idx="218">
                  <c:v>43552</c:v>
                </c:pt>
                <c:pt idx="219">
                  <c:v>43551</c:v>
                </c:pt>
                <c:pt idx="220">
                  <c:v>43550</c:v>
                </c:pt>
                <c:pt idx="221">
                  <c:v>43549</c:v>
                </c:pt>
                <c:pt idx="222">
                  <c:v>43546</c:v>
                </c:pt>
                <c:pt idx="223">
                  <c:v>43544</c:v>
                </c:pt>
                <c:pt idx="224">
                  <c:v>43543</c:v>
                </c:pt>
                <c:pt idx="225">
                  <c:v>43542</c:v>
                </c:pt>
                <c:pt idx="226">
                  <c:v>43539</c:v>
                </c:pt>
                <c:pt idx="227">
                  <c:v>43538</c:v>
                </c:pt>
                <c:pt idx="228">
                  <c:v>43537</c:v>
                </c:pt>
                <c:pt idx="229">
                  <c:v>43536</c:v>
                </c:pt>
                <c:pt idx="230">
                  <c:v>43535</c:v>
                </c:pt>
                <c:pt idx="231">
                  <c:v>43532</c:v>
                </c:pt>
                <c:pt idx="232">
                  <c:v>43531</c:v>
                </c:pt>
                <c:pt idx="233">
                  <c:v>43530</c:v>
                </c:pt>
                <c:pt idx="234">
                  <c:v>43529</c:v>
                </c:pt>
                <c:pt idx="235">
                  <c:v>43528</c:v>
                </c:pt>
                <c:pt idx="236">
                  <c:v>43525</c:v>
                </c:pt>
                <c:pt idx="237">
                  <c:v>43524</c:v>
                </c:pt>
                <c:pt idx="238">
                  <c:v>43523</c:v>
                </c:pt>
                <c:pt idx="239">
                  <c:v>43522</c:v>
                </c:pt>
                <c:pt idx="240">
                  <c:v>43521</c:v>
                </c:pt>
                <c:pt idx="241">
                  <c:v>43518</c:v>
                </c:pt>
                <c:pt idx="242">
                  <c:v>43517</c:v>
                </c:pt>
                <c:pt idx="243">
                  <c:v>43516</c:v>
                </c:pt>
                <c:pt idx="244">
                  <c:v>43515</c:v>
                </c:pt>
                <c:pt idx="245">
                  <c:v>43514</c:v>
                </c:pt>
                <c:pt idx="246">
                  <c:v>43511</c:v>
                </c:pt>
                <c:pt idx="247">
                  <c:v>43510</c:v>
                </c:pt>
                <c:pt idx="248">
                  <c:v>43509</c:v>
                </c:pt>
                <c:pt idx="249">
                  <c:v>43508</c:v>
                </c:pt>
                <c:pt idx="250">
                  <c:v>43504</c:v>
                </c:pt>
                <c:pt idx="251">
                  <c:v>43503</c:v>
                </c:pt>
                <c:pt idx="252">
                  <c:v>43502</c:v>
                </c:pt>
                <c:pt idx="253">
                  <c:v>43501</c:v>
                </c:pt>
                <c:pt idx="254">
                  <c:v>43500</c:v>
                </c:pt>
                <c:pt idx="255">
                  <c:v>43497</c:v>
                </c:pt>
                <c:pt idx="256">
                  <c:v>43496</c:v>
                </c:pt>
                <c:pt idx="257">
                  <c:v>43495</c:v>
                </c:pt>
                <c:pt idx="258">
                  <c:v>43494</c:v>
                </c:pt>
                <c:pt idx="259">
                  <c:v>43493</c:v>
                </c:pt>
                <c:pt idx="260">
                  <c:v>43490</c:v>
                </c:pt>
                <c:pt idx="261">
                  <c:v>43489</c:v>
                </c:pt>
                <c:pt idx="262">
                  <c:v>43488</c:v>
                </c:pt>
                <c:pt idx="263">
                  <c:v>43487</c:v>
                </c:pt>
                <c:pt idx="264">
                  <c:v>43486</c:v>
                </c:pt>
                <c:pt idx="265">
                  <c:v>43483</c:v>
                </c:pt>
                <c:pt idx="266">
                  <c:v>43482</c:v>
                </c:pt>
                <c:pt idx="267">
                  <c:v>43481</c:v>
                </c:pt>
                <c:pt idx="268">
                  <c:v>43480</c:v>
                </c:pt>
                <c:pt idx="269">
                  <c:v>43476</c:v>
                </c:pt>
                <c:pt idx="270">
                  <c:v>43475</c:v>
                </c:pt>
                <c:pt idx="271">
                  <c:v>43474</c:v>
                </c:pt>
                <c:pt idx="272">
                  <c:v>43473</c:v>
                </c:pt>
                <c:pt idx="273">
                  <c:v>43472</c:v>
                </c:pt>
                <c:pt idx="274">
                  <c:v>43469</c:v>
                </c:pt>
                <c:pt idx="275">
                  <c:v>43462</c:v>
                </c:pt>
                <c:pt idx="276">
                  <c:v>43461</c:v>
                </c:pt>
                <c:pt idx="277">
                  <c:v>43460</c:v>
                </c:pt>
                <c:pt idx="278">
                  <c:v>43459</c:v>
                </c:pt>
                <c:pt idx="279">
                  <c:v>43455</c:v>
                </c:pt>
                <c:pt idx="280">
                  <c:v>43454</c:v>
                </c:pt>
                <c:pt idx="281">
                  <c:v>43453</c:v>
                </c:pt>
                <c:pt idx="282">
                  <c:v>43452</c:v>
                </c:pt>
                <c:pt idx="283">
                  <c:v>43451</c:v>
                </c:pt>
                <c:pt idx="284">
                  <c:v>43448</c:v>
                </c:pt>
                <c:pt idx="285">
                  <c:v>43447</c:v>
                </c:pt>
                <c:pt idx="286">
                  <c:v>43446</c:v>
                </c:pt>
                <c:pt idx="287">
                  <c:v>43445</c:v>
                </c:pt>
                <c:pt idx="288">
                  <c:v>43444</c:v>
                </c:pt>
                <c:pt idx="289">
                  <c:v>43441</c:v>
                </c:pt>
                <c:pt idx="290">
                  <c:v>43440</c:v>
                </c:pt>
                <c:pt idx="291">
                  <c:v>43439</c:v>
                </c:pt>
                <c:pt idx="292">
                  <c:v>43438</c:v>
                </c:pt>
                <c:pt idx="293">
                  <c:v>43437</c:v>
                </c:pt>
                <c:pt idx="294">
                  <c:v>43434</c:v>
                </c:pt>
                <c:pt idx="295">
                  <c:v>43433</c:v>
                </c:pt>
                <c:pt idx="296">
                  <c:v>43432</c:v>
                </c:pt>
                <c:pt idx="297">
                  <c:v>43431</c:v>
                </c:pt>
                <c:pt idx="298">
                  <c:v>43430</c:v>
                </c:pt>
                <c:pt idx="299">
                  <c:v>43426</c:v>
                </c:pt>
                <c:pt idx="300">
                  <c:v>43425</c:v>
                </c:pt>
                <c:pt idx="301">
                  <c:v>43424</c:v>
                </c:pt>
                <c:pt idx="302">
                  <c:v>43423</c:v>
                </c:pt>
                <c:pt idx="303">
                  <c:v>43420</c:v>
                </c:pt>
                <c:pt idx="304">
                  <c:v>43419</c:v>
                </c:pt>
                <c:pt idx="305">
                  <c:v>43418</c:v>
                </c:pt>
                <c:pt idx="306">
                  <c:v>43417</c:v>
                </c:pt>
                <c:pt idx="307">
                  <c:v>43416</c:v>
                </c:pt>
                <c:pt idx="308">
                  <c:v>43413</c:v>
                </c:pt>
                <c:pt idx="309">
                  <c:v>43412</c:v>
                </c:pt>
                <c:pt idx="310">
                  <c:v>43411</c:v>
                </c:pt>
                <c:pt idx="311">
                  <c:v>43410</c:v>
                </c:pt>
                <c:pt idx="312">
                  <c:v>43409</c:v>
                </c:pt>
                <c:pt idx="313">
                  <c:v>43406</c:v>
                </c:pt>
                <c:pt idx="314">
                  <c:v>43405</c:v>
                </c:pt>
                <c:pt idx="315">
                  <c:v>43404</c:v>
                </c:pt>
                <c:pt idx="316">
                  <c:v>43403</c:v>
                </c:pt>
                <c:pt idx="317">
                  <c:v>43402</c:v>
                </c:pt>
                <c:pt idx="318">
                  <c:v>43399</c:v>
                </c:pt>
                <c:pt idx="319">
                  <c:v>43398</c:v>
                </c:pt>
                <c:pt idx="320">
                  <c:v>43397</c:v>
                </c:pt>
                <c:pt idx="321">
                  <c:v>43396</c:v>
                </c:pt>
                <c:pt idx="322">
                  <c:v>43395</c:v>
                </c:pt>
                <c:pt idx="323">
                  <c:v>43392</c:v>
                </c:pt>
                <c:pt idx="324">
                  <c:v>43391</c:v>
                </c:pt>
                <c:pt idx="325">
                  <c:v>43390</c:v>
                </c:pt>
                <c:pt idx="326">
                  <c:v>43389</c:v>
                </c:pt>
                <c:pt idx="327">
                  <c:v>43388</c:v>
                </c:pt>
                <c:pt idx="328">
                  <c:v>43385</c:v>
                </c:pt>
                <c:pt idx="329">
                  <c:v>43384</c:v>
                </c:pt>
                <c:pt idx="330">
                  <c:v>43383</c:v>
                </c:pt>
                <c:pt idx="331">
                  <c:v>43382</c:v>
                </c:pt>
                <c:pt idx="332">
                  <c:v>43378</c:v>
                </c:pt>
                <c:pt idx="333">
                  <c:v>43377</c:v>
                </c:pt>
                <c:pt idx="334">
                  <c:v>43376</c:v>
                </c:pt>
                <c:pt idx="335">
                  <c:v>43375</c:v>
                </c:pt>
                <c:pt idx="336">
                  <c:v>43374</c:v>
                </c:pt>
                <c:pt idx="337">
                  <c:v>43371</c:v>
                </c:pt>
                <c:pt idx="338">
                  <c:v>43370</c:v>
                </c:pt>
                <c:pt idx="339">
                  <c:v>43369</c:v>
                </c:pt>
                <c:pt idx="340">
                  <c:v>43368</c:v>
                </c:pt>
                <c:pt idx="341">
                  <c:v>43364</c:v>
                </c:pt>
                <c:pt idx="342">
                  <c:v>43363</c:v>
                </c:pt>
                <c:pt idx="343">
                  <c:v>43362</c:v>
                </c:pt>
                <c:pt idx="344">
                  <c:v>43361</c:v>
                </c:pt>
                <c:pt idx="345">
                  <c:v>43357</c:v>
                </c:pt>
                <c:pt idx="346">
                  <c:v>43356</c:v>
                </c:pt>
                <c:pt idx="347">
                  <c:v>43355</c:v>
                </c:pt>
                <c:pt idx="348">
                  <c:v>43354</c:v>
                </c:pt>
                <c:pt idx="349">
                  <c:v>43353</c:v>
                </c:pt>
                <c:pt idx="350">
                  <c:v>43350</c:v>
                </c:pt>
                <c:pt idx="351">
                  <c:v>43349</c:v>
                </c:pt>
                <c:pt idx="352">
                  <c:v>43348</c:v>
                </c:pt>
                <c:pt idx="353">
                  <c:v>43347</c:v>
                </c:pt>
                <c:pt idx="354">
                  <c:v>43346</c:v>
                </c:pt>
                <c:pt idx="355">
                  <c:v>43343</c:v>
                </c:pt>
                <c:pt idx="356">
                  <c:v>43342</c:v>
                </c:pt>
                <c:pt idx="357">
                  <c:v>43341</c:v>
                </c:pt>
                <c:pt idx="358">
                  <c:v>43340</c:v>
                </c:pt>
                <c:pt idx="359">
                  <c:v>43339</c:v>
                </c:pt>
                <c:pt idx="360">
                  <c:v>43336</c:v>
                </c:pt>
                <c:pt idx="361">
                  <c:v>43335</c:v>
                </c:pt>
                <c:pt idx="362">
                  <c:v>43334</c:v>
                </c:pt>
                <c:pt idx="363">
                  <c:v>43333</c:v>
                </c:pt>
                <c:pt idx="364">
                  <c:v>43332</c:v>
                </c:pt>
                <c:pt idx="365">
                  <c:v>43329</c:v>
                </c:pt>
                <c:pt idx="366">
                  <c:v>43328</c:v>
                </c:pt>
                <c:pt idx="367">
                  <c:v>43327</c:v>
                </c:pt>
                <c:pt idx="368">
                  <c:v>43326</c:v>
                </c:pt>
                <c:pt idx="369">
                  <c:v>43325</c:v>
                </c:pt>
                <c:pt idx="370">
                  <c:v>43322</c:v>
                </c:pt>
                <c:pt idx="371">
                  <c:v>43321</c:v>
                </c:pt>
                <c:pt idx="372">
                  <c:v>43320</c:v>
                </c:pt>
                <c:pt idx="373">
                  <c:v>43319</c:v>
                </c:pt>
                <c:pt idx="374">
                  <c:v>43318</c:v>
                </c:pt>
                <c:pt idx="375">
                  <c:v>43315</c:v>
                </c:pt>
                <c:pt idx="376">
                  <c:v>43314</c:v>
                </c:pt>
                <c:pt idx="377">
                  <c:v>43313</c:v>
                </c:pt>
                <c:pt idx="378">
                  <c:v>43312</c:v>
                </c:pt>
                <c:pt idx="379">
                  <c:v>43311</c:v>
                </c:pt>
                <c:pt idx="380">
                  <c:v>43308</c:v>
                </c:pt>
                <c:pt idx="381">
                  <c:v>43307</c:v>
                </c:pt>
                <c:pt idx="382">
                  <c:v>43306</c:v>
                </c:pt>
                <c:pt idx="383">
                  <c:v>43305</c:v>
                </c:pt>
                <c:pt idx="384">
                  <c:v>43304</c:v>
                </c:pt>
                <c:pt idx="385">
                  <c:v>43301</c:v>
                </c:pt>
                <c:pt idx="386">
                  <c:v>43300</c:v>
                </c:pt>
                <c:pt idx="387">
                  <c:v>43299</c:v>
                </c:pt>
                <c:pt idx="388">
                  <c:v>43298</c:v>
                </c:pt>
                <c:pt idx="389">
                  <c:v>43294</c:v>
                </c:pt>
                <c:pt idx="390">
                  <c:v>43293</c:v>
                </c:pt>
                <c:pt idx="391">
                  <c:v>43292</c:v>
                </c:pt>
                <c:pt idx="392">
                  <c:v>43291</c:v>
                </c:pt>
                <c:pt idx="393">
                  <c:v>43290</c:v>
                </c:pt>
                <c:pt idx="394">
                  <c:v>43287</c:v>
                </c:pt>
                <c:pt idx="395">
                  <c:v>43286</c:v>
                </c:pt>
                <c:pt idx="396">
                  <c:v>43285</c:v>
                </c:pt>
                <c:pt idx="397">
                  <c:v>43284</c:v>
                </c:pt>
                <c:pt idx="398">
                  <c:v>43283</c:v>
                </c:pt>
                <c:pt idx="399">
                  <c:v>43280</c:v>
                </c:pt>
                <c:pt idx="400">
                  <c:v>43279</c:v>
                </c:pt>
                <c:pt idx="401">
                  <c:v>43278</c:v>
                </c:pt>
                <c:pt idx="402">
                  <c:v>43277</c:v>
                </c:pt>
                <c:pt idx="403">
                  <c:v>43276</c:v>
                </c:pt>
                <c:pt idx="404">
                  <c:v>43273</c:v>
                </c:pt>
                <c:pt idx="405">
                  <c:v>43272</c:v>
                </c:pt>
                <c:pt idx="406">
                  <c:v>43271</c:v>
                </c:pt>
                <c:pt idx="407">
                  <c:v>43270</c:v>
                </c:pt>
                <c:pt idx="408">
                  <c:v>43269</c:v>
                </c:pt>
                <c:pt idx="409">
                  <c:v>43266</c:v>
                </c:pt>
                <c:pt idx="410">
                  <c:v>43265</c:v>
                </c:pt>
                <c:pt idx="411">
                  <c:v>43264</c:v>
                </c:pt>
                <c:pt idx="412">
                  <c:v>43263</c:v>
                </c:pt>
                <c:pt idx="413">
                  <c:v>43262</c:v>
                </c:pt>
                <c:pt idx="414">
                  <c:v>43259</c:v>
                </c:pt>
                <c:pt idx="415">
                  <c:v>43258</c:v>
                </c:pt>
                <c:pt idx="416">
                  <c:v>43257</c:v>
                </c:pt>
                <c:pt idx="417">
                  <c:v>43256</c:v>
                </c:pt>
                <c:pt idx="418">
                  <c:v>43255</c:v>
                </c:pt>
                <c:pt idx="419">
                  <c:v>43252</c:v>
                </c:pt>
                <c:pt idx="420">
                  <c:v>43251</c:v>
                </c:pt>
                <c:pt idx="421">
                  <c:v>43250</c:v>
                </c:pt>
                <c:pt idx="422">
                  <c:v>43249</c:v>
                </c:pt>
                <c:pt idx="423">
                  <c:v>43248</c:v>
                </c:pt>
                <c:pt idx="424">
                  <c:v>43245</c:v>
                </c:pt>
                <c:pt idx="425">
                  <c:v>43244</c:v>
                </c:pt>
                <c:pt idx="426">
                  <c:v>43243</c:v>
                </c:pt>
                <c:pt idx="427">
                  <c:v>43242</c:v>
                </c:pt>
                <c:pt idx="428">
                  <c:v>43241</c:v>
                </c:pt>
                <c:pt idx="429">
                  <c:v>43238</c:v>
                </c:pt>
                <c:pt idx="430">
                  <c:v>43237</c:v>
                </c:pt>
                <c:pt idx="431">
                  <c:v>43236</c:v>
                </c:pt>
                <c:pt idx="432">
                  <c:v>43235</c:v>
                </c:pt>
                <c:pt idx="433">
                  <c:v>43234</c:v>
                </c:pt>
                <c:pt idx="434">
                  <c:v>43231</c:v>
                </c:pt>
                <c:pt idx="435">
                  <c:v>43230</c:v>
                </c:pt>
                <c:pt idx="436">
                  <c:v>43229</c:v>
                </c:pt>
                <c:pt idx="437">
                  <c:v>43228</c:v>
                </c:pt>
                <c:pt idx="438">
                  <c:v>43227</c:v>
                </c:pt>
                <c:pt idx="439">
                  <c:v>43222</c:v>
                </c:pt>
                <c:pt idx="440">
                  <c:v>43221</c:v>
                </c:pt>
                <c:pt idx="441">
                  <c:v>43217</c:v>
                </c:pt>
                <c:pt idx="442">
                  <c:v>43216</c:v>
                </c:pt>
                <c:pt idx="443">
                  <c:v>43215</c:v>
                </c:pt>
                <c:pt idx="444">
                  <c:v>43214</c:v>
                </c:pt>
                <c:pt idx="445">
                  <c:v>43213</c:v>
                </c:pt>
                <c:pt idx="446">
                  <c:v>43210</c:v>
                </c:pt>
                <c:pt idx="447">
                  <c:v>43209</c:v>
                </c:pt>
                <c:pt idx="448">
                  <c:v>43208</c:v>
                </c:pt>
                <c:pt idx="449">
                  <c:v>43207</c:v>
                </c:pt>
                <c:pt idx="450">
                  <c:v>43206</c:v>
                </c:pt>
                <c:pt idx="451">
                  <c:v>43203</c:v>
                </c:pt>
                <c:pt idx="452">
                  <c:v>43202</c:v>
                </c:pt>
                <c:pt idx="453">
                  <c:v>43201</c:v>
                </c:pt>
                <c:pt idx="454">
                  <c:v>43200</c:v>
                </c:pt>
                <c:pt idx="455">
                  <c:v>43199</c:v>
                </c:pt>
                <c:pt idx="456">
                  <c:v>43196</c:v>
                </c:pt>
                <c:pt idx="457">
                  <c:v>43195</c:v>
                </c:pt>
                <c:pt idx="458">
                  <c:v>43194</c:v>
                </c:pt>
                <c:pt idx="459">
                  <c:v>43193</c:v>
                </c:pt>
                <c:pt idx="460">
                  <c:v>43192</c:v>
                </c:pt>
                <c:pt idx="461">
                  <c:v>43189</c:v>
                </c:pt>
                <c:pt idx="462">
                  <c:v>43188</c:v>
                </c:pt>
                <c:pt idx="463">
                  <c:v>43187</c:v>
                </c:pt>
                <c:pt idx="464">
                  <c:v>43186</c:v>
                </c:pt>
                <c:pt idx="465">
                  <c:v>43185</c:v>
                </c:pt>
                <c:pt idx="466">
                  <c:v>43182</c:v>
                </c:pt>
                <c:pt idx="467">
                  <c:v>43181</c:v>
                </c:pt>
                <c:pt idx="468">
                  <c:v>43179</c:v>
                </c:pt>
                <c:pt idx="469">
                  <c:v>43178</c:v>
                </c:pt>
                <c:pt idx="470">
                  <c:v>43175</c:v>
                </c:pt>
                <c:pt idx="471">
                  <c:v>43174</c:v>
                </c:pt>
                <c:pt idx="472">
                  <c:v>43173</c:v>
                </c:pt>
                <c:pt idx="473">
                  <c:v>43172</c:v>
                </c:pt>
                <c:pt idx="474">
                  <c:v>43171</c:v>
                </c:pt>
                <c:pt idx="475">
                  <c:v>43168</c:v>
                </c:pt>
                <c:pt idx="476">
                  <c:v>43167</c:v>
                </c:pt>
                <c:pt idx="477">
                  <c:v>43166</c:v>
                </c:pt>
                <c:pt idx="478">
                  <c:v>43165</c:v>
                </c:pt>
                <c:pt idx="479">
                  <c:v>43164</c:v>
                </c:pt>
                <c:pt idx="480">
                  <c:v>43161</c:v>
                </c:pt>
                <c:pt idx="481">
                  <c:v>43160</c:v>
                </c:pt>
                <c:pt idx="482">
                  <c:v>43159</c:v>
                </c:pt>
                <c:pt idx="483">
                  <c:v>43158</c:v>
                </c:pt>
                <c:pt idx="484">
                  <c:v>43157</c:v>
                </c:pt>
                <c:pt idx="485">
                  <c:v>43154</c:v>
                </c:pt>
                <c:pt idx="486">
                  <c:v>43153</c:v>
                </c:pt>
                <c:pt idx="487">
                  <c:v>43152</c:v>
                </c:pt>
                <c:pt idx="488">
                  <c:v>43151</c:v>
                </c:pt>
                <c:pt idx="489">
                  <c:v>43150</c:v>
                </c:pt>
                <c:pt idx="490">
                  <c:v>43147</c:v>
                </c:pt>
                <c:pt idx="491">
                  <c:v>43146</c:v>
                </c:pt>
                <c:pt idx="492">
                  <c:v>43145</c:v>
                </c:pt>
                <c:pt idx="493">
                  <c:v>43144</c:v>
                </c:pt>
                <c:pt idx="494">
                  <c:v>43140</c:v>
                </c:pt>
                <c:pt idx="495">
                  <c:v>43139</c:v>
                </c:pt>
                <c:pt idx="496">
                  <c:v>43138</c:v>
                </c:pt>
                <c:pt idx="497">
                  <c:v>43137</c:v>
                </c:pt>
                <c:pt idx="498">
                  <c:v>43136</c:v>
                </c:pt>
                <c:pt idx="499">
                  <c:v>43133</c:v>
                </c:pt>
                <c:pt idx="500">
                  <c:v>43132</c:v>
                </c:pt>
                <c:pt idx="501">
                  <c:v>43131</c:v>
                </c:pt>
                <c:pt idx="502">
                  <c:v>43130</c:v>
                </c:pt>
                <c:pt idx="503">
                  <c:v>43129</c:v>
                </c:pt>
                <c:pt idx="504">
                  <c:v>43126</c:v>
                </c:pt>
                <c:pt idx="505">
                  <c:v>43125</c:v>
                </c:pt>
                <c:pt idx="506">
                  <c:v>43124</c:v>
                </c:pt>
                <c:pt idx="507">
                  <c:v>43123</c:v>
                </c:pt>
                <c:pt idx="508">
                  <c:v>43122</c:v>
                </c:pt>
                <c:pt idx="509">
                  <c:v>43119</c:v>
                </c:pt>
                <c:pt idx="510">
                  <c:v>43118</c:v>
                </c:pt>
                <c:pt idx="511">
                  <c:v>43117</c:v>
                </c:pt>
                <c:pt idx="512">
                  <c:v>43116</c:v>
                </c:pt>
                <c:pt idx="513">
                  <c:v>43115</c:v>
                </c:pt>
                <c:pt idx="514">
                  <c:v>43112</c:v>
                </c:pt>
                <c:pt idx="515">
                  <c:v>43111</c:v>
                </c:pt>
                <c:pt idx="516">
                  <c:v>43110</c:v>
                </c:pt>
                <c:pt idx="517">
                  <c:v>43109</c:v>
                </c:pt>
                <c:pt idx="518">
                  <c:v>43105</c:v>
                </c:pt>
                <c:pt idx="519">
                  <c:v>43104</c:v>
                </c:pt>
                <c:pt idx="520">
                  <c:v>43098</c:v>
                </c:pt>
                <c:pt idx="521">
                  <c:v>43097</c:v>
                </c:pt>
                <c:pt idx="522">
                  <c:v>43096</c:v>
                </c:pt>
                <c:pt idx="523">
                  <c:v>43095</c:v>
                </c:pt>
                <c:pt idx="524">
                  <c:v>43094</c:v>
                </c:pt>
                <c:pt idx="525">
                  <c:v>43091</c:v>
                </c:pt>
                <c:pt idx="526">
                  <c:v>43090</c:v>
                </c:pt>
                <c:pt idx="527">
                  <c:v>43089</c:v>
                </c:pt>
                <c:pt idx="528">
                  <c:v>43088</c:v>
                </c:pt>
                <c:pt idx="529">
                  <c:v>43087</c:v>
                </c:pt>
                <c:pt idx="530">
                  <c:v>43084</c:v>
                </c:pt>
                <c:pt idx="531">
                  <c:v>43083</c:v>
                </c:pt>
                <c:pt idx="532">
                  <c:v>43082</c:v>
                </c:pt>
                <c:pt idx="533">
                  <c:v>43081</c:v>
                </c:pt>
                <c:pt idx="534">
                  <c:v>43080</c:v>
                </c:pt>
                <c:pt idx="535">
                  <c:v>43077</c:v>
                </c:pt>
                <c:pt idx="536">
                  <c:v>43076</c:v>
                </c:pt>
                <c:pt idx="537">
                  <c:v>43075</c:v>
                </c:pt>
                <c:pt idx="538">
                  <c:v>43074</c:v>
                </c:pt>
                <c:pt idx="539">
                  <c:v>43073</c:v>
                </c:pt>
                <c:pt idx="540">
                  <c:v>43070</c:v>
                </c:pt>
                <c:pt idx="541">
                  <c:v>43069</c:v>
                </c:pt>
                <c:pt idx="542">
                  <c:v>43068</c:v>
                </c:pt>
                <c:pt idx="543">
                  <c:v>43067</c:v>
                </c:pt>
                <c:pt idx="544">
                  <c:v>43066</c:v>
                </c:pt>
                <c:pt idx="545">
                  <c:v>43063</c:v>
                </c:pt>
                <c:pt idx="546">
                  <c:v>43061</c:v>
                </c:pt>
                <c:pt idx="547">
                  <c:v>43060</c:v>
                </c:pt>
                <c:pt idx="548">
                  <c:v>43059</c:v>
                </c:pt>
                <c:pt idx="549">
                  <c:v>43056</c:v>
                </c:pt>
                <c:pt idx="550">
                  <c:v>43055</c:v>
                </c:pt>
                <c:pt idx="551">
                  <c:v>43054</c:v>
                </c:pt>
                <c:pt idx="552">
                  <c:v>43053</c:v>
                </c:pt>
                <c:pt idx="553">
                  <c:v>43052</c:v>
                </c:pt>
                <c:pt idx="554">
                  <c:v>43049</c:v>
                </c:pt>
                <c:pt idx="555">
                  <c:v>43048</c:v>
                </c:pt>
                <c:pt idx="556">
                  <c:v>43047</c:v>
                </c:pt>
                <c:pt idx="557">
                  <c:v>43046</c:v>
                </c:pt>
                <c:pt idx="558">
                  <c:v>43045</c:v>
                </c:pt>
                <c:pt idx="559">
                  <c:v>43041</c:v>
                </c:pt>
                <c:pt idx="560">
                  <c:v>43040</c:v>
                </c:pt>
                <c:pt idx="561">
                  <c:v>43039</c:v>
                </c:pt>
                <c:pt idx="562">
                  <c:v>43038</c:v>
                </c:pt>
                <c:pt idx="563">
                  <c:v>43035</c:v>
                </c:pt>
                <c:pt idx="564">
                  <c:v>43034</c:v>
                </c:pt>
                <c:pt idx="565">
                  <c:v>43033</c:v>
                </c:pt>
                <c:pt idx="566">
                  <c:v>43032</c:v>
                </c:pt>
                <c:pt idx="567">
                  <c:v>43031</c:v>
                </c:pt>
                <c:pt idx="568">
                  <c:v>43028</c:v>
                </c:pt>
                <c:pt idx="569">
                  <c:v>43027</c:v>
                </c:pt>
                <c:pt idx="570">
                  <c:v>43026</c:v>
                </c:pt>
                <c:pt idx="571">
                  <c:v>43025</c:v>
                </c:pt>
                <c:pt idx="572">
                  <c:v>43024</c:v>
                </c:pt>
                <c:pt idx="573">
                  <c:v>43021</c:v>
                </c:pt>
                <c:pt idx="574">
                  <c:v>43020</c:v>
                </c:pt>
                <c:pt idx="575">
                  <c:v>43019</c:v>
                </c:pt>
                <c:pt idx="576">
                  <c:v>43018</c:v>
                </c:pt>
                <c:pt idx="577">
                  <c:v>43014</c:v>
                </c:pt>
                <c:pt idx="578">
                  <c:v>43013</c:v>
                </c:pt>
                <c:pt idx="579">
                  <c:v>43012</c:v>
                </c:pt>
                <c:pt idx="580">
                  <c:v>43011</c:v>
                </c:pt>
                <c:pt idx="581">
                  <c:v>43010</c:v>
                </c:pt>
                <c:pt idx="582">
                  <c:v>43007</c:v>
                </c:pt>
                <c:pt idx="583">
                  <c:v>43006</c:v>
                </c:pt>
                <c:pt idx="584">
                  <c:v>43005</c:v>
                </c:pt>
                <c:pt idx="585">
                  <c:v>43004</c:v>
                </c:pt>
                <c:pt idx="586">
                  <c:v>43003</c:v>
                </c:pt>
                <c:pt idx="587">
                  <c:v>43000</c:v>
                </c:pt>
                <c:pt idx="588">
                  <c:v>42999</c:v>
                </c:pt>
                <c:pt idx="589">
                  <c:v>42998</c:v>
                </c:pt>
                <c:pt idx="590">
                  <c:v>42997</c:v>
                </c:pt>
                <c:pt idx="591">
                  <c:v>42993</c:v>
                </c:pt>
                <c:pt idx="592">
                  <c:v>42992</c:v>
                </c:pt>
                <c:pt idx="593">
                  <c:v>42991</c:v>
                </c:pt>
                <c:pt idx="594">
                  <c:v>42990</c:v>
                </c:pt>
                <c:pt idx="595">
                  <c:v>42989</c:v>
                </c:pt>
                <c:pt idx="596">
                  <c:v>42986</c:v>
                </c:pt>
                <c:pt idx="597">
                  <c:v>42985</c:v>
                </c:pt>
                <c:pt idx="598">
                  <c:v>42984</c:v>
                </c:pt>
                <c:pt idx="599">
                  <c:v>42983</c:v>
                </c:pt>
                <c:pt idx="600">
                  <c:v>42982</c:v>
                </c:pt>
                <c:pt idx="601">
                  <c:v>42979</c:v>
                </c:pt>
                <c:pt idx="602">
                  <c:v>42978</c:v>
                </c:pt>
                <c:pt idx="603">
                  <c:v>42977</c:v>
                </c:pt>
                <c:pt idx="604">
                  <c:v>42976</c:v>
                </c:pt>
                <c:pt idx="605">
                  <c:v>42975</c:v>
                </c:pt>
                <c:pt idx="606">
                  <c:v>42972</c:v>
                </c:pt>
                <c:pt idx="607">
                  <c:v>42971</c:v>
                </c:pt>
                <c:pt idx="608">
                  <c:v>42970</c:v>
                </c:pt>
                <c:pt idx="609">
                  <c:v>42969</c:v>
                </c:pt>
                <c:pt idx="610">
                  <c:v>42968</c:v>
                </c:pt>
                <c:pt idx="611">
                  <c:v>42965</c:v>
                </c:pt>
                <c:pt idx="612">
                  <c:v>42964</c:v>
                </c:pt>
                <c:pt idx="613">
                  <c:v>42963</c:v>
                </c:pt>
                <c:pt idx="614">
                  <c:v>42962</c:v>
                </c:pt>
                <c:pt idx="615">
                  <c:v>42961</c:v>
                </c:pt>
                <c:pt idx="616">
                  <c:v>42957</c:v>
                </c:pt>
                <c:pt idx="617">
                  <c:v>42956</c:v>
                </c:pt>
                <c:pt idx="618">
                  <c:v>42955</c:v>
                </c:pt>
                <c:pt idx="619">
                  <c:v>42954</c:v>
                </c:pt>
                <c:pt idx="620">
                  <c:v>42951</c:v>
                </c:pt>
                <c:pt idx="621">
                  <c:v>42950</c:v>
                </c:pt>
                <c:pt idx="622">
                  <c:v>42949</c:v>
                </c:pt>
                <c:pt idx="623">
                  <c:v>42948</c:v>
                </c:pt>
                <c:pt idx="624">
                  <c:v>42947</c:v>
                </c:pt>
                <c:pt idx="625">
                  <c:v>42944</c:v>
                </c:pt>
                <c:pt idx="626">
                  <c:v>42943</c:v>
                </c:pt>
                <c:pt idx="627">
                  <c:v>42942</c:v>
                </c:pt>
                <c:pt idx="628">
                  <c:v>42941</c:v>
                </c:pt>
                <c:pt idx="629">
                  <c:v>42940</c:v>
                </c:pt>
                <c:pt idx="630">
                  <c:v>42937</c:v>
                </c:pt>
                <c:pt idx="631">
                  <c:v>42936</c:v>
                </c:pt>
                <c:pt idx="632">
                  <c:v>42935</c:v>
                </c:pt>
                <c:pt idx="633">
                  <c:v>42934</c:v>
                </c:pt>
                <c:pt idx="634">
                  <c:v>42930</c:v>
                </c:pt>
                <c:pt idx="635">
                  <c:v>42929</c:v>
                </c:pt>
                <c:pt idx="636">
                  <c:v>42928</c:v>
                </c:pt>
                <c:pt idx="637">
                  <c:v>42927</c:v>
                </c:pt>
                <c:pt idx="638">
                  <c:v>42926</c:v>
                </c:pt>
                <c:pt idx="639">
                  <c:v>42923</c:v>
                </c:pt>
                <c:pt idx="640">
                  <c:v>42922</c:v>
                </c:pt>
                <c:pt idx="641">
                  <c:v>42921</c:v>
                </c:pt>
                <c:pt idx="642">
                  <c:v>42920</c:v>
                </c:pt>
                <c:pt idx="643">
                  <c:v>42919</c:v>
                </c:pt>
                <c:pt idx="644">
                  <c:v>42916</c:v>
                </c:pt>
                <c:pt idx="645">
                  <c:v>42915</c:v>
                </c:pt>
                <c:pt idx="646">
                  <c:v>42914</c:v>
                </c:pt>
                <c:pt idx="647">
                  <c:v>42913</c:v>
                </c:pt>
                <c:pt idx="648">
                  <c:v>42912</c:v>
                </c:pt>
                <c:pt idx="649">
                  <c:v>42909</c:v>
                </c:pt>
                <c:pt idx="650">
                  <c:v>42908</c:v>
                </c:pt>
                <c:pt idx="651">
                  <c:v>42907</c:v>
                </c:pt>
                <c:pt idx="652">
                  <c:v>42906</c:v>
                </c:pt>
                <c:pt idx="653">
                  <c:v>42905</c:v>
                </c:pt>
                <c:pt idx="654">
                  <c:v>42902</c:v>
                </c:pt>
                <c:pt idx="655">
                  <c:v>42901</c:v>
                </c:pt>
                <c:pt idx="656">
                  <c:v>42900</c:v>
                </c:pt>
                <c:pt idx="657">
                  <c:v>42899</c:v>
                </c:pt>
                <c:pt idx="658">
                  <c:v>42898</c:v>
                </c:pt>
                <c:pt idx="659">
                  <c:v>42895</c:v>
                </c:pt>
                <c:pt idx="660">
                  <c:v>42894</c:v>
                </c:pt>
                <c:pt idx="661">
                  <c:v>42893</c:v>
                </c:pt>
                <c:pt idx="662">
                  <c:v>42892</c:v>
                </c:pt>
                <c:pt idx="663">
                  <c:v>42891</c:v>
                </c:pt>
                <c:pt idx="664">
                  <c:v>42888</c:v>
                </c:pt>
                <c:pt idx="665">
                  <c:v>42887</c:v>
                </c:pt>
                <c:pt idx="666">
                  <c:v>42886</c:v>
                </c:pt>
                <c:pt idx="667">
                  <c:v>42885</c:v>
                </c:pt>
                <c:pt idx="668">
                  <c:v>42884</c:v>
                </c:pt>
                <c:pt idx="669">
                  <c:v>42881</c:v>
                </c:pt>
                <c:pt idx="670">
                  <c:v>42880</c:v>
                </c:pt>
                <c:pt idx="671">
                  <c:v>42879</c:v>
                </c:pt>
                <c:pt idx="672">
                  <c:v>42878</c:v>
                </c:pt>
                <c:pt idx="673">
                  <c:v>42877</c:v>
                </c:pt>
                <c:pt idx="674">
                  <c:v>42874</c:v>
                </c:pt>
                <c:pt idx="675">
                  <c:v>42873</c:v>
                </c:pt>
                <c:pt idx="676">
                  <c:v>42872</c:v>
                </c:pt>
                <c:pt idx="677">
                  <c:v>42871</c:v>
                </c:pt>
                <c:pt idx="678">
                  <c:v>42870</c:v>
                </c:pt>
                <c:pt idx="679">
                  <c:v>42867</c:v>
                </c:pt>
                <c:pt idx="680">
                  <c:v>42866</c:v>
                </c:pt>
                <c:pt idx="681">
                  <c:v>42865</c:v>
                </c:pt>
                <c:pt idx="682">
                  <c:v>42864</c:v>
                </c:pt>
                <c:pt idx="683">
                  <c:v>42863</c:v>
                </c:pt>
                <c:pt idx="684">
                  <c:v>42857</c:v>
                </c:pt>
              </c:numCache>
            </c:numRef>
          </c:cat>
          <c:val>
            <c:numRef>
              <c:f>NIKKE225!$E$102:$E$786</c:f>
              <c:numCache>
                <c:formatCode>General</c:formatCode>
                <c:ptCount val="685"/>
                <c:pt idx="0">
                  <c:v>22605.41</c:v>
                </c:pt>
                <c:pt idx="1">
                  <c:v>23386.74</c:v>
                </c:pt>
                <c:pt idx="2">
                  <c:v>23479.15</c:v>
                </c:pt>
                <c:pt idx="3">
                  <c:v>23400.7</c:v>
                </c:pt>
                <c:pt idx="4">
                  <c:v>23193.8</c:v>
                </c:pt>
                <c:pt idx="5">
                  <c:v>23523.24</c:v>
                </c:pt>
                <c:pt idx="6">
                  <c:v>23687.59</c:v>
                </c:pt>
                <c:pt idx="7">
                  <c:v>23827.73</c:v>
                </c:pt>
                <c:pt idx="8">
                  <c:v>23861.21</c:v>
                </c:pt>
                <c:pt idx="9">
                  <c:v>23685.98</c:v>
                </c:pt>
                <c:pt idx="10">
                  <c:v>23827.98</c:v>
                </c:pt>
                <c:pt idx="11">
                  <c:v>23873.59</c:v>
                </c:pt>
                <c:pt idx="12">
                  <c:v>23319.56</c:v>
                </c:pt>
                <c:pt idx="13">
                  <c:v>23084.59</c:v>
                </c:pt>
                <c:pt idx="14">
                  <c:v>22971.94</c:v>
                </c:pt>
                <c:pt idx="15">
                  <c:v>23205.18</c:v>
                </c:pt>
                <c:pt idx="16">
                  <c:v>22977.75</c:v>
                </c:pt>
                <c:pt idx="17">
                  <c:v>23379.4</c:v>
                </c:pt>
                <c:pt idx="18">
                  <c:v>23215.71</c:v>
                </c:pt>
                <c:pt idx="19">
                  <c:v>23343.51</c:v>
                </c:pt>
                <c:pt idx="20">
                  <c:v>23827.18</c:v>
                </c:pt>
                <c:pt idx="21">
                  <c:v>23795.439999999999</c:v>
                </c:pt>
                <c:pt idx="22">
                  <c:v>24031.35</c:v>
                </c:pt>
                <c:pt idx="23">
                  <c:v>23864.560000000001</c:v>
                </c:pt>
                <c:pt idx="24">
                  <c:v>24083.51</c:v>
                </c:pt>
                <c:pt idx="25">
                  <c:v>24041.26</c:v>
                </c:pt>
                <c:pt idx="26">
                  <c:v>23933.13</c:v>
                </c:pt>
                <c:pt idx="27">
                  <c:v>23916.58</c:v>
                </c:pt>
                <c:pt idx="28">
                  <c:v>24025.17</c:v>
                </c:pt>
                <c:pt idx="29">
                  <c:v>23850.57</c:v>
                </c:pt>
                <c:pt idx="30">
                  <c:v>23739.87</c:v>
                </c:pt>
                <c:pt idx="31">
                  <c:v>23204.76</c:v>
                </c:pt>
                <c:pt idx="32">
                  <c:v>23575.72</c:v>
                </c:pt>
                <c:pt idx="33">
                  <c:v>23204.86</c:v>
                </c:pt>
                <c:pt idx="34">
                  <c:v>23656.62</c:v>
                </c:pt>
                <c:pt idx="35">
                  <c:v>23837.72</c:v>
                </c:pt>
                <c:pt idx="36">
                  <c:v>23924.92</c:v>
                </c:pt>
                <c:pt idx="37">
                  <c:v>23782.87</c:v>
                </c:pt>
                <c:pt idx="38">
                  <c:v>23830.58</c:v>
                </c:pt>
                <c:pt idx="39">
                  <c:v>23821.11</c:v>
                </c:pt>
                <c:pt idx="40">
                  <c:v>23816.63</c:v>
                </c:pt>
                <c:pt idx="41">
                  <c:v>23864.85</c:v>
                </c:pt>
                <c:pt idx="42">
                  <c:v>23934.43</c:v>
                </c:pt>
                <c:pt idx="43">
                  <c:v>24066.12</c:v>
                </c:pt>
                <c:pt idx="44">
                  <c:v>23952.35</c:v>
                </c:pt>
                <c:pt idx="45">
                  <c:v>24023.1</c:v>
                </c:pt>
                <c:pt idx="46">
                  <c:v>23424.81</c:v>
                </c:pt>
                <c:pt idx="47">
                  <c:v>23391.86</c:v>
                </c:pt>
                <c:pt idx="48">
                  <c:v>23410.19</c:v>
                </c:pt>
                <c:pt idx="49">
                  <c:v>23430.7</c:v>
                </c:pt>
                <c:pt idx="50">
                  <c:v>23354.400000000001</c:v>
                </c:pt>
                <c:pt idx="51">
                  <c:v>23300.09</c:v>
                </c:pt>
                <c:pt idx="52">
                  <c:v>23135.23</c:v>
                </c:pt>
                <c:pt idx="53">
                  <c:v>23379.81</c:v>
                </c:pt>
                <c:pt idx="54">
                  <c:v>23529.5</c:v>
                </c:pt>
                <c:pt idx="55">
                  <c:v>23293.91</c:v>
                </c:pt>
                <c:pt idx="56">
                  <c:v>23409.14</c:v>
                </c:pt>
                <c:pt idx="57">
                  <c:v>23437.77</c:v>
                </c:pt>
                <c:pt idx="58">
                  <c:v>23373.32</c:v>
                </c:pt>
                <c:pt idx="59">
                  <c:v>23292.81</c:v>
                </c:pt>
                <c:pt idx="60">
                  <c:v>23112.880000000001</c:v>
                </c:pt>
                <c:pt idx="61">
                  <c:v>23038.58</c:v>
                </c:pt>
                <c:pt idx="62">
                  <c:v>23148.57</c:v>
                </c:pt>
                <c:pt idx="63">
                  <c:v>23292.65</c:v>
                </c:pt>
                <c:pt idx="64">
                  <c:v>23416.76</c:v>
                </c:pt>
                <c:pt idx="65">
                  <c:v>23303.32</c:v>
                </c:pt>
                <c:pt idx="66">
                  <c:v>23141.55</c:v>
                </c:pt>
                <c:pt idx="67">
                  <c:v>23319.87</c:v>
                </c:pt>
                <c:pt idx="68">
                  <c:v>23520.01</c:v>
                </c:pt>
                <c:pt idx="69">
                  <c:v>23331.84</c:v>
                </c:pt>
                <c:pt idx="70">
                  <c:v>23391.87</c:v>
                </c:pt>
                <c:pt idx="71">
                  <c:v>23330.32</c:v>
                </c:pt>
                <c:pt idx="72">
                  <c:v>23303.82</c:v>
                </c:pt>
                <c:pt idx="73">
                  <c:v>23251.99</c:v>
                </c:pt>
                <c:pt idx="74">
                  <c:v>22850.77</c:v>
                </c:pt>
                <c:pt idx="75">
                  <c:v>22927.040000000001</c:v>
                </c:pt>
                <c:pt idx="76">
                  <c:v>22843.119999999999</c:v>
                </c:pt>
                <c:pt idx="77">
                  <c:v>22974.13</c:v>
                </c:pt>
                <c:pt idx="78">
                  <c:v>22867.27</c:v>
                </c:pt>
                <c:pt idx="79">
                  <c:v>22799.81</c:v>
                </c:pt>
                <c:pt idx="80">
                  <c:v>22750.6</c:v>
                </c:pt>
                <c:pt idx="81">
                  <c:v>22625.38</c:v>
                </c:pt>
                <c:pt idx="82">
                  <c:v>22548.9</c:v>
                </c:pt>
                <c:pt idx="83">
                  <c:v>22492.68</c:v>
                </c:pt>
                <c:pt idx="84">
                  <c:v>22451.86</c:v>
                </c:pt>
                <c:pt idx="85">
                  <c:v>22472.92</c:v>
                </c:pt>
                <c:pt idx="86">
                  <c:v>22207.21</c:v>
                </c:pt>
                <c:pt idx="87">
                  <c:v>21798.87</c:v>
                </c:pt>
                <c:pt idx="88">
                  <c:v>21551.98</c:v>
                </c:pt>
                <c:pt idx="89">
                  <c:v>21456.38</c:v>
                </c:pt>
                <c:pt idx="90">
                  <c:v>21587.78</c:v>
                </c:pt>
                <c:pt idx="91">
                  <c:v>21375.25</c:v>
                </c:pt>
                <c:pt idx="92">
                  <c:v>21410.2</c:v>
                </c:pt>
                <c:pt idx="93">
                  <c:v>21341.74</c:v>
                </c:pt>
                <c:pt idx="94">
                  <c:v>21778.61</c:v>
                </c:pt>
                <c:pt idx="95">
                  <c:v>21885.24</c:v>
                </c:pt>
                <c:pt idx="96">
                  <c:v>21755.84</c:v>
                </c:pt>
                <c:pt idx="97">
                  <c:v>21878.9</c:v>
                </c:pt>
                <c:pt idx="98">
                  <c:v>22048.240000000002</c:v>
                </c:pt>
                <c:pt idx="99">
                  <c:v>22020.15</c:v>
                </c:pt>
                <c:pt idx="100">
                  <c:v>22098.84</c:v>
                </c:pt>
                <c:pt idx="101">
                  <c:v>22079.09</c:v>
                </c:pt>
                <c:pt idx="102">
                  <c:v>22044.45</c:v>
                </c:pt>
                <c:pt idx="103">
                  <c:v>21960.71</c:v>
                </c:pt>
                <c:pt idx="104">
                  <c:v>22001.32</c:v>
                </c:pt>
                <c:pt idx="105">
                  <c:v>21988.29</c:v>
                </c:pt>
                <c:pt idx="106">
                  <c:v>21759.61</c:v>
                </c:pt>
                <c:pt idx="107">
                  <c:v>21597.759999999998</c:v>
                </c:pt>
                <c:pt idx="108">
                  <c:v>21392.1</c:v>
                </c:pt>
                <c:pt idx="109">
                  <c:v>21318.42</c:v>
                </c:pt>
                <c:pt idx="110">
                  <c:v>21199.57</c:v>
                </c:pt>
                <c:pt idx="111">
                  <c:v>21085.94</c:v>
                </c:pt>
                <c:pt idx="112">
                  <c:v>20649.14</c:v>
                </c:pt>
                <c:pt idx="113">
                  <c:v>20625.16</c:v>
                </c:pt>
                <c:pt idx="114">
                  <c:v>20620.189999999999</c:v>
                </c:pt>
                <c:pt idx="115">
                  <c:v>20704.37</c:v>
                </c:pt>
                <c:pt idx="116">
                  <c:v>20460.93</c:v>
                </c:pt>
                <c:pt idx="117">
                  <c:v>20479.419999999998</c:v>
                </c:pt>
                <c:pt idx="118">
                  <c:v>20456.080000000002</c:v>
                </c:pt>
                <c:pt idx="119">
                  <c:v>20261.04</c:v>
                </c:pt>
                <c:pt idx="120">
                  <c:v>20710.91</c:v>
                </c:pt>
                <c:pt idx="121">
                  <c:v>20628.009999999998</c:v>
                </c:pt>
                <c:pt idx="122">
                  <c:v>20618.57</c:v>
                </c:pt>
                <c:pt idx="123">
                  <c:v>20677.22</c:v>
                </c:pt>
                <c:pt idx="124">
                  <c:v>20563.16</c:v>
                </c:pt>
                <c:pt idx="125">
                  <c:v>20418.810000000001</c:v>
                </c:pt>
                <c:pt idx="126">
                  <c:v>20405.650000000001</c:v>
                </c:pt>
                <c:pt idx="127">
                  <c:v>20655.13</c:v>
                </c:pt>
                <c:pt idx="128">
                  <c:v>20455.439999999999</c:v>
                </c:pt>
                <c:pt idx="129">
                  <c:v>20684.82</c:v>
                </c:pt>
                <c:pt idx="130">
                  <c:v>20593.349999999999</c:v>
                </c:pt>
                <c:pt idx="131">
                  <c:v>20516.560000000001</c:v>
                </c:pt>
                <c:pt idx="132">
                  <c:v>20585.310000000001</c:v>
                </c:pt>
                <c:pt idx="133">
                  <c:v>20720.29</c:v>
                </c:pt>
                <c:pt idx="134">
                  <c:v>21087.16</c:v>
                </c:pt>
                <c:pt idx="135">
                  <c:v>21540.99</c:v>
                </c:pt>
                <c:pt idx="136">
                  <c:v>21521.53</c:v>
                </c:pt>
                <c:pt idx="137">
                  <c:v>21709.31</c:v>
                </c:pt>
                <c:pt idx="138">
                  <c:v>21616.799999999999</c:v>
                </c:pt>
                <c:pt idx="139">
                  <c:v>21658.15</c:v>
                </c:pt>
                <c:pt idx="140">
                  <c:v>21756.55</c:v>
                </c:pt>
                <c:pt idx="141">
                  <c:v>21709.57</c:v>
                </c:pt>
                <c:pt idx="142">
                  <c:v>21620.880000000001</c:v>
                </c:pt>
                <c:pt idx="143">
                  <c:v>21416.79</c:v>
                </c:pt>
                <c:pt idx="144">
                  <c:v>21466.99</c:v>
                </c:pt>
                <c:pt idx="145">
                  <c:v>21046.240000000002</c:v>
                </c:pt>
                <c:pt idx="146">
                  <c:v>21469.18</c:v>
                </c:pt>
                <c:pt idx="147">
                  <c:v>21535.25</c:v>
                </c:pt>
                <c:pt idx="148">
                  <c:v>21685.9</c:v>
                </c:pt>
                <c:pt idx="149">
                  <c:v>21643.53</c:v>
                </c:pt>
                <c:pt idx="150">
                  <c:v>21533.48</c:v>
                </c:pt>
                <c:pt idx="151">
                  <c:v>21565.15</c:v>
                </c:pt>
                <c:pt idx="152">
                  <c:v>21534.35</c:v>
                </c:pt>
                <c:pt idx="153">
                  <c:v>21746.38</c:v>
                </c:pt>
                <c:pt idx="154">
                  <c:v>21702.45</c:v>
                </c:pt>
                <c:pt idx="155">
                  <c:v>21638.16</c:v>
                </c:pt>
                <c:pt idx="156">
                  <c:v>21754.27</c:v>
                </c:pt>
                <c:pt idx="157">
                  <c:v>21729.97</c:v>
                </c:pt>
                <c:pt idx="158">
                  <c:v>21275.919999999998</c:v>
                </c:pt>
                <c:pt idx="159">
                  <c:v>21338.17</c:v>
                </c:pt>
                <c:pt idx="160">
                  <c:v>21086.59</c:v>
                </c:pt>
                <c:pt idx="161">
                  <c:v>21193.81</c:v>
                </c:pt>
                <c:pt idx="162">
                  <c:v>21285.99</c:v>
                </c:pt>
                <c:pt idx="163">
                  <c:v>21258.639999999999</c:v>
                </c:pt>
                <c:pt idx="164">
                  <c:v>21462.86</c:v>
                </c:pt>
                <c:pt idx="165">
                  <c:v>21333.87</c:v>
                </c:pt>
                <c:pt idx="166">
                  <c:v>20972.71</c:v>
                </c:pt>
                <c:pt idx="167">
                  <c:v>21124</c:v>
                </c:pt>
                <c:pt idx="168">
                  <c:v>21116.89</c:v>
                </c:pt>
                <c:pt idx="169">
                  <c:v>21032</c:v>
                </c:pt>
                <c:pt idx="170">
                  <c:v>21129.72</c:v>
                </c:pt>
                <c:pt idx="171">
                  <c:v>21204.28</c:v>
                </c:pt>
                <c:pt idx="172">
                  <c:v>21134.42</c:v>
                </c:pt>
                <c:pt idx="173">
                  <c:v>20884.71</c:v>
                </c:pt>
                <c:pt idx="174">
                  <c:v>20774.04</c:v>
                </c:pt>
                <c:pt idx="175">
                  <c:v>20776.099999999999</c:v>
                </c:pt>
                <c:pt idx="176">
                  <c:v>20408.54</c:v>
                </c:pt>
                <c:pt idx="177">
                  <c:v>20410.88</c:v>
                </c:pt>
                <c:pt idx="178">
                  <c:v>20601.189999999999</c:v>
                </c:pt>
                <c:pt idx="179">
                  <c:v>20942.53</c:v>
                </c:pt>
                <c:pt idx="180">
                  <c:v>21003.37</c:v>
                </c:pt>
                <c:pt idx="181">
                  <c:v>21260.14</c:v>
                </c:pt>
                <c:pt idx="182">
                  <c:v>21182.58</c:v>
                </c:pt>
                <c:pt idx="183">
                  <c:v>21117.22</c:v>
                </c:pt>
                <c:pt idx="184">
                  <c:v>21151.14</c:v>
                </c:pt>
                <c:pt idx="185">
                  <c:v>21283.37</c:v>
                </c:pt>
                <c:pt idx="186">
                  <c:v>21272.45</c:v>
                </c:pt>
                <c:pt idx="187">
                  <c:v>21301.73</c:v>
                </c:pt>
                <c:pt idx="188">
                  <c:v>21250.09</c:v>
                </c:pt>
                <c:pt idx="189">
                  <c:v>21062.98</c:v>
                </c:pt>
                <c:pt idx="190">
                  <c:v>21188.560000000001</c:v>
                </c:pt>
                <c:pt idx="191">
                  <c:v>21067.23</c:v>
                </c:pt>
                <c:pt idx="192">
                  <c:v>21191.279999999999</c:v>
                </c:pt>
                <c:pt idx="193">
                  <c:v>21344.92</c:v>
                </c:pt>
                <c:pt idx="194">
                  <c:v>21402.13</c:v>
                </c:pt>
                <c:pt idx="195">
                  <c:v>21602.59</c:v>
                </c:pt>
                <c:pt idx="196">
                  <c:v>21923.72</c:v>
                </c:pt>
                <c:pt idx="197">
                  <c:v>22258.73</c:v>
                </c:pt>
                <c:pt idx="198">
                  <c:v>22307.58</c:v>
                </c:pt>
                <c:pt idx="199">
                  <c:v>22200</c:v>
                </c:pt>
                <c:pt idx="200">
                  <c:v>22259.74</c:v>
                </c:pt>
                <c:pt idx="201">
                  <c:v>22217.9</c:v>
                </c:pt>
                <c:pt idx="202">
                  <c:v>22200.560000000001</c:v>
                </c:pt>
                <c:pt idx="203">
                  <c:v>22090.12</c:v>
                </c:pt>
                <c:pt idx="204">
                  <c:v>22277.97</c:v>
                </c:pt>
                <c:pt idx="205">
                  <c:v>22221.66</c:v>
                </c:pt>
                <c:pt idx="206">
                  <c:v>22169.11</c:v>
                </c:pt>
                <c:pt idx="207">
                  <c:v>21870.560000000001</c:v>
                </c:pt>
                <c:pt idx="208">
                  <c:v>21711.38</c:v>
                </c:pt>
                <c:pt idx="209">
                  <c:v>21687.57</c:v>
                </c:pt>
                <c:pt idx="210">
                  <c:v>21802.59</c:v>
                </c:pt>
                <c:pt idx="211">
                  <c:v>21761.65</c:v>
                </c:pt>
                <c:pt idx="212">
                  <c:v>21807.5</c:v>
                </c:pt>
                <c:pt idx="213">
                  <c:v>21724.95</c:v>
                </c:pt>
                <c:pt idx="214">
                  <c:v>21713.21</c:v>
                </c:pt>
                <c:pt idx="215">
                  <c:v>21505.31</c:v>
                </c:pt>
                <c:pt idx="216">
                  <c:v>21509.03</c:v>
                </c:pt>
                <c:pt idx="217">
                  <c:v>21205.81</c:v>
                </c:pt>
                <c:pt idx="218">
                  <c:v>21033.759999999998</c:v>
                </c:pt>
                <c:pt idx="219">
                  <c:v>21378.73</c:v>
                </c:pt>
                <c:pt idx="220">
                  <c:v>21428.39</c:v>
                </c:pt>
                <c:pt idx="221">
                  <c:v>20977.11</c:v>
                </c:pt>
                <c:pt idx="222">
                  <c:v>21627.34</c:v>
                </c:pt>
                <c:pt idx="223">
                  <c:v>21608.92</c:v>
                </c:pt>
                <c:pt idx="224">
                  <c:v>21566.85</c:v>
                </c:pt>
                <c:pt idx="225">
                  <c:v>21584.5</c:v>
                </c:pt>
                <c:pt idx="226">
                  <c:v>21450.85</c:v>
                </c:pt>
                <c:pt idx="227">
                  <c:v>21287.02</c:v>
                </c:pt>
                <c:pt idx="228">
                  <c:v>21290.240000000002</c:v>
                </c:pt>
                <c:pt idx="229">
                  <c:v>21503.69</c:v>
                </c:pt>
                <c:pt idx="230">
                  <c:v>21125.09</c:v>
                </c:pt>
                <c:pt idx="231">
                  <c:v>21025.56</c:v>
                </c:pt>
                <c:pt idx="232">
                  <c:v>21456.01</c:v>
                </c:pt>
                <c:pt idx="233">
                  <c:v>21596.81</c:v>
                </c:pt>
                <c:pt idx="234">
                  <c:v>21726.28</c:v>
                </c:pt>
                <c:pt idx="235">
                  <c:v>21822.04</c:v>
                </c:pt>
                <c:pt idx="236">
                  <c:v>21602.69</c:v>
                </c:pt>
                <c:pt idx="237">
                  <c:v>21385.16</c:v>
                </c:pt>
                <c:pt idx="238">
                  <c:v>21556.51</c:v>
                </c:pt>
                <c:pt idx="239">
                  <c:v>21449.39</c:v>
                </c:pt>
                <c:pt idx="240">
                  <c:v>21528.23</c:v>
                </c:pt>
                <c:pt idx="241">
                  <c:v>21425.51</c:v>
                </c:pt>
                <c:pt idx="242">
                  <c:v>21464.23</c:v>
                </c:pt>
                <c:pt idx="243">
                  <c:v>21431.49</c:v>
                </c:pt>
                <c:pt idx="244">
                  <c:v>21302.65</c:v>
                </c:pt>
                <c:pt idx="245">
                  <c:v>21281.85</c:v>
                </c:pt>
                <c:pt idx="246">
                  <c:v>20900.63</c:v>
                </c:pt>
                <c:pt idx="247">
                  <c:v>21139.71</c:v>
                </c:pt>
                <c:pt idx="248">
                  <c:v>21144.48</c:v>
                </c:pt>
                <c:pt idx="249">
                  <c:v>20864.21</c:v>
                </c:pt>
                <c:pt idx="250">
                  <c:v>20333.169999999998</c:v>
                </c:pt>
                <c:pt idx="251">
                  <c:v>20751.28</c:v>
                </c:pt>
                <c:pt idx="252">
                  <c:v>20874.060000000001</c:v>
                </c:pt>
                <c:pt idx="253">
                  <c:v>20844.45</c:v>
                </c:pt>
                <c:pt idx="254">
                  <c:v>20883.77</c:v>
                </c:pt>
                <c:pt idx="255">
                  <c:v>20788.39</c:v>
                </c:pt>
                <c:pt idx="256">
                  <c:v>20773.490000000002</c:v>
                </c:pt>
                <c:pt idx="257">
                  <c:v>20556.54</c:v>
                </c:pt>
                <c:pt idx="258">
                  <c:v>20664.64</c:v>
                </c:pt>
                <c:pt idx="259">
                  <c:v>20649</c:v>
                </c:pt>
                <c:pt idx="260">
                  <c:v>20773.560000000001</c:v>
                </c:pt>
                <c:pt idx="261">
                  <c:v>20574.63</c:v>
                </c:pt>
                <c:pt idx="262">
                  <c:v>20593.72</c:v>
                </c:pt>
                <c:pt idx="263">
                  <c:v>20622.91</c:v>
                </c:pt>
                <c:pt idx="264">
                  <c:v>20719.330000000002</c:v>
                </c:pt>
                <c:pt idx="265">
                  <c:v>20666.07</c:v>
                </c:pt>
                <c:pt idx="266">
                  <c:v>20402.27</c:v>
                </c:pt>
                <c:pt idx="267">
                  <c:v>20442.75</c:v>
                </c:pt>
                <c:pt idx="268">
                  <c:v>20555.29</c:v>
                </c:pt>
                <c:pt idx="269">
                  <c:v>20359.7</c:v>
                </c:pt>
                <c:pt idx="270">
                  <c:v>20163.8</c:v>
                </c:pt>
                <c:pt idx="271">
                  <c:v>20427.060000000001</c:v>
                </c:pt>
                <c:pt idx="272">
                  <c:v>20204.04</c:v>
                </c:pt>
                <c:pt idx="273">
                  <c:v>20038.97</c:v>
                </c:pt>
                <c:pt idx="274">
                  <c:v>19561.96</c:v>
                </c:pt>
                <c:pt idx="275">
                  <c:v>20014.77</c:v>
                </c:pt>
                <c:pt idx="276">
                  <c:v>20077.62</c:v>
                </c:pt>
                <c:pt idx="277">
                  <c:v>19327.060000000001</c:v>
                </c:pt>
                <c:pt idx="278">
                  <c:v>19155.740000000002</c:v>
                </c:pt>
                <c:pt idx="279">
                  <c:v>20166.189999999999</c:v>
                </c:pt>
                <c:pt idx="280">
                  <c:v>20392.580000000002</c:v>
                </c:pt>
                <c:pt idx="281">
                  <c:v>20987.919999999998</c:v>
                </c:pt>
                <c:pt idx="282">
                  <c:v>21115.45</c:v>
                </c:pt>
                <c:pt idx="283">
                  <c:v>21506.880000000001</c:v>
                </c:pt>
                <c:pt idx="284">
                  <c:v>21374.83</c:v>
                </c:pt>
                <c:pt idx="285">
                  <c:v>21816.19</c:v>
                </c:pt>
                <c:pt idx="286">
                  <c:v>21602.75</c:v>
                </c:pt>
                <c:pt idx="287">
                  <c:v>21148.02</c:v>
                </c:pt>
                <c:pt idx="288">
                  <c:v>21219.5</c:v>
                </c:pt>
                <c:pt idx="289">
                  <c:v>21678.68</c:v>
                </c:pt>
                <c:pt idx="290">
                  <c:v>21501.62</c:v>
                </c:pt>
                <c:pt idx="291">
                  <c:v>21919.33</c:v>
                </c:pt>
                <c:pt idx="292">
                  <c:v>22036.05</c:v>
                </c:pt>
                <c:pt idx="293">
                  <c:v>22574.76</c:v>
                </c:pt>
                <c:pt idx="294">
                  <c:v>22351.06</c:v>
                </c:pt>
                <c:pt idx="295">
                  <c:v>22262.6</c:v>
                </c:pt>
                <c:pt idx="296">
                  <c:v>22177.02</c:v>
                </c:pt>
                <c:pt idx="297">
                  <c:v>21952.400000000001</c:v>
                </c:pt>
                <c:pt idx="298">
                  <c:v>21812</c:v>
                </c:pt>
                <c:pt idx="299">
                  <c:v>21646.55</c:v>
                </c:pt>
                <c:pt idx="300">
                  <c:v>21507.54</c:v>
                </c:pt>
                <c:pt idx="301">
                  <c:v>21583.119999999999</c:v>
                </c:pt>
                <c:pt idx="302">
                  <c:v>21821.16</c:v>
                </c:pt>
                <c:pt idx="303">
                  <c:v>21680.34</c:v>
                </c:pt>
                <c:pt idx="304">
                  <c:v>21803.62</c:v>
                </c:pt>
                <c:pt idx="305">
                  <c:v>21846.48</c:v>
                </c:pt>
                <c:pt idx="306">
                  <c:v>21810.52</c:v>
                </c:pt>
                <c:pt idx="307">
                  <c:v>22269.88</c:v>
                </c:pt>
                <c:pt idx="308">
                  <c:v>22250.25</c:v>
                </c:pt>
                <c:pt idx="309">
                  <c:v>22486.92</c:v>
                </c:pt>
                <c:pt idx="310">
                  <c:v>22085.8</c:v>
                </c:pt>
                <c:pt idx="311">
                  <c:v>22147.75</c:v>
                </c:pt>
                <c:pt idx="312">
                  <c:v>21898.99</c:v>
                </c:pt>
                <c:pt idx="313">
                  <c:v>22243.66</c:v>
                </c:pt>
                <c:pt idx="314">
                  <c:v>21687.65</c:v>
                </c:pt>
                <c:pt idx="315">
                  <c:v>21920.46</c:v>
                </c:pt>
                <c:pt idx="316">
                  <c:v>21457.29</c:v>
                </c:pt>
                <c:pt idx="317">
                  <c:v>21149.8</c:v>
                </c:pt>
                <c:pt idx="318">
                  <c:v>21184.6</c:v>
                </c:pt>
                <c:pt idx="319">
                  <c:v>21268.73</c:v>
                </c:pt>
                <c:pt idx="320">
                  <c:v>22091.18</c:v>
                </c:pt>
                <c:pt idx="321">
                  <c:v>22010.78</c:v>
                </c:pt>
                <c:pt idx="322">
                  <c:v>22614.82</c:v>
                </c:pt>
                <c:pt idx="323">
                  <c:v>22532.080000000002</c:v>
                </c:pt>
                <c:pt idx="324">
                  <c:v>22658.16</c:v>
                </c:pt>
                <c:pt idx="325">
                  <c:v>22841.119999999999</c:v>
                </c:pt>
                <c:pt idx="326">
                  <c:v>22549.24</c:v>
                </c:pt>
                <c:pt idx="327">
                  <c:v>22271.3</c:v>
                </c:pt>
                <c:pt idx="328">
                  <c:v>22694.66</c:v>
                </c:pt>
                <c:pt idx="329">
                  <c:v>22590.86</c:v>
                </c:pt>
                <c:pt idx="330">
                  <c:v>23506.04</c:v>
                </c:pt>
                <c:pt idx="331">
                  <c:v>23469.39</c:v>
                </c:pt>
                <c:pt idx="332">
                  <c:v>23783.72</c:v>
                </c:pt>
                <c:pt idx="333">
                  <c:v>23975.62</c:v>
                </c:pt>
                <c:pt idx="334">
                  <c:v>24110.959999999999</c:v>
                </c:pt>
                <c:pt idx="335">
                  <c:v>24270.62</c:v>
                </c:pt>
                <c:pt idx="336">
                  <c:v>24245.759999999998</c:v>
                </c:pt>
                <c:pt idx="337">
                  <c:v>24120.04</c:v>
                </c:pt>
                <c:pt idx="338">
                  <c:v>23796.74</c:v>
                </c:pt>
                <c:pt idx="339">
                  <c:v>24033.79</c:v>
                </c:pt>
                <c:pt idx="340">
                  <c:v>23940.26</c:v>
                </c:pt>
                <c:pt idx="341">
                  <c:v>23869.93</c:v>
                </c:pt>
                <c:pt idx="342">
                  <c:v>23674.93</c:v>
                </c:pt>
                <c:pt idx="343">
                  <c:v>23672.52</c:v>
                </c:pt>
                <c:pt idx="344">
                  <c:v>23420.54</c:v>
                </c:pt>
                <c:pt idx="345">
                  <c:v>23094.67</c:v>
                </c:pt>
                <c:pt idx="346">
                  <c:v>22821.32</c:v>
                </c:pt>
                <c:pt idx="347">
                  <c:v>22604.61</c:v>
                </c:pt>
                <c:pt idx="348">
                  <c:v>22664.69</c:v>
                </c:pt>
                <c:pt idx="349">
                  <c:v>22373.09</c:v>
                </c:pt>
                <c:pt idx="350">
                  <c:v>22307.06</c:v>
                </c:pt>
                <c:pt idx="351">
                  <c:v>22487.94</c:v>
                </c:pt>
                <c:pt idx="352">
                  <c:v>22580.83</c:v>
                </c:pt>
                <c:pt idx="353">
                  <c:v>22696.9</c:v>
                </c:pt>
                <c:pt idx="354">
                  <c:v>22707.38</c:v>
                </c:pt>
                <c:pt idx="355">
                  <c:v>22865.15</c:v>
                </c:pt>
                <c:pt idx="356">
                  <c:v>22869.5</c:v>
                </c:pt>
                <c:pt idx="357">
                  <c:v>22848.22</c:v>
                </c:pt>
                <c:pt idx="358">
                  <c:v>22813.47</c:v>
                </c:pt>
                <c:pt idx="359">
                  <c:v>22799.64</c:v>
                </c:pt>
                <c:pt idx="360">
                  <c:v>22601.77</c:v>
                </c:pt>
                <c:pt idx="361">
                  <c:v>22410.82</c:v>
                </c:pt>
                <c:pt idx="362">
                  <c:v>22362.55</c:v>
                </c:pt>
                <c:pt idx="363">
                  <c:v>22219.73</c:v>
                </c:pt>
                <c:pt idx="364">
                  <c:v>22199</c:v>
                </c:pt>
                <c:pt idx="365">
                  <c:v>22270.38</c:v>
                </c:pt>
                <c:pt idx="366">
                  <c:v>22192.04</c:v>
                </c:pt>
                <c:pt idx="367">
                  <c:v>22204.22</c:v>
                </c:pt>
                <c:pt idx="368">
                  <c:v>22356.080000000002</c:v>
                </c:pt>
                <c:pt idx="369">
                  <c:v>21857.43</c:v>
                </c:pt>
                <c:pt idx="370">
                  <c:v>22298.080000000002</c:v>
                </c:pt>
                <c:pt idx="371">
                  <c:v>22598.39</c:v>
                </c:pt>
                <c:pt idx="372">
                  <c:v>22644.31</c:v>
                </c:pt>
                <c:pt idx="373">
                  <c:v>22662.74</c:v>
                </c:pt>
                <c:pt idx="374">
                  <c:v>22507.32</c:v>
                </c:pt>
                <c:pt idx="375">
                  <c:v>22525.18</c:v>
                </c:pt>
                <c:pt idx="376">
                  <c:v>22512.53</c:v>
                </c:pt>
                <c:pt idx="377">
                  <c:v>22746.7</c:v>
                </c:pt>
                <c:pt idx="378">
                  <c:v>22553.72</c:v>
                </c:pt>
                <c:pt idx="379">
                  <c:v>22544.84</c:v>
                </c:pt>
                <c:pt idx="380">
                  <c:v>22712.75</c:v>
                </c:pt>
                <c:pt idx="381">
                  <c:v>22586.87</c:v>
                </c:pt>
                <c:pt idx="382">
                  <c:v>22614.25</c:v>
                </c:pt>
                <c:pt idx="383">
                  <c:v>22510.48</c:v>
                </c:pt>
                <c:pt idx="384">
                  <c:v>22396.99</c:v>
                </c:pt>
                <c:pt idx="385">
                  <c:v>22697.88</c:v>
                </c:pt>
                <c:pt idx="386">
                  <c:v>22764.68</c:v>
                </c:pt>
                <c:pt idx="387">
                  <c:v>22794.19</c:v>
                </c:pt>
                <c:pt idx="388">
                  <c:v>22697.360000000001</c:v>
                </c:pt>
                <c:pt idx="389">
                  <c:v>22597.35</c:v>
                </c:pt>
                <c:pt idx="390">
                  <c:v>22187.96</c:v>
                </c:pt>
                <c:pt idx="391">
                  <c:v>21932.21</c:v>
                </c:pt>
                <c:pt idx="392">
                  <c:v>22196.89</c:v>
                </c:pt>
                <c:pt idx="393">
                  <c:v>22052.18</c:v>
                </c:pt>
                <c:pt idx="394">
                  <c:v>21788.14</c:v>
                </c:pt>
                <c:pt idx="395">
                  <c:v>21546.99</c:v>
                </c:pt>
                <c:pt idx="396">
                  <c:v>21717.040000000001</c:v>
                </c:pt>
                <c:pt idx="397">
                  <c:v>21785.54</c:v>
                </c:pt>
                <c:pt idx="398">
                  <c:v>21811.93</c:v>
                </c:pt>
                <c:pt idx="399">
                  <c:v>22304.51</c:v>
                </c:pt>
                <c:pt idx="400">
                  <c:v>22270.39</c:v>
                </c:pt>
                <c:pt idx="401">
                  <c:v>22271.77</c:v>
                </c:pt>
                <c:pt idx="402">
                  <c:v>22342</c:v>
                </c:pt>
                <c:pt idx="403">
                  <c:v>22338.15</c:v>
                </c:pt>
                <c:pt idx="404">
                  <c:v>22516.83</c:v>
                </c:pt>
                <c:pt idx="405">
                  <c:v>22693.040000000001</c:v>
                </c:pt>
                <c:pt idx="406">
                  <c:v>22555.43</c:v>
                </c:pt>
                <c:pt idx="407">
                  <c:v>22278.48</c:v>
                </c:pt>
                <c:pt idx="408">
                  <c:v>22680.33</c:v>
                </c:pt>
                <c:pt idx="409">
                  <c:v>22851.75</c:v>
                </c:pt>
                <c:pt idx="410">
                  <c:v>22738.61</c:v>
                </c:pt>
                <c:pt idx="411">
                  <c:v>22966.38</c:v>
                </c:pt>
                <c:pt idx="412">
                  <c:v>22878.35</c:v>
                </c:pt>
                <c:pt idx="413">
                  <c:v>22804.04</c:v>
                </c:pt>
                <c:pt idx="414">
                  <c:v>22694.5</c:v>
                </c:pt>
                <c:pt idx="415">
                  <c:v>22823.26</c:v>
                </c:pt>
                <c:pt idx="416">
                  <c:v>22625.73</c:v>
                </c:pt>
                <c:pt idx="417">
                  <c:v>22539.54</c:v>
                </c:pt>
                <c:pt idx="418">
                  <c:v>22475.94</c:v>
                </c:pt>
                <c:pt idx="419">
                  <c:v>22171.35</c:v>
                </c:pt>
                <c:pt idx="420">
                  <c:v>22201.82</c:v>
                </c:pt>
                <c:pt idx="421">
                  <c:v>22018.52</c:v>
                </c:pt>
                <c:pt idx="422">
                  <c:v>22358.43</c:v>
                </c:pt>
                <c:pt idx="423">
                  <c:v>22481.09</c:v>
                </c:pt>
                <c:pt idx="424">
                  <c:v>22450.79</c:v>
                </c:pt>
                <c:pt idx="425">
                  <c:v>22437.01</c:v>
                </c:pt>
                <c:pt idx="426">
                  <c:v>22689.74</c:v>
                </c:pt>
                <c:pt idx="427">
                  <c:v>22960.34</c:v>
                </c:pt>
                <c:pt idx="428">
                  <c:v>23002.37</c:v>
                </c:pt>
                <c:pt idx="429">
                  <c:v>22930.36</c:v>
                </c:pt>
                <c:pt idx="430">
                  <c:v>22838.37</c:v>
                </c:pt>
                <c:pt idx="431">
                  <c:v>22717.23</c:v>
                </c:pt>
                <c:pt idx="432">
                  <c:v>22818.02</c:v>
                </c:pt>
                <c:pt idx="433">
                  <c:v>22865.86</c:v>
                </c:pt>
                <c:pt idx="434">
                  <c:v>22758.48</c:v>
                </c:pt>
                <c:pt idx="435">
                  <c:v>22497.18</c:v>
                </c:pt>
                <c:pt idx="436">
                  <c:v>22408.880000000001</c:v>
                </c:pt>
                <c:pt idx="437">
                  <c:v>22508.69</c:v>
                </c:pt>
                <c:pt idx="438">
                  <c:v>22467.16</c:v>
                </c:pt>
                <c:pt idx="439">
                  <c:v>22472.78</c:v>
                </c:pt>
                <c:pt idx="440">
                  <c:v>22508.03</c:v>
                </c:pt>
                <c:pt idx="441">
                  <c:v>22467.87</c:v>
                </c:pt>
                <c:pt idx="442">
                  <c:v>22319.61</c:v>
                </c:pt>
                <c:pt idx="443">
                  <c:v>22215.32</c:v>
                </c:pt>
                <c:pt idx="444">
                  <c:v>22278.12</c:v>
                </c:pt>
                <c:pt idx="445">
                  <c:v>22088.04</c:v>
                </c:pt>
                <c:pt idx="446">
                  <c:v>22162.240000000002</c:v>
                </c:pt>
                <c:pt idx="447">
                  <c:v>22191.18</c:v>
                </c:pt>
                <c:pt idx="448">
                  <c:v>22158.2</c:v>
                </c:pt>
                <c:pt idx="449">
                  <c:v>21847.59</c:v>
                </c:pt>
                <c:pt idx="450">
                  <c:v>21835.53</c:v>
                </c:pt>
                <c:pt idx="451">
                  <c:v>21778.74</c:v>
                </c:pt>
                <c:pt idx="452">
                  <c:v>21660.28</c:v>
                </c:pt>
                <c:pt idx="453">
                  <c:v>21687.1</c:v>
                </c:pt>
                <c:pt idx="454">
                  <c:v>21794.32</c:v>
                </c:pt>
                <c:pt idx="455">
                  <c:v>21678.26</c:v>
                </c:pt>
                <c:pt idx="456">
                  <c:v>21567.52</c:v>
                </c:pt>
                <c:pt idx="457">
                  <c:v>21645.42</c:v>
                </c:pt>
                <c:pt idx="458">
                  <c:v>21319.55</c:v>
                </c:pt>
                <c:pt idx="459">
                  <c:v>21292.29</c:v>
                </c:pt>
                <c:pt idx="460">
                  <c:v>21388.58</c:v>
                </c:pt>
                <c:pt idx="461">
                  <c:v>21454.3</c:v>
                </c:pt>
                <c:pt idx="462">
                  <c:v>21159.08</c:v>
                </c:pt>
                <c:pt idx="463">
                  <c:v>21031.31</c:v>
                </c:pt>
                <c:pt idx="464">
                  <c:v>21317.32</c:v>
                </c:pt>
                <c:pt idx="465">
                  <c:v>20766.099999999999</c:v>
                </c:pt>
                <c:pt idx="466">
                  <c:v>20617.86</c:v>
                </c:pt>
                <c:pt idx="467">
                  <c:v>21591.99</c:v>
                </c:pt>
                <c:pt idx="468">
                  <c:v>21380.97</c:v>
                </c:pt>
                <c:pt idx="469">
                  <c:v>21480.9</c:v>
                </c:pt>
                <c:pt idx="470">
                  <c:v>21676.51</c:v>
                </c:pt>
                <c:pt idx="471">
                  <c:v>21803.95</c:v>
                </c:pt>
                <c:pt idx="472">
                  <c:v>21777.29</c:v>
                </c:pt>
                <c:pt idx="473">
                  <c:v>21968.1</c:v>
                </c:pt>
                <c:pt idx="474">
                  <c:v>21824.03</c:v>
                </c:pt>
                <c:pt idx="475">
                  <c:v>21469.200000000001</c:v>
                </c:pt>
                <c:pt idx="476">
                  <c:v>21368.07</c:v>
                </c:pt>
                <c:pt idx="477">
                  <c:v>21252.720000000001</c:v>
                </c:pt>
                <c:pt idx="478">
                  <c:v>21417.759999999998</c:v>
                </c:pt>
                <c:pt idx="479">
                  <c:v>21042.09</c:v>
                </c:pt>
                <c:pt idx="480">
                  <c:v>21181.64</c:v>
                </c:pt>
                <c:pt idx="481">
                  <c:v>21724.47</c:v>
                </c:pt>
                <c:pt idx="482">
                  <c:v>22068.240000000002</c:v>
                </c:pt>
                <c:pt idx="483">
                  <c:v>22389.86</c:v>
                </c:pt>
                <c:pt idx="484">
                  <c:v>22153.63</c:v>
                </c:pt>
                <c:pt idx="485">
                  <c:v>21892.78</c:v>
                </c:pt>
                <c:pt idx="486">
                  <c:v>21736.44</c:v>
                </c:pt>
                <c:pt idx="487">
                  <c:v>21970.81</c:v>
                </c:pt>
                <c:pt idx="488">
                  <c:v>21925.1</c:v>
                </c:pt>
                <c:pt idx="489">
                  <c:v>22149.21</c:v>
                </c:pt>
                <c:pt idx="490">
                  <c:v>21720.25</c:v>
                </c:pt>
                <c:pt idx="491">
                  <c:v>21464.98</c:v>
                </c:pt>
                <c:pt idx="492">
                  <c:v>21154.17</c:v>
                </c:pt>
                <c:pt idx="493">
                  <c:v>21244.68</c:v>
                </c:pt>
                <c:pt idx="494">
                  <c:v>21382.62</c:v>
                </c:pt>
                <c:pt idx="495">
                  <c:v>21890.86</c:v>
                </c:pt>
                <c:pt idx="496">
                  <c:v>21645.37</c:v>
                </c:pt>
                <c:pt idx="497">
                  <c:v>21610.240000000002</c:v>
                </c:pt>
                <c:pt idx="498">
                  <c:v>22682.080000000002</c:v>
                </c:pt>
                <c:pt idx="499">
                  <c:v>23274.53</c:v>
                </c:pt>
                <c:pt idx="500">
                  <c:v>23486.11</c:v>
                </c:pt>
                <c:pt idx="501">
                  <c:v>23098.29</c:v>
                </c:pt>
                <c:pt idx="502">
                  <c:v>23291.97</c:v>
                </c:pt>
                <c:pt idx="503">
                  <c:v>23629.34</c:v>
                </c:pt>
                <c:pt idx="504">
                  <c:v>23631.88</c:v>
                </c:pt>
                <c:pt idx="505">
                  <c:v>23669.49</c:v>
                </c:pt>
                <c:pt idx="506">
                  <c:v>23940.78</c:v>
                </c:pt>
                <c:pt idx="507">
                  <c:v>24124.15</c:v>
                </c:pt>
                <c:pt idx="508">
                  <c:v>23816.33</c:v>
                </c:pt>
                <c:pt idx="509">
                  <c:v>23808.06</c:v>
                </c:pt>
                <c:pt idx="510">
                  <c:v>23763.37</c:v>
                </c:pt>
                <c:pt idx="511">
                  <c:v>23868.34</c:v>
                </c:pt>
                <c:pt idx="512">
                  <c:v>23951.81</c:v>
                </c:pt>
                <c:pt idx="513">
                  <c:v>23714.880000000001</c:v>
                </c:pt>
                <c:pt idx="514">
                  <c:v>23653.82</c:v>
                </c:pt>
                <c:pt idx="515">
                  <c:v>23710.43</c:v>
                </c:pt>
                <c:pt idx="516">
                  <c:v>23788.2</c:v>
                </c:pt>
                <c:pt idx="517">
                  <c:v>23849.99</c:v>
                </c:pt>
                <c:pt idx="518">
                  <c:v>23714.53</c:v>
                </c:pt>
                <c:pt idx="519">
                  <c:v>23506.33</c:v>
                </c:pt>
                <c:pt idx="520">
                  <c:v>22764.94</c:v>
                </c:pt>
                <c:pt idx="521">
                  <c:v>22783.98</c:v>
                </c:pt>
                <c:pt idx="522">
                  <c:v>22911.21</c:v>
                </c:pt>
                <c:pt idx="523">
                  <c:v>22892.69</c:v>
                </c:pt>
                <c:pt idx="524">
                  <c:v>22939.18</c:v>
                </c:pt>
                <c:pt idx="525">
                  <c:v>22902.76</c:v>
                </c:pt>
                <c:pt idx="526">
                  <c:v>22866.1</c:v>
                </c:pt>
                <c:pt idx="527">
                  <c:v>22891.72</c:v>
                </c:pt>
                <c:pt idx="528">
                  <c:v>22868</c:v>
                </c:pt>
                <c:pt idx="529">
                  <c:v>22901.77</c:v>
                </c:pt>
                <c:pt idx="530">
                  <c:v>22553.22</c:v>
                </c:pt>
                <c:pt idx="531">
                  <c:v>22694.45</c:v>
                </c:pt>
                <c:pt idx="532">
                  <c:v>22758.07</c:v>
                </c:pt>
                <c:pt idx="533">
                  <c:v>22866.17</c:v>
                </c:pt>
                <c:pt idx="534">
                  <c:v>22938.73</c:v>
                </c:pt>
                <c:pt idx="535">
                  <c:v>22811.08</c:v>
                </c:pt>
                <c:pt idx="536">
                  <c:v>22498.03</c:v>
                </c:pt>
                <c:pt idx="537">
                  <c:v>22177.040000000001</c:v>
                </c:pt>
                <c:pt idx="538">
                  <c:v>22622.38</c:v>
                </c:pt>
                <c:pt idx="539">
                  <c:v>22707.16</c:v>
                </c:pt>
                <c:pt idx="540">
                  <c:v>22819.03</c:v>
                </c:pt>
                <c:pt idx="541">
                  <c:v>22724.959999999999</c:v>
                </c:pt>
                <c:pt idx="542">
                  <c:v>22597.200000000001</c:v>
                </c:pt>
                <c:pt idx="543">
                  <c:v>22486.240000000002</c:v>
                </c:pt>
                <c:pt idx="544">
                  <c:v>22495.99</c:v>
                </c:pt>
                <c:pt idx="545">
                  <c:v>22550.85</c:v>
                </c:pt>
                <c:pt idx="546">
                  <c:v>22523.15</c:v>
                </c:pt>
                <c:pt idx="547">
                  <c:v>22416.48</c:v>
                </c:pt>
                <c:pt idx="548">
                  <c:v>22261.759999999998</c:v>
                </c:pt>
                <c:pt idx="549">
                  <c:v>22396.799999999999</c:v>
                </c:pt>
                <c:pt idx="550">
                  <c:v>22351.119999999999</c:v>
                </c:pt>
                <c:pt idx="551">
                  <c:v>22028.32</c:v>
                </c:pt>
                <c:pt idx="552">
                  <c:v>22380.01</c:v>
                </c:pt>
                <c:pt idx="553">
                  <c:v>22380.99</c:v>
                </c:pt>
                <c:pt idx="554">
                  <c:v>22681.42</c:v>
                </c:pt>
                <c:pt idx="555">
                  <c:v>22868.71</c:v>
                </c:pt>
                <c:pt idx="556">
                  <c:v>22913.82</c:v>
                </c:pt>
                <c:pt idx="557">
                  <c:v>22937.599999999999</c:v>
                </c:pt>
                <c:pt idx="558">
                  <c:v>22548.35</c:v>
                </c:pt>
                <c:pt idx="559">
                  <c:v>22539.119999999999</c:v>
                </c:pt>
                <c:pt idx="560">
                  <c:v>22420.080000000002</c:v>
                </c:pt>
                <c:pt idx="561">
                  <c:v>22011.61</c:v>
                </c:pt>
                <c:pt idx="562">
                  <c:v>22011.67</c:v>
                </c:pt>
                <c:pt idx="563">
                  <c:v>22008.45</c:v>
                </c:pt>
                <c:pt idx="564">
                  <c:v>21739.78</c:v>
                </c:pt>
                <c:pt idx="565">
                  <c:v>21707.62</c:v>
                </c:pt>
                <c:pt idx="566">
                  <c:v>21805.17</c:v>
                </c:pt>
                <c:pt idx="567">
                  <c:v>21696.65</c:v>
                </c:pt>
                <c:pt idx="568">
                  <c:v>21457.64</c:v>
                </c:pt>
                <c:pt idx="569">
                  <c:v>21448.52</c:v>
                </c:pt>
                <c:pt idx="570">
                  <c:v>21363.05</c:v>
                </c:pt>
                <c:pt idx="571">
                  <c:v>21336.12</c:v>
                </c:pt>
                <c:pt idx="572">
                  <c:v>21255.56</c:v>
                </c:pt>
                <c:pt idx="573">
                  <c:v>21155.18</c:v>
                </c:pt>
                <c:pt idx="574">
                  <c:v>20954.72</c:v>
                </c:pt>
                <c:pt idx="575">
                  <c:v>20881.27</c:v>
                </c:pt>
                <c:pt idx="576">
                  <c:v>20823.509999999998</c:v>
                </c:pt>
                <c:pt idx="577">
                  <c:v>20690.71</c:v>
                </c:pt>
                <c:pt idx="578">
                  <c:v>20628.560000000001</c:v>
                </c:pt>
                <c:pt idx="579">
                  <c:v>20626.66</c:v>
                </c:pt>
                <c:pt idx="580">
                  <c:v>20614.07</c:v>
                </c:pt>
                <c:pt idx="581">
                  <c:v>20400.78</c:v>
                </c:pt>
                <c:pt idx="582">
                  <c:v>20356.28</c:v>
                </c:pt>
                <c:pt idx="583">
                  <c:v>20363.11</c:v>
                </c:pt>
                <c:pt idx="584">
                  <c:v>20267.05</c:v>
                </c:pt>
                <c:pt idx="585">
                  <c:v>20330.189999999999</c:v>
                </c:pt>
                <c:pt idx="586">
                  <c:v>20397.580000000002</c:v>
                </c:pt>
                <c:pt idx="587">
                  <c:v>20296.45</c:v>
                </c:pt>
                <c:pt idx="588">
                  <c:v>20347.48</c:v>
                </c:pt>
                <c:pt idx="589">
                  <c:v>20310.46</c:v>
                </c:pt>
                <c:pt idx="590">
                  <c:v>20299.38</c:v>
                </c:pt>
                <c:pt idx="591">
                  <c:v>19909.5</c:v>
                </c:pt>
                <c:pt idx="592">
                  <c:v>19807.439999999999</c:v>
                </c:pt>
                <c:pt idx="593">
                  <c:v>19865.82</c:v>
                </c:pt>
                <c:pt idx="594">
                  <c:v>19776.62</c:v>
                </c:pt>
                <c:pt idx="595">
                  <c:v>19545.77</c:v>
                </c:pt>
                <c:pt idx="596">
                  <c:v>19274.82</c:v>
                </c:pt>
                <c:pt idx="597">
                  <c:v>19396.52</c:v>
                </c:pt>
                <c:pt idx="598">
                  <c:v>19357.97</c:v>
                </c:pt>
                <c:pt idx="599">
                  <c:v>19385.810000000001</c:v>
                </c:pt>
                <c:pt idx="600">
                  <c:v>19508.25</c:v>
                </c:pt>
                <c:pt idx="601">
                  <c:v>19691.47</c:v>
                </c:pt>
                <c:pt idx="602">
                  <c:v>19646.240000000002</c:v>
                </c:pt>
                <c:pt idx="603">
                  <c:v>19506.54</c:v>
                </c:pt>
                <c:pt idx="604">
                  <c:v>19362.55</c:v>
                </c:pt>
                <c:pt idx="605">
                  <c:v>19449.900000000001</c:v>
                </c:pt>
                <c:pt idx="606">
                  <c:v>19452.61</c:v>
                </c:pt>
                <c:pt idx="607">
                  <c:v>19353.77</c:v>
                </c:pt>
                <c:pt idx="608">
                  <c:v>19434.64</c:v>
                </c:pt>
                <c:pt idx="609">
                  <c:v>19383.84</c:v>
                </c:pt>
                <c:pt idx="610">
                  <c:v>19393.13</c:v>
                </c:pt>
                <c:pt idx="611">
                  <c:v>19470.41</c:v>
                </c:pt>
                <c:pt idx="612">
                  <c:v>19702.63</c:v>
                </c:pt>
                <c:pt idx="613">
                  <c:v>19729.28</c:v>
                </c:pt>
                <c:pt idx="614">
                  <c:v>19753.310000000001</c:v>
                </c:pt>
                <c:pt idx="615">
                  <c:v>19537.099999999999</c:v>
                </c:pt>
                <c:pt idx="616">
                  <c:v>19729.740000000002</c:v>
                </c:pt>
                <c:pt idx="617">
                  <c:v>19738.71</c:v>
                </c:pt>
                <c:pt idx="618">
                  <c:v>19996.009999999998</c:v>
                </c:pt>
                <c:pt idx="619">
                  <c:v>20055.89</c:v>
                </c:pt>
                <c:pt idx="620">
                  <c:v>19952.330000000002</c:v>
                </c:pt>
                <c:pt idx="621">
                  <c:v>20029.259999999998</c:v>
                </c:pt>
                <c:pt idx="622">
                  <c:v>20080.04</c:v>
                </c:pt>
                <c:pt idx="623">
                  <c:v>19985.79</c:v>
                </c:pt>
                <c:pt idx="624">
                  <c:v>19925.18</c:v>
                </c:pt>
                <c:pt idx="625">
                  <c:v>19959.84</c:v>
                </c:pt>
                <c:pt idx="626">
                  <c:v>20079.64</c:v>
                </c:pt>
                <c:pt idx="627">
                  <c:v>20050.16</c:v>
                </c:pt>
                <c:pt idx="628">
                  <c:v>19955.2</c:v>
                </c:pt>
                <c:pt idx="629">
                  <c:v>19975.669999999998</c:v>
                </c:pt>
                <c:pt idx="630">
                  <c:v>20099.75</c:v>
                </c:pt>
                <c:pt idx="631">
                  <c:v>20144.59</c:v>
                </c:pt>
                <c:pt idx="632">
                  <c:v>20020.86</c:v>
                </c:pt>
                <c:pt idx="633">
                  <c:v>19999.91</c:v>
                </c:pt>
                <c:pt idx="634">
                  <c:v>20118.86</c:v>
                </c:pt>
                <c:pt idx="635">
                  <c:v>20099.810000000001</c:v>
                </c:pt>
                <c:pt idx="636">
                  <c:v>20098.38</c:v>
                </c:pt>
                <c:pt idx="637">
                  <c:v>20195.48</c:v>
                </c:pt>
                <c:pt idx="638">
                  <c:v>20080.98</c:v>
                </c:pt>
                <c:pt idx="639">
                  <c:v>19929.09</c:v>
                </c:pt>
                <c:pt idx="640">
                  <c:v>19994.060000000001</c:v>
                </c:pt>
                <c:pt idx="641">
                  <c:v>20081.63</c:v>
                </c:pt>
                <c:pt idx="642">
                  <c:v>20032.349999999999</c:v>
                </c:pt>
                <c:pt idx="643">
                  <c:v>20055.8</c:v>
                </c:pt>
                <c:pt idx="644">
                  <c:v>20033.43</c:v>
                </c:pt>
                <c:pt idx="645">
                  <c:v>20220.3</c:v>
                </c:pt>
                <c:pt idx="646">
                  <c:v>20130.41</c:v>
                </c:pt>
                <c:pt idx="647">
                  <c:v>20225.09</c:v>
                </c:pt>
                <c:pt idx="648">
                  <c:v>20153.349999999999</c:v>
                </c:pt>
                <c:pt idx="649">
                  <c:v>20132.669999999998</c:v>
                </c:pt>
                <c:pt idx="650">
                  <c:v>20110.509999999998</c:v>
                </c:pt>
                <c:pt idx="651">
                  <c:v>20138.79</c:v>
                </c:pt>
                <c:pt idx="652">
                  <c:v>20230.41</c:v>
                </c:pt>
                <c:pt idx="653">
                  <c:v>20067.75</c:v>
                </c:pt>
                <c:pt idx="654">
                  <c:v>19943.259999999998</c:v>
                </c:pt>
                <c:pt idx="655">
                  <c:v>19831.82</c:v>
                </c:pt>
                <c:pt idx="656">
                  <c:v>19883.52</c:v>
                </c:pt>
                <c:pt idx="657">
                  <c:v>19898.75</c:v>
                </c:pt>
                <c:pt idx="658">
                  <c:v>19908.580000000002</c:v>
                </c:pt>
                <c:pt idx="659">
                  <c:v>20013.259999999998</c:v>
                </c:pt>
                <c:pt idx="660">
                  <c:v>19909.259999999998</c:v>
                </c:pt>
                <c:pt idx="661">
                  <c:v>19984.62</c:v>
                </c:pt>
                <c:pt idx="662">
                  <c:v>19979.900000000001</c:v>
                </c:pt>
                <c:pt idx="663">
                  <c:v>20170.82</c:v>
                </c:pt>
                <c:pt idx="664">
                  <c:v>20177.28</c:v>
                </c:pt>
                <c:pt idx="665">
                  <c:v>19860.03</c:v>
                </c:pt>
                <c:pt idx="666">
                  <c:v>19650.57</c:v>
                </c:pt>
                <c:pt idx="667">
                  <c:v>19677.849999999999</c:v>
                </c:pt>
                <c:pt idx="668">
                  <c:v>19682.57</c:v>
                </c:pt>
                <c:pt idx="669">
                  <c:v>19686.84</c:v>
                </c:pt>
                <c:pt idx="670">
                  <c:v>19813.13</c:v>
                </c:pt>
                <c:pt idx="671">
                  <c:v>19742.98</c:v>
                </c:pt>
                <c:pt idx="672">
                  <c:v>19613.28</c:v>
                </c:pt>
                <c:pt idx="673">
                  <c:v>19678.28</c:v>
                </c:pt>
                <c:pt idx="674">
                  <c:v>19590.759999999998</c:v>
                </c:pt>
                <c:pt idx="675">
                  <c:v>19553.86</c:v>
                </c:pt>
                <c:pt idx="676">
                  <c:v>19814.88</c:v>
                </c:pt>
                <c:pt idx="677">
                  <c:v>19919.82</c:v>
                </c:pt>
                <c:pt idx="678">
                  <c:v>19869.849999999999</c:v>
                </c:pt>
                <c:pt idx="679">
                  <c:v>19883.900000000001</c:v>
                </c:pt>
                <c:pt idx="680">
                  <c:v>19961.55</c:v>
                </c:pt>
                <c:pt idx="681">
                  <c:v>19900.09</c:v>
                </c:pt>
                <c:pt idx="682">
                  <c:v>19843</c:v>
                </c:pt>
                <c:pt idx="683">
                  <c:v>19895.7</c:v>
                </c:pt>
                <c:pt idx="684">
                  <c:v>19445.7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782-40BD-AD16-2B208E9D1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952548920"/>
        <c:axId val="952551216"/>
      </c:stockChart>
      <c:dateAx>
        <c:axId val="95254892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52551216"/>
        <c:crosses val="autoZero"/>
        <c:auto val="1"/>
        <c:lblOffset val="100"/>
        <c:baseTimeUnit val="days"/>
      </c:dateAx>
      <c:valAx>
        <c:axId val="952551216"/>
        <c:scaling>
          <c:orientation val="minMax"/>
          <c:max val="26000"/>
          <c:min val="17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52548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868241892809431E-2"/>
          <c:y val="8.1284535694720383E-2"/>
          <c:w val="0.90558616623760591"/>
          <c:h val="0.81342996711994453"/>
        </c:manualLayout>
      </c:layout>
      <c:lineChart>
        <c:grouping val="standard"/>
        <c:varyColors val="0"/>
        <c:ser>
          <c:idx val="0"/>
          <c:order val="0"/>
          <c:tx>
            <c:strRef>
              <c:f>Graph!$F$41</c:f>
              <c:strCache>
                <c:ptCount val="1"/>
                <c:pt idx="0">
                  <c:v>saya_divide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  <c:pt idx="28">
                  <c:v>43844</c:v>
                </c:pt>
                <c:pt idx="29">
                  <c:v>43840</c:v>
                </c:pt>
                <c:pt idx="30">
                  <c:v>43839</c:v>
                </c:pt>
                <c:pt idx="31">
                  <c:v>43838</c:v>
                </c:pt>
                <c:pt idx="32">
                  <c:v>43837</c:v>
                </c:pt>
                <c:pt idx="33">
                  <c:v>43836</c:v>
                </c:pt>
                <c:pt idx="34">
                  <c:v>43829</c:v>
                </c:pt>
                <c:pt idx="35">
                  <c:v>43826</c:v>
                </c:pt>
                <c:pt idx="36">
                  <c:v>43825</c:v>
                </c:pt>
                <c:pt idx="37">
                  <c:v>43824</c:v>
                </c:pt>
                <c:pt idx="38">
                  <c:v>43823</c:v>
                </c:pt>
                <c:pt idx="39">
                  <c:v>43822</c:v>
                </c:pt>
                <c:pt idx="40">
                  <c:v>43819</c:v>
                </c:pt>
                <c:pt idx="41">
                  <c:v>43818</c:v>
                </c:pt>
                <c:pt idx="42">
                  <c:v>43817</c:v>
                </c:pt>
                <c:pt idx="43">
                  <c:v>43816</c:v>
                </c:pt>
                <c:pt idx="44">
                  <c:v>43815</c:v>
                </c:pt>
                <c:pt idx="45">
                  <c:v>43812</c:v>
                </c:pt>
                <c:pt idx="46">
                  <c:v>43811</c:v>
                </c:pt>
                <c:pt idx="47">
                  <c:v>43810</c:v>
                </c:pt>
                <c:pt idx="48">
                  <c:v>43809</c:v>
                </c:pt>
                <c:pt idx="49">
                  <c:v>43808</c:v>
                </c:pt>
                <c:pt idx="50">
                  <c:v>43805</c:v>
                </c:pt>
                <c:pt idx="51">
                  <c:v>43804</c:v>
                </c:pt>
                <c:pt idx="52">
                  <c:v>43803</c:v>
                </c:pt>
                <c:pt idx="53">
                  <c:v>43802</c:v>
                </c:pt>
                <c:pt idx="54">
                  <c:v>43801</c:v>
                </c:pt>
                <c:pt idx="55">
                  <c:v>43798</c:v>
                </c:pt>
                <c:pt idx="56">
                  <c:v>43797</c:v>
                </c:pt>
                <c:pt idx="57">
                  <c:v>43796</c:v>
                </c:pt>
                <c:pt idx="58">
                  <c:v>43795</c:v>
                </c:pt>
                <c:pt idx="59">
                  <c:v>43794</c:v>
                </c:pt>
                <c:pt idx="60">
                  <c:v>43791</c:v>
                </c:pt>
                <c:pt idx="61">
                  <c:v>43790</c:v>
                </c:pt>
                <c:pt idx="62">
                  <c:v>43789</c:v>
                </c:pt>
                <c:pt idx="63">
                  <c:v>43788</c:v>
                </c:pt>
                <c:pt idx="64">
                  <c:v>43787</c:v>
                </c:pt>
                <c:pt idx="65">
                  <c:v>43784</c:v>
                </c:pt>
                <c:pt idx="66">
                  <c:v>43783</c:v>
                </c:pt>
                <c:pt idx="67">
                  <c:v>43782</c:v>
                </c:pt>
                <c:pt idx="68">
                  <c:v>43781</c:v>
                </c:pt>
                <c:pt idx="69">
                  <c:v>43780</c:v>
                </c:pt>
                <c:pt idx="70">
                  <c:v>43777</c:v>
                </c:pt>
                <c:pt idx="71">
                  <c:v>43776</c:v>
                </c:pt>
                <c:pt idx="72">
                  <c:v>43775</c:v>
                </c:pt>
                <c:pt idx="73">
                  <c:v>43774</c:v>
                </c:pt>
                <c:pt idx="74">
                  <c:v>43770</c:v>
                </c:pt>
                <c:pt idx="75">
                  <c:v>43769</c:v>
                </c:pt>
                <c:pt idx="76">
                  <c:v>43768</c:v>
                </c:pt>
                <c:pt idx="77">
                  <c:v>43767</c:v>
                </c:pt>
                <c:pt idx="78">
                  <c:v>43766</c:v>
                </c:pt>
                <c:pt idx="79">
                  <c:v>43763</c:v>
                </c:pt>
                <c:pt idx="80">
                  <c:v>43762</c:v>
                </c:pt>
                <c:pt idx="81">
                  <c:v>43761</c:v>
                </c:pt>
                <c:pt idx="82">
                  <c:v>43759</c:v>
                </c:pt>
                <c:pt idx="83">
                  <c:v>43756</c:v>
                </c:pt>
                <c:pt idx="84">
                  <c:v>43755</c:v>
                </c:pt>
                <c:pt idx="85">
                  <c:v>43754</c:v>
                </c:pt>
                <c:pt idx="86">
                  <c:v>43753</c:v>
                </c:pt>
                <c:pt idx="87">
                  <c:v>43749</c:v>
                </c:pt>
                <c:pt idx="88">
                  <c:v>43748</c:v>
                </c:pt>
                <c:pt idx="89">
                  <c:v>43747</c:v>
                </c:pt>
                <c:pt idx="90">
                  <c:v>43746</c:v>
                </c:pt>
                <c:pt idx="91">
                  <c:v>43745</c:v>
                </c:pt>
                <c:pt idx="92">
                  <c:v>43742</c:v>
                </c:pt>
                <c:pt idx="93">
                  <c:v>43741</c:v>
                </c:pt>
                <c:pt idx="94">
                  <c:v>43740</c:v>
                </c:pt>
                <c:pt idx="95">
                  <c:v>43739</c:v>
                </c:pt>
                <c:pt idx="96">
                  <c:v>43738</c:v>
                </c:pt>
                <c:pt idx="97">
                  <c:v>43735</c:v>
                </c:pt>
                <c:pt idx="98">
                  <c:v>43734</c:v>
                </c:pt>
                <c:pt idx="99">
                  <c:v>43733</c:v>
                </c:pt>
                <c:pt idx="100">
                  <c:v>43732</c:v>
                </c:pt>
                <c:pt idx="101">
                  <c:v>43728</c:v>
                </c:pt>
                <c:pt idx="102">
                  <c:v>43727</c:v>
                </c:pt>
                <c:pt idx="103">
                  <c:v>43726</c:v>
                </c:pt>
                <c:pt idx="104">
                  <c:v>43725</c:v>
                </c:pt>
                <c:pt idx="105">
                  <c:v>43721</c:v>
                </c:pt>
                <c:pt idx="106">
                  <c:v>43720</c:v>
                </c:pt>
                <c:pt idx="107">
                  <c:v>43719</c:v>
                </c:pt>
                <c:pt idx="108">
                  <c:v>43718</c:v>
                </c:pt>
                <c:pt idx="109">
                  <c:v>43717</c:v>
                </c:pt>
                <c:pt idx="110">
                  <c:v>43714</c:v>
                </c:pt>
                <c:pt idx="111">
                  <c:v>43713</c:v>
                </c:pt>
                <c:pt idx="112">
                  <c:v>43712</c:v>
                </c:pt>
                <c:pt idx="113">
                  <c:v>43711</c:v>
                </c:pt>
                <c:pt idx="114">
                  <c:v>43710</c:v>
                </c:pt>
                <c:pt idx="115">
                  <c:v>43707</c:v>
                </c:pt>
                <c:pt idx="116">
                  <c:v>43706</c:v>
                </c:pt>
                <c:pt idx="117">
                  <c:v>43705</c:v>
                </c:pt>
                <c:pt idx="118">
                  <c:v>43704</c:v>
                </c:pt>
                <c:pt idx="119">
                  <c:v>43703</c:v>
                </c:pt>
                <c:pt idx="120">
                  <c:v>43700</c:v>
                </c:pt>
                <c:pt idx="121">
                  <c:v>43699</c:v>
                </c:pt>
                <c:pt idx="122">
                  <c:v>43698</c:v>
                </c:pt>
                <c:pt idx="123">
                  <c:v>43697</c:v>
                </c:pt>
                <c:pt idx="124">
                  <c:v>43696</c:v>
                </c:pt>
                <c:pt idx="125">
                  <c:v>43693</c:v>
                </c:pt>
                <c:pt idx="126">
                  <c:v>43692</c:v>
                </c:pt>
                <c:pt idx="127">
                  <c:v>43691</c:v>
                </c:pt>
                <c:pt idx="128">
                  <c:v>43690</c:v>
                </c:pt>
                <c:pt idx="129">
                  <c:v>43686</c:v>
                </c:pt>
                <c:pt idx="130">
                  <c:v>43685</c:v>
                </c:pt>
                <c:pt idx="131">
                  <c:v>43684</c:v>
                </c:pt>
                <c:pt idx="132">
                  <c:v>43683</c:v>
                </c:pt>
                <c:pt idx="133">
                  <c:v>43682</c:v>
                </c:pt>
                <c:pt idx="134">
                  <c:v>43679</c:v>
                </c:pt>
                <c:pt idx="135">
                  <c:v>43678</c:v>
                </c:pt>
                <c:pt idx="136">
                  <c:v>43677</c:v>
                </c:pt>
                <c:pt idx="137">
                  <c:v>43676</c:v>
                </c:pt>
                <c:pt idx="138">
                  <c:v>43675</c:v>
                </c:pt>
                <c:pt idx="139">
                  <c:v>43672</c:v>
                </c:pt>
                <c:pt idx="140">
                  <c:v>43671</c:v>
                </c:pt>
                <c:pt idx="141">
                  <c:v>43670</c:v>
                </c:pt>
                <c:pt idx="142">
                  <c:v>43669</c:v>
                </c:pt>
                <c:pt idx="143">
                  <c:v>43668</c:v>
                </c:pt>
                <c:pt idx="144">
                  <c:v>43665</c:v>
                </c:pt>
                <c:pt idx="145">
                  <c:v>43664</c:v>
                </c:pt>
                <c:pt idx="146">
                  <c:v>43663</c:v>
                </c:pt>
                <c:pt idx="147">
                  <c:v>43662</c:v>
                </c:pt>
                <c:pt idx="148">
                  <c:v>43658</c:v>
                </c:pt>
                <c:pt idx="149">
                  <c:v>43657</c:v>
                </c:pt>
                <c:pt idx="150">
                  <c:v>43656</c:v>
                </c:pt>
                <c:pt idx="151">
                  <c:v>43655</c:v>
                </c:pt>
                <c:pt idx="152">
                  <c:v>43654</c:v>
                </c:pt>
                <c:pt idx="153">
                  <c:v>43651</c:v>
                </c:pt>
                <c:pt idx="154">
                  <c:v>43650</c:v>
                </c:pt>
                <c:pt idx="155">
                  <c:v>43649</c:v>
                </c:pt>
                <c:pt idx="156">
                  <c:v>43648</c:v>
                </c:pt>
                <c:pt idx="157">
                  <c:v>43647</c:v>
                </c:pt>
                <c:pt idx="158">
                  <c:v>43644</c:v>
                </c:pt>
                <c:pt idx="159">
                  <c:v>43643</c:v>
                </c:pt>
                <c:pt idx="160">
                  <c:v>43642</c:v>
                </c:pt>
                <c:pt idx="161">
                  <c:v>43641</c:v>
                </c:pt>
                <c:pt idx="162">
                  <c:v>43640</c:v>
                </c:pt>
                <c:pt idx="163">
                  <c:v>43637</c:v>
                </c:pt>
                <c:pt idx="164">
                  <c:v>43636</c:v>
                </c:pt>
                <c:pt idx="165">
                  <c:v>43635</c:v>
                </c:pt>
                <c:pt idx="166">
                  <c:v>43634</c:v>
                </c:pt>
                <c:pt idx="167">
                  <c:v>43633</c:v>
                </c:pt>
                <c:pt idx="168">
                  <c:v>43630</c:v>
                </c:pt>
                <c:pt idx="169">
                  <c:v>43629</c:v>
                </c:pt>
                <c:pt idx="170">
                  <c:v>43628</c:v>
                </c:pt>
                <c:pt idx="171">
                  <c:v>43627</c:v>
                </c:pt>
                <c:pt idx="172">
                  <c:v>43626</c:v>
                </c:pt>
                <c:pt idx="173">
                  <c:v>43623</c:v>
                </c:pt>
                <c:pt idx="174">
                  <c:v>43622</c:v>
                </c:pt>
                <c:pt idx="175">
                  <c:v>43621</c:v>
                </c:pt>
                <c:pt idx="176">
                  <c:v>43620</c:v>
                </c:pt>
                <c:pt idx="177">
                  <c:v>43619</c:v>
                </c:pt>
                <c:pt idx="178">
                  <c:v>43616</c:v>
                </c:pt>
                <c:pt idx="179">
                  <c:v>43615</c:v>
                </c:pt>
                <c:pt idx="180">
                  <c:v>43614</c:v>
                </c:pt>
                <c:pt idx="181">
                  <c:v>43613</c:v>
                </c:pt>
                <c:pt idx="182">
                  <c:v>43612</c:v>
                </c:pt>
                <c:pt idx="183">
                  <c:v>43609</c:v>
                </c:pt>
                <c:pt idx="184">
                  <c:v>43608</c:v>
                </c:pt>
                <c:pt idx="185">
                  <c:v>43607</c:v>
                </c:pt>
                <c:pt idx="186">
                  <c:v>43606</c:v>
                </c:pt>
                <c:pt idx="187">
                  <c:v>43605</c:v>
                </c:pt>
                <c:pt idx="188">
                  <c:v>43602</c:v>
                </c:pt>
                <c:pt idx="189">
                  <c:v>43601</c:v>
                </c:pt>
                <c:pt idx="190">
                  <c:v>43600</c:v>
                </c:pt>
                <c:pt idx="191">
                  <c:v>43599</c:v>
                </c:pt>
                <c:pt idx="192">
                  <c:v>43598</c:v>
                </c:pt>
                <c:pt idx="193">
                  <c:v>43595</c:v>
                </c:pt>
                <c:pt idx="194">
                  <c:v>43594</c:v>
                </c:pt>
                <c:pt idx="195">
                  <c:v>43593</c:v>
                </c:pt>
                <c:pt idx="196">
                  <c:v>43592</c:v>
                </c:pt>
                <c:pt idx="197">
                  <c:v>43581</c:v>
                </c:pt>
                <c:pt idx="198">
                  <c:v>43580</c:v>
                </c:pt>
                <c:pt idx="199">
                  <c:v>43579</c:v>
                </c:pt>
                <c:pt idx="200">
                  <c:v>43578</c:v>
                </c:pt>
                <c:pt idx="201">
                  <c:v>43577</c:v>
                </c:pt>
                <c:pt idx="202">
                  <c:v>43574</c:v>
                </c:pt>
                <c:pt idx="203">
                  <c:v>43573</c:v>
                </c:pt>
                <c:pt idx="204">
                  <c:v>43572</c:v>
                </c:pt>
                <c:pt idx="205">
                  <c:v>43571</c:v>
                </c:pt>
                <c:pt idx="206">
                  <c:v>43570</c:v>
                </c:pt>
                <c:pt idx="207">
                  <c:v>43567</c:v>
                </c:pt>
                <c:pt idx="208">
                  <c:v>43566</c:v>
                </c:pt>
                <c:pt idx="209">
                  <c:v>43565</c:v>
                </c:pt>
                <c:pt idx="210">
                  <c:v>43564</c:v>
                </c:pt>
                <c:pt idx="211">
                  <c:v>43563</c:v>
                </c:pt>
                <c:pt idx="212">
                  <c:v>43560</c:v>
                </c:pt>
                <c:pt idx="213">
                  <c:v>43559</c:v>
                </c:pt>
                <c:pt idx="214">
                  <c:v>43558</c:v>
                </c:pt>
                <c:pt idx="215">
                  <c:v>43557</c:v>
                </c:pt>
                <c:pt idx="216">
                  <c:v>43556</c:v>
                </c:pt>
                <c:pt idx="217">
                  <c:v>43553</c:v>
                </c:pt>
                <c:pt idx="218">
                  <c:v>43552</c:v>
                </c:pt>
                <c:pt idx="219">
                  <c:v>43551</c:v>
                </c:pt>
                <c:pt idx="220">
                  <c:v>43550</c:v>
                </c:pt>
                <c:pt idx="221">
                  <c:v>43549</c:v>
                </c:pt>
                <c:pt idx="222">
                  <c:v>43546</c:v>
                </c:pt>
                <c:pt idx="223">
                  <c:v>43544</c:v>
                </c:pt>
                <c:pt idx="224">
                  <c:v>43543</c:v>
                </c:pt>
                <c:pt idx="225">
                  <c:v>43542</c:v>
                </c:pt>
                <c:pt idx="226">
                  <c:v>43539</c:v>
                </c:pt>
                <c:pt idx="227">
                  <c:v>43538</c:v>
                </c:pt>
                <c:pt idx="228">
                  <c:v>43537</c:v>
                </c:pt>
                <c:pt idx="229">
                  <c:v>43536</c:v>
                </c:pt>
                <c:pt idx="230">
                  <c:v>43535</c:v>
                </c:pt>
                <c:pt idx="231">
                  <c:v>43532</c:v>
                </c:pt>
                <c:pt idx="232">
                  <c:v>43531</c:v>
                </c:pt>
                <c:pt idx="233">
                  <c:v>43530</c:v>
                </c:pt>
                <c:pt idx="234">
                  <c:v>43529</c:v>
                </c:pt>
                <c:pt idx="235">
                  <c:v>43528</c:v>
                </c:pt>
                <c:pt idx="236">
                  <c:v>43525</c:v>
                </c:pt>
                <c:pt idx="237">
                  <c:v>43524</c:v>
                </c:pt>
                <c:pt idx="238">
                  <c:v>43523</c:v>
                </c:pt>
                <c:pt idx="239">
                  <c:v>43522</c:v>
                </c:pt>
                <c:pt idx="240">
                  <c:v>43521</c:v>
                </c:pt>
              </c:numCache>
            </c:numRef>
          </c:cat>
          <c:val>
            <c:numRef>
              <c:f>Graph!$F$42:$F$703</c:f>
              <c:numCache>
                <c:formatCode>General</c:formatCode>
                <c:ptCount val="662"/>
                <c:pt idx="0">
                  <c:v>0.29860896445131302</c:v>
                </c:pt>
                <c:pt idx="1">
                  <c:v>0.300754147812971</c:v>
                </c:pt>
                <c:pt idx="2">
                  <c:v>0.30440060698027299</c:v>
                </c:pt>
                <c:pt idx="3">
                  <c:v>0.306870229007633</c:v>
                </c:pt>
                <c:pt idx="4">
                  <c:v>0.302255639097744</c:v>
                </c:pt>
                <c:pt idx="5">
                  <c:v>0.30572289156626498</c:v>
                </c:pt>
                <c:pt idx="6">
                  <c:v>0.30338733431516901</c:v>
                </c:pt>
                <c:pt idx="7">
                  <c:v>0.29300998573466402</c:v>
                </c:pt>
                <c:pt idx="8">
                  <c:v>0.29985528219971003</c:v>
                </c:pt>
                <c:pt idx="9">
                  <c:v>0.28746594005449499</c:v>
                </c:pt>
                <c:pt idx="10">
                  <c:v>0.28144192256341699</c:v>
                </c:pt>
                <c:pt idx="11">
                  <c:v>0.28389715832205598</c:v>
                </c:pt>
                <c:pt idx="12">
                  <c:v>0.28813096862210003</c:v>
                </c:pt>
                <c:pt idx="13">
                  <c:v>0.284468664850136</c:v>
                </c:pt>
                <c:pt idx="14">
                  <c:v>0.27967479674796702</c:v>
                </c:pt>
                <c:pt idx="15">
                  <c:v>0.27908847184986502</c:v>
                </c:pt>
                <c:pt idx="16">
                  <c:v>0.26986666666666598</c:v>
                </c:pt>
                <c:pt idx="17">
                  <c:v>0.27089947089946997</c:v>
                </c:pt>
                <c:pt idx="18">
                  <c:v>0.26997319034852502</c:v>
                </c:pt>
                <c:pt idx="19">
                  <c:v>0.27336010709504599</c:v>
                </c:pt>
                <c:pt idx="20">
                  <c:v>0.26864516129032201</c:v>
                </c:pt>
                <c:pt idx="21">
                  <c:v>0.26615776081424902</c:v>
                </c:pt>
                <c:pt idx="22">
                  <c:v>0.265069356872635</c:v>
                </c:pt>
                <c:pt idx="23">
                  <c:v>0.26464646464646402</c:v>
                </c:pt>
                <c:pt idx="24">
                  <c:v>0.26206030150753701</c:v>
                </c:pt>
                <c:pt idx="25">
                  <c:v>0.25689223057644101</c:v>
                </c:pt>
                <c:pt idx="26">
                  <c:v>0.254590570719603</c:v>
                </c:pt>
                <c:pt idx="27">
                  <c:v>0.25621079046424</c:v>
                </c:pt>
                <c:pt idx="28">
                  <c:v>0.25545796737766602</c:v>
                </c:pt>
                <c:pt idx="29">
                  <c:v>0.25932415519399199</c:v>
                </c:pt>
                <c:pt idx="30">
                  <c:v>0.25841584158415798</c:v>
                </c:pt>
                <c:pt idx="31">
                  <c:v>0.26395939086294401</c:v>
                </c:pt>
                <c:pt idx="32">
                  <c:v>0.26558197747183898</c:v>
                </c:pt>
                <c:pt idx="33">
                  <c:v>0.26692209450830101</c:v>
                </c:pt>
                <c:pt idx="34">
                  <c:v>0.265233881163084</c:v>
                </c:pt>
                <c:pt idx="35">
                  <c:v>0.26558603491271798</c:v>
                </c:pt>
                <c:pt idx="36">
                  <c:v>0.26582914572864302</c:v>
                </c:pt>
                <c:pt idx="37">
                  <c:v>0.26482412060301502</c:v>
                </c:pt>
                <c:pt idx="38">
                  <c:v>0.26172839506172801</c:v>
                </c:pt>
                <c:pt idx="39">
                  <c:v>0.26368159203980102</c:v>
                </c:pt>
                <c:pt idx="40">
                  <c:v>0.26558603491271798</c:v>
                </c:pt>
                <c:pt idx="41">
                  <c:v>0.270943396226415</c:v>
                </c:pt>
                <c:pt idx="42">
                  <c:v>0.27101631116687502</c:v>
                </c:pt>
                <c:pt idx="43">
                  <c:v>0.27458912768647198</c:v>
                </c:pt>
                <c:pt idx="44">
                  <c:v>0.27371069182389901</c:v>
                </c:pt>
                <c:pt idx="45">
                  <c:v>0.272496831432192</c:v>
                </c:pt>
                <c:pt idx="46">
                  <c:v>0.27106598984771502</c:v>
                </c:pt>
                <c:pt idx="47">
                  <c:v>0.27171717171717102</c:v>
                </c:pt>
                <c:pt idx="48">
                  <c:v>0.27286432160803997</c:v>
                </c:pt>
                <c:pt idx="49">
                  <c:v>0.27166042446941302</c:v>
                </c:pt>
                <c:pt idx="50">
                  <c:v>0.276142131979695</c:v>
                </c:pt>
                <c:pt idx="51">
                  <c:v>0.27003792667509402</c:v>
                </c:pt>
                <c:pt idx="52">
                  <c:v>0.26964285714285702</c:v>
                </c:pt>
                <c:pt idx="53">
                  <c:v>0.26836734693877501</c:v>
                </c:pt>
                <c:pt idx="54">
                  <c:v>0.27235142118862998</c:v>
                </c:pt>
                <c:pt idx="55">
                  <c:v>0.27109375000000002</c:v>
                </c:pt>
                <c:pt idx="56">
                  <c:v>0.272632944228274</c:v>
                </c:pt>
                <c:pt idx="57">
                  <c:v>0.269731800766283</c:v>
                </c:pt>
                <c:pt idx="58">
                  <c:v>0.27051282051282</c:v>
                </c:pt>
                <c:pt idx="59">
                  <c:v>0.27419768934531402</c:v>
                </c:pt>
                <c:pt idx="60">
                  <c:v>0.277061855670103</c:v>
                </c:pt>
                <c:pt idx="61">
                  <c:v>0.27712418300653502</c:v>
                </c:pt>
                <c:pt idx="62">
                  <c:v>0.27626459143968801</c:v>
                </c:pt>
                <c:pt idx="63">
                  <c:v>0.28093994778067799</c:v>
                </c:pt>
                <c:pt idx="64">
                  <c:v>0.28331143232588701</c:v>
                </c:pt>
                <c:pt idx="65">
                  <c:v>0.286274509803921</c:v>
                </c:pt>
                <c:pt idx="66">
                  <c:v>0.28125</c:v>
                </c:pt>
                <c:pt idx="67">
                  <c:v>0.27506493506493501</c:v>
                </c:pt>
                <c:pt idx="68">
                  <c:v>0.27197943444729999</c:v>
                </c:pt>
                <c:pt idx="69">
                  <c:v>0.26709511568123301</c:v>
                </c:pt>
                <c:pt idx="70">
                  <c:v>0.27647058823529402</c:v>
                </c:pt>
                <c:pt idx="71">
                  <c:v>0.27860026917900399</c:v>
                </c:pt>
                <c:pt idx="72">
                  <c:v>0.28187919463087202</c:v>
                </c:pt>
                <c:pt idx="73">
                  <c:v>0.284552845528455</c:v>
                </c:pt>
                <c:pt idx="74">
                  <c:v>0.283519553072625</c:v>
                </c:pt>
                <c:pt idx="75">
                  <c:v>0.28595271210013901</c:v>
                </c:pt>
                <c:pt idx="76">
                  <c:v>0.28472222222222199</c:v>
                </c:pt>
                <c:pt idx="77">
                  <c:v>0.29211267605633801</c:v>
                </c:pt>
                <c:pt idx="78">
                  <c:v>0.29083215796897</c:v>
                </c:pt>
                <c:pt idx="79">
                  <c:v>0.29464788732394298</c:v>
                </c:pt>
                <c:pt idx="80">
                  <c:v>0.29458689458689402</c:v>
                </c:pt>
                <c:pt idx="81">
                  <c:v>0.30086705202312097</c:v>
                </c:pt>
                <c:pt idx="82">
                  <c:v>0.29036827195467402</c:v>
                </c:pt>
                <c:pt idx="83">
                  <c:v>0.292485549132948</c:v>
                </c:pt>
                <c:pt idx="84">
                  <c:v>0.29022988505747099</c:v>
                </c:pt>
                <c:pt idx="85">
                  <c:v>0.28942857142857098</c:v>
                </c:pt>
                <c:pt idx="86">
                  <c:v>0.29410071942445998</c:v>
                </c:pt>
                <c:pt idx="87">
                  <c:v>0.29428989751098</c:v>
                </c:pt>
                <c:pt idx="88">
                  <c:v>0.29085545722713801</c:v>
                </c:pt>
                <c:pt idx="89">
                  <c:v>0.28713450292397602</c:v>
                </c:pt>
                <c:pt idx="90">
                  <c:v>0.28504398826979399</c:v>
                </c:pt>
                <c:pt idx="91">
                  <c:v>0.27941605839416001</c:v>
                </c:pt>
                <c:pt idx="92">
                  <c:v>0.279062957540263</c:v>
                </c:pt>
                <c:pt idx="93">
                  <c:v>0.28070692194403501</c:v>
                </c:pt>
                <c:pt idx="94">
                  <c:v>0.28296943231441002</c:v>
                </c:pt>
                <c:pt idx="95">
                  <c:v>0.28301886792452802</c:v>
                </c:pt>
                <c:pt idx="96">
                  <c:v>0.28411764705882298</c:v>
                </c:pt>
                <c:pt idx="97">
                  <c:v>0.28434782608695602</c:v>
                </c:pt>
                <c:pt idx="98">
                  <c:v>0.28873038516405097</c:v>
                </c:pt>
                <c:pt idx="99">
                  <c:v>0.28260254596888201</c:v>
                </c:pt>
                <c:pt idx="100">
                  <c:v>0.278813559322033</c:v>
                </c:pt>
                <c:pt idx="101">
                  <c:v>0.28265895953757197</c:v>
                </c:pt>
                <c:pt idx="102">
                  <c:v>0.28862973760932897</c:v>
                </c:pt>
                <c:pt idx="103">
                  <c:v>0.28759124087591198</c:v>
                </c:pt>
                <c:pt idx="104">
                  <c:v>0.293586005830903</c:v>
                </c:pt>
                <c:pt idx="105">
                  <c:v>0.28859259259259201</c:v>
                </c:pt>
                <c:pt idx="106">
                  <c:v>0.287556221889055</c:v>
                </c:pt>
                <c:pt idx="107">
                  <c:v>0.28405365126676602</c:v>
                </c:pt>
                <c:pt idx="108">
                  <c:v>0.28176291793313002</c:v>
                </c:pt>
                <c:pt idx="109">
                  <c:v>0.27696969696969698</c:v>
                </c:pt>
                <c:pt idx="110">
                  <c:v>0.28073959938366699</c:v>
                </c:pt>
                <c:pt idx="111">
                  <c:v>0.27737003058103898</c:v>
                </c:pt>
                <c:pt idx="112">
                  <c:v>0.27033639143730798</c:v>
                </c:pt>
                <c:pt idx="113">
                  <c:v>0.27328244274809099</c:v>
                </c:pt>
                <c:pt idx="114">
                  <c:v>0.26656580937972701</c:v>
                </c:pt>
                <c:pt idx="115">
                  <c:v>0.27564296520423598</c:v>
                </c:pt>
                <c:pt idx="116">
                  <c:v>0.27186544342507601</c:v>
                </c:pt>
                <c:pt idx="117">
                  <c:v>0.26829268292682901</c:v>
                </c:pt>
                <c:pt idx="118">
                  <c:v>0.26827794561933499</c:v>
                </c:pt>
                <c:pt idx="119">
                  <c:v>0.27472527472527403</c:v>
                </c:pt>
                <c:pt idx="120">
                  <c:v>0.28000000000000003</c:v>
                </c:pt>
                <c:pt idx="121">
                  <c:v>0.28483870967741898</c:v>
                </c:pt>
                <c:pt idx="122">
                  <c:v>0.28986928104575099</c:v>
                </c:pt>
                <c:pt idx="123">
                  <c:v>0.29265905383360502</c:v>
                </c:pt>
                <c:pt idx="124">
                  <c:v>0.29240924092409198</c:v>
                </c:pt>
                <c:pt idx="125">
                  <c:v>0.29810938555030297</c:v>
                </c:pt>
                <c:pt idx="126">
                  <c:v>0.29235880398671099</c:v>
                </c:pt>
                <c:pt idx="127">
                  <c:v>0.28470209339774499</c:v>
                </c:pt>
                <c:pt idx="128">
                  <c:v>0.27153965785381001</c:v>
                </c:pt>
                <c:pt idx="129">
                  <c:v>0.310164163464896</c:v>
                </c:pt>
                <c:pt idx="130">
                  <c:v>0.30961471711211302</c:v>
                </c:pt>
                <c:pt idx="131">
                  <c:v>0.30416810196348598</c:v>
                </c:pt>
                <c:pt idx="132">
                  <c:v>0.307505211952744</c:v>
                </c:pt>
                <c:pt idx="133">
                  <c:v>0.30683790350572698</c:v>
                </c:pt>
                <c:pt idx="134">
                  <c:v>0.31292984869325902</c:v>
                </c:pt>
                <c:pt idx="135">
                  <c:v>0.313</c:v>
                </c:pt>
                <c:pt idx="136">
                  <c:v>0.31537190082644601</c:v>
                </c:pt>
                <c:pt idx="137">
                  <c:v>0.307166123778501</c:v>
                </c:pt>
                <c:pt idx="138">
                  <c:v>0.30858085808580799</c:v>
                </c:pt>
                <c:pt idx="139">
                  <c:v>0.31229124916499601</c:v>
                </c:pt>
                <c:pt idx="140">
                  <c:v>0.30906095551894502</c:v>
                </c:pt>
                <c:pt idx="141">
                  <c:v>0.31217105263157802</c:v>
                </c:pt>
                <c:pt idx="142">
                  <c:v>0.31268533772652302</c:v>
                </c:pt>
                <c:pt idx="143">
                  <c:v>0.31114808652246201</c:v>
                </c:pt>
                <c:pt idx="144">
                  <c:v>0.30784313725490198</c:v>
                </c:pt>
                <c:pt idx="145">
                  <c:v>0.30566666666666598</c:v>
                </c:pt>
                <c:pt idx="146">
                  <c:v>0.30618892508143303</c:v>
                </c:pt>
                <c:pt idx="147">
                  <c:v>0.30144927536231803</c:v>
                </c:pt>
                <c:pt idx="148">
                  <c:v>0.30420711974109998</c:v>
                </c:pt>
                <c:pt idx="149">
                  <c:v>0.304220779220779</c:v>
                </c:pt>
                <c:pt idx="150">
                  <c:v>0.30459016393442601</c:v>
                </c:pt>
                <c:pt idx="151">
                  <c:v>0.29646302250803802</c:v>
                </c:pt>
                <c:pt idx="152">
                  <c:v>0.30429042904290399</c:v>
                </c:pt>
                <c:pt idx="153">
                  <c:v>0.30909090909090903</c:v>
                </c:pt>
                <c:pt idx="154">
                  <c:v>0.311295681063122</c:v>
                </c:pt>
                <c:pt idx="155">
                  <c:v>0.30529801324503297</c:v>
                </c:pt>
                <c:pt idx="156">
                  <c:v>0.30884808013355503</c:v>
                </c:pt>
                <c:pt idx="157">
                  <c:v>0.30969899665551798</c:v>
                </c:pt>
                <c:pt idx="158">
                  <c:v>0.30864197530864101</c:v>
                </c:pt>
                <c:pt idx="159">
                  <c:v>0.312804453723034</c:v>
                </c:pt>
                <c:pt idx="160">
                  <c:v>0.30831287267625301</c:v>
                </c:pt>
                <c:pt idx="161">
                  <c:v>0.31409348441926299</c:v>
                </c:pt>
                <c:pt idx="162">
                  <c:v>0.31737588652482202</c:v>
                </c:pt>
                <c:pt idx="163">
                  <c:v>0.312786192321239</c:v>
                </c:pt>
                <c:pt idx="164">
                  <c:v>0.31091854419410703</c:v>
                </c:pt>
                <c:pt idx="165">
                  <c:v>0.31656700668308102</c:v>
                </c:pt>
                <c:pt idx="166">
                  <c:v>0.31370449678800799</c:v>
                </c:pt>
                <c:pt idx="167">
                  <c:v>0.32054499820724203</c:v>
                </c:pt>
                <c:pt idx="168">
                  <c:v>0.314586994727592</c:v>
                </c:pt>
                <c:pt idx="169">
                  <c:v>0.31769340974212001</c:v>
                </c:pt>
                <c:pt idx="170">
                  <c:v>0.32216678545972899</c:v>
                </c:pt>
                <c:pt idx="171">
                  <c:v>0.32425653887495498</c:v>
                </c:pt>
                <c:pt idx="172">
                  <c:v>0.32519741564967602</c:v>
                </c:pt>
                <c:pt idx="173">
                  <c:v>0.31723891273247401</c:v>
                </c:pt>
                <c:pt idx="174">
                  <c:v>0.31729055258466998</c:v>
                </c:pt>
                <c:pt idx="175">
                  <c:v>0.32509989102796899</c:v>
                </c:pt>
                <c:pt idx="176">
                  <c:v>0.322912835601324</c:v>
                </c:pt>
                <c:pt idx="177">
                  <c:v>0.320517560073937</c:v>
                </c:pt>
                <c:pt idx="178">
                  <c:v>0.32329169728141</c:v>
                </c:pt>
                <c:pt idx="179">
                  <c:v>0.32163531114326999</c:v>
                </c:pt>
                <c:pt idx="180">
                  <c:v>0.32057761732851903</c:v>
                </c:pt>
                <c:pt idx="181">
                  <c:v>0.31243320270751601</c:v>
                </c:pt>
                <c:pt idx="182">
                  <c:v>0.32155731795241499</c:v>
                </c:pt>
                <c:pt idx="183">
                  <c:v>0.321984788120246</c:v>
                </c:pt>
                <c:pt idx="184">
                  <c:v>0.31941470378301201</c:v>
                </c:pt>
                <c:pt idx="185">
                  <c:v>0.32190067881386197</c:v>
                </c:pt>
                <c:pt idx="186">
                  <c:v>0.311406578026592</c:v>
                </c:pt>
                <c:pt idx="187">
                  <c:v>0.32192513368983899</c:v>
                </c:pt>
                <c:pt idx="188">
                  <c:v>0.31057422969187598</c:v>
                </c:pt>
                <c:pt idx="189">
                  <c:v>0.31307097680955698</c:v>
                </c:pt>
                <c:pt idx="190">
                  <c:v>0.31702127659574397</c:v>
                </c:pt>
                <c:pt idx="191">
                  <c:v>0.30589045814674398</c:v>
                </c:pt>
                <c:pt idx="192">
                  <c:v>0.30729166666666602</c:v>
                </c:pt>
                <c:pt idx="193">
                  <c:v>0.31116555827791298</c:v>
                </c:pt>
                <c:pt idx="194">
                  <c:v>0.31577098700386302</c:v>
                </c:pt>
                <c:pt idx="195">
                  <c:v>0.31686956521739101</c:v>
                </c:pt>
                <c:pt idx="196">
                  <c:v>0.32198246797032998</c:v>
                </c:pt>
                <c:pt idx="197">
                  <c:v>0.31418010752688103</c:v>
                </c:pt>
                <c:pt idx="198">
                  <c:v>0.30881863560732098</c:v>
                </c:pt>
                <c:pt idx="199">
                  <c:v>0.31109598366235502</c:v>
                </c:pt>
                <c:pt idx="200">
                  <c:v>0.31336250420733702</c:v>
                </c:pt>
                <c:pt idx="201">
                  <c:v>0.312945973496432</c:v>
                </c:pt>
                <c:pt idx="202">
                  <c:v>0.3125</c:v>
                </c:pt>
                <c:pt idx="203">
                  <c:v>0.31086142322097299</c:v>
                </c:pt>
                <c:pt idx="204">
                  <c:v>0.32010943912448703</c:v>
                </c:pt>
                <c:pt idx="205">
                  <c:v>0.31961917715062899</c:v>
                </c:pt>
                <c:pt idx="206">
                  <c:v>0.31482101037136101</c:v>
                </c:pt>
                <c:pt idx="207">
                  <c:v>0.312605042016806</c:v>
                </c:pt>
                <c:pt idx="208">
                  <c:v>0.31174496644295302</c:v>
                </c:pt>
                <c:pt idx="209">
                  <c:v>0.32006802721088401</c:v>
                </c:pt>
                <c:pt idx="210">
                  <c:v>0.31959459459459399</c:v>
                </c:pt>
                <c:pt idx="211">
                  <c:v>0.32394843962008102</c:v>
                </c:pt>
                <c:pt idx="212">
                  <c:v>0.31809210526315701</c:v>
                </c:pt>
                <c:pt idx="213">
                  <c:v>0.31953642384105901</c:v>
                </c:pt>
                <c:pt idx="214">
                  <c:v>0.31339869281045701</c:v>
                </c:pt>
                <c:pt idx="215">
                  <c:v>0.31620294599018001</c:v>
                </c:pt>
                <c:pt idx="216">
                  <c:v>0.31179321486268102</c:v>
                </c:pt>
                <c:pt idx="217">
                  <c:v>0.31016393442622903</c:v>
                </c:pt>
                <c:pt idx="218">
                  <c:v>0.313057851239669</c:v>
                </c:pt>
                <c:pt idx="219">
                  <c:v>0.314285714285714</c:v>
                </c:pt>
                <c:pt idx="220">
                  <c:v>0.30721003134796199</c:v>
                </c:pt>
                <c:pt idx="221">
                  <c:v>0.30818619582664503</c:v>
                </c:pt>
                <c:pt idx="222">
                  <c:v>0.30417310664605801</c:v>
                </c:pt>
                <c:pt idx="223">
                  <c:v>0.30559006211180101</c:v>
                </c:pt>
                <c:pt idx="224">
                  <c:v>0.30122699386502999</c:v>
                </c:pt>
                <c:pt idx="225">
                  <c:v>0.28918128654970698</c:v>
                </c:pt>
                <c:pt idx="226">
                  <c:v>0.29242199108469502</c:v>
                </c:pt>
                <c:pt idx="227">
                  <c:v>0.29682299546142199</c:v>
                </c:pt>
                <c:pt idx="228">
                  <c:v>0.29716840536512601</c:v>
                </c:pt>
                <c:pt idx="229">
                  <c:v>0.297176820208023</c:v>
                </c:pt>
                <c:pt idx="230">
                  <c:v>0.29894099848714001</c:v>
                </c:pt>
                <c:pt idx="231">
                  <c:v>0.30776397515527898</c:v>
                </c:pt>
                <c:pt idx="232">
                  <c:v>0.31622874806800599</c:v>
                </c:pt>
                <c:pt idx="233">
                  <c:v>0.313888888888888</c:v>
                </c:pt>
                <c:pt idx="234">
                  <c:v>0.30773899848254899</c:v>
                </c:pt>
                <c:pt idx="235">
                  <c:v>0.30029761904761898</c:v>
                </c:pt>
                <c:pt idx="236">
                  <c:v>0.29558823529411699</c:v>
                </c:pt>
                <c:pt idx="237">
                  <c:v>0.29208211143695001</c:v>
                </c:pt>
                <c:pt idx="238">
                  <c:v>0.29348769898697502</c:v>
                </c:pt>
                <c:pt idx="239">
                  <c:v>0.297193500738552</c:v>
                </c:pt>
                <c:pt idx="240">
                  <c:v>0.30529411764705799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A4-47F8-BD66-5FADF1C286CF}"/>
            </c:ext>
          </c:extLst>
        </c:ser>
        <c:ser>
          <c:idx val="1"/>
          <c:order val="1"/>
          <c:tx>
            <c:strRef>
              <c:f>Graph!$N$41</c:f>
              <c:strCache>
                <c:ptCount val="1"/>
                <c:pt idx="0">
                  <c:v>+2-Sigama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  <c:pt idx="28">
                  <c:v>43844</c:v>
                </c:pt>
                <c:pt idx="29">
                  <c:v>43840</c:v>
                </c:pt>
                <c:pt idx="30">
                  <c:v>43839</c:v>
                </c:pt>
                <c:pt idx="31">
                  <c:v>43838</c:v>
                </c:pt>
                <c:pt idx="32">
                  <c:v>43837</c:v>
                </c:pt>
                <c:pt idx="33">
                  <c:v>43836</c:v>
                </c:pt>
                <c:pt idx="34">
                  <c:v>43829</c:v>
                </c:pt>
                <c:pt idx="35">
                  <c:v>43826</c:v>
                </c:pt>
                <c:pt idx="36">
                  <c:v>43825</c:v>
                </c:pt>
                <c:pt idx="37">
                  <c:v>43824</c:v>
                </c:pt>
                <c:pt idx="38">
                  <c:v>43823</c:v>
                </c:pt>
                <c:pt idx="39">
                  <c:v>43822</c:v>
                </c:pt>
                <c:pt idx="40">
                  <c:v>43819</c:v>
                </c:pt>
                <c:pt idx="41">
                  <c:v>43818</c:v>
                </c:pt>
                <c:pt idx="42">
                  <c:v>43817</c:v>
                </c:pt>
                <c:pt idx="43">
                  <c:v>43816</c:v>
                </c:pt>
                <c:pt idx="44">
                  <c:v>43815</c:v>
                </c:pt>
                <c:pt idx="45">
                  <c:v>43812</c:v>
                </c:pt>
                <c:pt idx="46">
                  <c:v>43811</c:v>
                </c:pt>
                <c:pt idx="47">
                  <c:v>43810</c:v>
                </c:pt>
                <c:pt idx="48">
                  <c:v>43809</c:v>
                </c:pt>
                <c:pt idx="49">
                  <c:v>43808</c:v>
                </c:pt>
                <c:pt idx="50">
                  <c:v>43805</c:v>
                </c:pt>
                <c:pt idx="51">
                  <c:v>43804</c:v>
                </c:pt>
                <c:pt idx="52">
                  <c:v>43803</c:v>
                </c:pt>
                <c:pt idx="53">
                  <c:v>43802</c:v>
                </c:pt>
                <c:pt idx="54">
                  <c:v>43801</c:v>
                </c:pt>
                <c:pt idx="55">
                  <c:v>43798</c:v>
                </c:pt>
                <c:pt idx="56">
                  <c:v>43797</c:v>
                </c:pt>
                <c:pt idx="57">
                  <c:v>43796</c:v>
                </c:pt>
                <c:pt idx="58">
                  <c:v>43795</c:v>
                </c:pt>
                <c:pt idx="59">
                  <c:v>43794</c:v>
                </c:pt>
                <c:pt idx="60">
                  <c:v>43791</c:v>
                </c:pt>
                <c:pt idx="61">
                  <c:v>43790</c:v>
                </c:pt>
                <c:pt idx="62">
                  <c:v>43789</c:v>
                </c:pt>
                <c:pt idx="63">
                  <c:v>43788</c:v>
                </c:pt>
                <c:pt idx="64">
                  <c:v>43787</c:v>
                </c:pt>
                <c:pt idx="65">
                  <c:v>43784</c:v>
                </c:pt>
                <c:pt idx="66">
                  <c:v>43783</c:v>
                </c:pt>
                <c:pt idx="67">
                  <c:v>43782</c:v>
                </c:pt>
                <c:pt idx="68">
                  <c:v>43781</c:v>
                </c:pt>
                <c:pt idx="69">
                  <c:v>43780</c:v>
                </c:pt>
                <c:pt idx="70">
                  <c:v>43777</c:v>
                </c:pt>
                <c:pt idx="71">
                  <c:v>43776</c:v>
                </c:pt>
                <c:pt idx="72">
                  <c:v>43775</c:v>
                </c:pt>
                <c:pt idx="73">
                  <c:v>43774</c:v>
                </c:pt>
                <c:pt idx="74">
                  <c:v>43770</c:v>
                </c:pt>
                <c:pt idx="75">
                  <c:v>43769</c:v>
                </c:pt>
                <c:pt idx="76">
                  <c:v>43768</c:v>
                </c:pt>
                <c:pt idx="77">
                  <c:v>43767</c:v>
                </c:pt>
                <c:pt idx="78">
                  <c:v>43766</c:v>
                </c:pt>
                <c:pt idx="79">
                  <c:v>43763</c:v>
                </c:pt>
                <c:pt idx="80">
                  <c:v>43762</c:v>
                </c:pt>
                <c:pt idx="81">
                  <c:v>43761</c:v>
                </c:pt>
                <c:pt idx="82">
                  <c:v>43759</c:v>
                </c:pt>
                <c:pt idx="83">
                  <c:v>43756</c:v>
                </c:pt>
                <c:pt idx="84">
                  <c:v>43755</c:v>
                </c:pt>
                <c:pt idx="85">
                  <c:v>43754</c:v>
                </c:pt>
                <c:pt idx="86">
                  <c:v>43753</c:v>
                </c:pt>
                <c:pt idx="87">
                  <c:v>43749</c:v>
                </c:pt>
                <c:pt idx="88">
                  <c:v>43748</c:v>
                </c:pt>
                <c:pt idx="89">
                  <c:v>43747</c:v>
                </c:pt>
                <c:pt idx="90">
                  <c:v>43746</c:v>
                </c:pt>
                <c:pt idx="91">
                  <c:v>43745</c:v>
                </c:pt>
                <c:pt idx="92">
                  <c:v>43742</c:v>
                </c:pt>
                <c:pt idx="93">
                  <c:v>43741</c:v>
                </c:pt>
                <c:pt idx="94">
                  <c:v>43740</c:v>
                </c:pt>
                <c:pt idx="95">
                  <c:v>43739</c:v>
                </c:pt>
                <c:pt idx="96">
                  <c:v>43738</c:v>
                </c:pt>
                <c:pt idx="97">
                  <c:v>43735</c:v>
                </c:pt>
                <c:pt idx="98">
                  <c:v>43734</c:v>
                </c:pt>
                <c:pt idx="99">
                  <c:v>43733</c:v>
                </c:pt>
                <c:pt idx="100">
                  <c:v>43732</c:v>
                </c:pt>
                <c:pt idx="101">
                  <c:v>43728</c:v>
                </c:pt>
                <c:pt idx="102">
                  <c:v>43727</c:v>
                </c:pt>
                <c:pt idx="103">
                  <c:v>43726</c:v>
                </c:pt>
                <c:pt idx="104">
                  <c:v>43725</c:v>
                </c:pt>
                <c:pt idx="105">
                  <c:v>43721</c:v>
                </c:pt>
                <c:pt idx="106">
                  <c:v>43720</c:v>
                </c:pt>
                <c:pt idx="107">
                  <c:v>43719</c:v>
                </c:pt>
                <c:pt idx="108">
                  <c:v>43718</c:v>
                </c:pt>
                <c:pt idx="109">
                  <c:v>43717</c:v>
                </c:pt>
                <c:pt idx="110">
                  <c:v>43714</c:v>
                </c:pt>
                <c:pt idx="111">
                  <c:v>43713</c:v>
                </c:pt>
                <c:pt idx="112">
                  <c:v>43712</c:v>
                </c:pt>
                <c:pt idx="113">
                  <c:v>43711</c:v>
                </c:pt>
                <c:pt idx="114">
                  <c:v>43710</c:v>
                </c:pt>
                <c:pt idx="115">
                  <c:v>43707</c:v>
                </c:pt>
                <c:pt idx="116">
                  <c:v>43706</c:v>
                </c:pt>
                <c:pt idx="117">
                  <c:v>43705</c:v>
                </c:pt>
                <c:pt idx="118">
                  <c:v>43704</c:v>
                </c:pt>
                <c:pt idx="119">
                  <c:v>43703</c:v>
                </c:pt>
                <c:pt idx="120">
                  <c:v>43700</c:v>
                </c:pt>
                <c:pt idx="121">
                  <c:v>43699</c:v>
                </c:pt>
                <c:pt idx="122">
                  <c:v>43698</c:v>
                </c:pt>
                <c:pt idx="123">
                  <c:v>43697</c:v>
                </c:pt>
                <c:pt idx="124">
                  <c:v>43696</c:v>
                </c:pt>
                <c:pt idx="125">
                  <c:v>43693</c:v>
                </c:pt>
                <c:pt idx="126">
                  <c:v>43692</c:v>
                </c:pt>
                <c:pt idx="127">
                  <c:v>43691</c:v>
                </c:pt>
                <c:pt idx="128">
                  <c:v>43690</c:v>
                </c:pt>
                <c:pt idx="129">
                  <c:v>43686</c:v>
                </c:pt>
                <c:pt idx="130">
                  <c:v>43685</c:v>
                </c:pt>
                <c:pt idx="131">
                  <c:v>43684</c:v>
                </c:pt>
                <c:pt idx="132">
                  <c:v>43683</c:v>
                </c:pt>
                <c:pt idx="133">
                  <c:v>43682</c:v>
                </c:pt>
                <c:pt idx="134">
                  <c:v>43679</c:v>
                </c:pt>
                <c:pt idx="135">
                  <c:v>43678</c:v>
                </c:pt>
                <c:pt idx="136">
                  <c:v>43677</c:v>
                </c:pt>
                <c:pt idx="137">
                  <c:v>43676</c:v>
                </c:pt>
                <c:pt idx="138">
                  <c:v>43675</c:v>
                </c:pt>
                <c:pt idx="139">
                  <c:v>43672</c:v>
                </c:pt>
                <c:pt idx="140">
                  <c:v>43671</c:v>
                </c:pt>
                <c:pt idx="141">
                  <c:v>43670</c:v>
                </c:pt>
                <c:pt idx="142">
                  <c:v>43669</c:v>
                </c:pt>
                <c:pt idx="143">
                  <c:v>43668</c:v>
                </c:pt>
                <c:pt idx="144">
                  <c:v>43665</c:v>
                </c:pt>
                <c:pt idx="145">
                  <c:v>43664</c:v>
                </c:pt>
                <c:pt idx="146">
                  <c:v>43663</c:v>
                </c:pt>
                <c:pt idx="147">
                  <c:v>43662</c:v>
                </c:pt>
                <c:pt idx="148">
                  <c:v>43658</c:v>
                </c:pt>
                <c:pt idx="149">
                  <c:v>43657</c:v>
                </c:pt>
                <c:pt idx="150">
                  <c:v>43656</c:v>
                </c:pt>
                <c:pt idx="151">
                  <c:v>43655</c:v>
                </c:pt>
                <c:pt idx="152">
                  <c:v>43654</c:v>
                </c:pt>
                <c:pt idx="153">
                  <c:v>43651</c:v>
                </c:pt>
                <c:pt idx="154">
                  <c:v>43650</c:v>
                </c:pt>
                <c:pt idx="155">
                  <c:v>43649</c:v>
                </c:pt>
                <c:pt idx="156">
                  <c:v>43648</c:v>
                </c:pt>
                <c:pt idx="157">
                  <c:v>43647</c:v>
                </c:pt>
                <c:pt idx="158">
                  <c:v>43644</c:v>
                </c:pt>
                <c:pt idx="159">
                  <c:v>43643</c:v>
                </c:pt>
                <c:pt idx="160">
                  <c:v>43642</c:v>
                </c:pt>
                <c:pt idx="161">
                  <c:v>43641</c:v>
                </c:pt>
                <c:pt idx="162">
                  <c:v>43640</c:v>
                </c:pt>
                <c:pt idx="163">
                  <c:v>43637</c:v>
                </c:pt>
                <c:pt idx="164">
                  <c:v>43636</c:v>
                </c:pt>
                <c:pt idx="165">
                  <c:v>43635</c:v>
                </c:pt>
                <c:pt idx="166">
                  <c:v>43634</c:v>
                </c:pt>
                <c:pt idx="167">
                  <c:v>43633</c:v>
                </c:pt>
                <c:pt idx="168">
                  <c:v>43630</c:v>
                </c:pt>
                <c:pt idx="169">
                  <c:v>43629</c:v>
                </c:pt>
                <c:pt idx="170">
                  <c:v>43628</c:v>
                </c:pt>
                <c:pt idx="171">
                  <c:v>43627</c:v>
                </c:pt>
                <c:pt idx="172">
                  <c:v>43626</c:v>
                </c:pt>
                <c:pt idx="173">
                  <c:v>43623</c:v>
                </c:pt>
                <c:pt idx="174">
                  <c:v>43622</c:v>
                </c:pt>
                <c:pt idx="175">
                  <c:v>43621</c:v>
                </c:pt>
                <c:pt idx="176">
                  <c:v>43620</c:v>
                </c:pt>
                <c:pt idx="177">
                  <c:v>43619</c:v>
                </c:pt>
                <c:pt idx="178">
                  <c:v>43616</c:v>
                </c:pt>
                <c:pt idx="179">
                  <c:v>43615</c:v>
                </c:pt>
                <c:pt idx="180">
                  <c:v>43614</c:v>
                </c:pt>
                <c:pt idx="181">
                  <c:v>43613</c:v>
                </c:pt>
                <c:pt idx="182">
                  <c:v>43612</c:v>
                </c:pt>
                <c:pt idx="183">
                  <c:v>43609</c:v>
                </c:pt>
                <c:pt idx="184">
                  <c:v>43608</c:v>
                </c:pt>
                <c:pt idx="185">
                  <c:v>43607</c:v>
                </c:pt>
                <c:pt idx="186">
                  <c:v>43606</c:v>
                </c:pt>
                <c:pt idx="187">
                  <c:v>43605</c:v>
                </c:pt>
                <c:pt idx="188">
                  <c:v>43602</c:v>
                </c:pt>
                <c:pt idx="189">
                  <c:v>43601</c:v>
                </c:pt>
                <c:pt idx="190">
                  <c:v>43600</c:v>
                </c:pt>
                <c:pt idx="191">
                  <c:v>43599</c:v>
                </c:pt>
                <c:pt idx="192">
                  <c:v>43598</c:v>
                </c:pt>
                <c:pt idx="193">
                  <c:v>43595</c:v>
                </c:pt>
                <c:pt idx="194">
                  <c:v>43594</c:v>
                </c:pt>
                <c:pt idx="195">
                  <c:v>43593</c:v>
                </c:pt>
                <c:pt idx="196">
                  <c:v>43592</c:v>
                </c:pt>
                <c:pt idx="197">
                  <c:v>43581</c:v>
                </c:pt>
                <c:pt idx="198">
                  <c:v>43580</c:v>
                </c:pt>
                <c:pt idx="199">
                  <c:v>43579</c:v>
                </c:pt>
                <c:pt idx="200">
                  <c:v>43578</c:v>
                </c:pt>
                <c:pt idx="201">
                  <c:v>43577</c:v>
                </c:pt>
                <c:pt idx="202">
                  <c:v>43574</c:v>
                </c:pt>
                <c:pt idx="203">
                  <c:v>43573</c:v>
                </c:pt>
                <c:pt idx="204">
                  <c:v>43572</c:v>
                </c:pt>
                <c:pt idx="205">
                  <c:v>43571</c:v>
                </c:pt>
                <c:pt idx="206">
                  <c:v>43570</c:v>
                </c:pt>
                <c:pt idx="207">
                  <c:v>43567</c:v>
                </c:pt>
                <c:pt idx="208">
                  <c:v>43566</c:v>
                </c:pt>
                <c:pt idx="209">
                  <c:v>43565</c:v>
                </c:pt>
                <c:pt idx="210">
                  <c:v>43564</c:v>
                </c:pt>
                <c:pt idx="211">
                  <c:v>43563</c:v>
                </c:pt>
                <c:pt idx="212">
                  <c:v>43560</c:v>
                </c:pt>
                <c:pt idx="213">
                  <c:v>43559</c:v>
                </c:pt>
                <c:pt idx="214">
                  <c:v>43558</c:v>
                </c:pt>
                <c:pt idx="215">
                  <c:v>43557</c:v>
                </c:pt>
                <c:pt idx="216">
                  <c:v>43556</c:v>
                </c:pt>
                <c:pt idx="217">
                  <c:v>43553</c:v>
                </c:pt>
                <c:pt idx="218">
                  <c:v>43552</c:v>
                </c:pt>
                <c:pt idx="219">
                  <c:v>43551</c:v>
                </c:pt>
                <c:pt idx="220">
                  <c:v>43550</c:v>
                </c:pt>
                <c:pt idx="221">
                  <c:v>43549</c:v>
                </c:pt>
                <c:pt idx="222">
                  <c:v>43546</c:v>
                </c:pt>
                <c:pt idx="223">
                  <c:v>43544</c:v>
                </c:pt>
                <c:pt idx="224">
                  <c:v>43543</c:v>
                </c:pt>
                <c:pt idx="225">
                  <c:v>43542</c:v>
                </c:pt>
                <c:pt idx="226">
                  <c:v>43539</c:v>
                </c:pt>
                <c:pt idx="227">
                  <c:v>43538</c:v>
                </c:pt>
                <c:pt idx="228">
                  <c:v>43537</c:v>
                </c:pt>
                <c:pt idx="229">
                  <c:v>43536</c:v>
                </c:pt>
                <c:pt idx="230">
                  <c:v>43535</c:v>
                </c:pt>
                <c:pt idx="231">
                  <c:v>43532</c:v>
                </c:pt>
                <c:pt idx="232">
                  <c:v>43531</c:v>
                </c:pt>
                <c:pt idx="233">
                  <c:v>43530</c:v>
                </c:pt>
                <c:pt idx="234">
                  <c:v>43529</c:v>
                </c:pt>
                <c:pt idx="235">
                  <c:v>43528</c:v>
                </c:pt>
                <c:pt idx="236">
                  <c:v>43525</c:v>
                </c:pt>
                <c:pt idx="237">
                  <c:v>43524</c:v>
                </c:pt>
                <c:pt idx="238">
                  <c:v>43523</c:v>
                </c:pt>
                <c:pt idx="239">
                  <c:v>43522</c:v>
                </c:pt>
                <c:pt idx="240">
                  <c:v>43521</c:v>
                </c:pt>
              </c:numCache>
            </c:numRef>
          </c:cat>
          <c:val>
            <c:numRef>
              <c:f>Graph!$N$42:$N$703</c:f>
              <c:numCache>
                <c:formatCode>General</c:formatCode>
                <c:ptCount val="662"/>
                <c:pt idx="0">
                  <c:v>0.30009121597630056</c:v>
                </c:pt>
                <c:pt idx="1">
                  <c:v>0.29945318385674402</c:v>
                </c:pt>
                <c:pt idx="2">
                  <c:v>0.298608286985455</c:v>
                </c:pt>
                <c:pt idx="3">
                  <c:v>0.29778744451246564</c:v>
                </c:pt>
                <c:pt idx="4">
                  <c:v>0.296656576599091</c:v>
                </c:pt>
                <c:pt idx="5">
                  <c:v>0.29611111310692284</c:v>
                </c:pt>
                <c:pt idx="6">
                  <c:v>0.29524408976020422</c:v>
                </c:pt>
                <c:pt idx="7">
                  <c:v>0.29503109369643304</c:v>
                </c:pt>
                <c:pt idx="8">
                  <c:v>0.29487715987479918</c:v>
                </c:pt>
                <c:pt idx="9">
                  <c:v>0.29435600664187778</c:v>
                </c:pt>
                <c:pt idx="10">
                  <c:v>0.29449977139329436</c:v>
                </c:pt>
                <c:pt idx="11">
                  <c:v>0.29484015586995777</c:v>
                </c:pt>
                <c:pt idx="12">
                  <c:v>0.2953606855825614</c:v>
                </c:pt>
                <c:pt idx="13">
                  <c:v>0.29570404061165279</c:v>
                </c:pt>
                <c:pt idx="14">
                  <c:v>0.29599915880958055</c:v>
                </c:pt>
                <c:pt idx="15">
                  <c:v>0.2962613724409498</c:v>
                </c:pt>
                <c:pt idx="16">
                  <c:v>0.29644897231493955</c:v>
                </c:pt>
                <c:pt idx="17">
                  <c:v>0.29657285980885761</c:v>
                </c:pt>
                <c:pt idx="18">
                  <c:v>0.29668321233824563</c:v>
                </c:pt>
                <c:pt idx="19">
                  <c:v>0.29683444403480164</c:v>
                </c:pt>
                <c:pt idx="20">
                  <c:v>0.2970331368592492</c:v>
                </c:pt>
                <c:pt idx="21">
                  <c:v>0.2972425169335724</c:v>
                </c:pt>
                <c:pt idx="22">
                  <c:v>0.29746417695248462</c:v>
                </c:pt>
                <c:pt idx="23">
                  <c:v>0.29767009734564559</c:v>
                </c:pt>
                <c:pt idx="24">
                  <c:v>0.29802709055549803</c:v>
                </c:pt>
                <c:pt idx="25">
                  <c:v>0.29809653360616584</c:v>
                </c:pt>
                <c:pt idx="26">
                  <c:v>0.29790625981887581</c:v>
                </c:pt>
                <c:pt idx="27">
                  <c:v>0.29767808368505116</c:v>
                </c:pt>
                <c:pt idx="28">
                  <c:v>0.29768608065801799</c:v>
                </c:pt>
                <c:pt idx="29">
                  <c:v>0.29756893398153417</c:v>
                </c:pt>
                <c:pt idx="30">
                  <c:v>0.29785512276706611</c:v>
                </c:pt>
                <c:pt idx="31">
                  <c:v>0.29782051592904218</c:v>
                </c:pt>
                <c:pt idx="32">
                  <c:v>0.29791428126916808</c:v>
                </c:pt>
                <c:pt idx="33">
                  <c:v>0.29792082141875481</c:v>
                </c:pt>
                <c:pt idx="34">
                  <c:v>0.29789354752461117</c:v>
                </c:pt>
                <c:pt idx="35">
                  <c:v>0.29775110215625294</c:v>
                </c:pt>
                <c:pt idx="36">
                  <c:v>0.29764612748064634</c:v>
                </c:pt>
                <c:pt idx="37">
                  <c:v>0.29750080502490112</c:v>
                </c:pt>
                <c:pt idx="38">
                  <c:v>0.29735869976351398</c:v>
                </c:pt>
                <c:pt idx="39">
                  <c:v>0.29704480189334143</c:v>
                </c:pt>
                <c:pt idx="40">
                  <c:v>0.29694129606435066</c:v>
                </c:pt>
                <c:pt idx="41">
                  <c:v>0.29675071718084867</c:v>
                </c:pt>
                <c:pt idx="42">
                  <c:v>0.29673510021889099</c:v>
                </c:pt>
                <c:pt idx="43">
                  <c:v>0.29679663721088589</c:v>
                </c:pt>
                <c:pt idx="44">
                  <c:v>0.29689937043368875</c:v>
                </c:pt>
                <c:pt idx="45">
                  <c:v>0.29689229688126295</c:v>
                </c:pt>
                <c:pt idx="46">
                  <c:v>0.29688767242083414</c:v>
                </c:pt>
                <c:pt idx="47">
                  <c:v>0.2969484574045238</c:v>
                </c:pt>
                <c:pt idx="48">
                  <c:v>0.29718513526631146</c:v>
                </c:pt>
                <c:pt idx="49">
                  <c:v>0.29755480657036665</c:v>
                </c:pt>
                <c:pt idx="50">
                  <c:v>0.2978741307129118</c:v>
                </c:pt>
                <c:pt idx="51">
                  <c:v>0.29855241743109168</c:v>
                </c:pt>
                <c:pt idx="52">
                  <c:v>0.29879384249832103</c:v>
                </c:pt>
                <c:pt idx="53">
                  <c:v>0.2987487375227344</c:v>
                </c:pt>
                <c:pt idx="54">
                  <c:v>0.29866267866602914</c:v>
                </c:pt>
                <c:pt idx="55">
                  <c:v>0.30020238006408478</c:v>
                </c:pt>
                <c:pt idx="56">
                  <c:v>0.30155168593702325</c:v>
                </c:pt>
                <c:pt idx="57">
                  <c:v>0.30241100059420556</c:v>
                </c:pt>
                <c:pt idx="58">
                  <c:v>0.30340129010896755</c:v>
                </c:pt>
                <c:pt idx="59">
                  <c:v>0.30429878681689504</c:v>
                </c:pt>
                <c:pt idx="60">
                  <c:v>0.30569615162882202</c:v>
                </c:pt>
                <c:pt idx="61">
                  <c:v>0.30704756171916803</c:v>
                </c:pt>
                <c:pt idx="62">
                  <c:v>0.30851458021942241</c:v>
                </c:pt>
                <c:pt idx="63">
                  <c:v>0.30930923216045542</c:v>
                </c:pt>
                <c:pt idx="64">
                  <c:v>0.31018471143034881</c:v>
                </c:pt>
                <c:pt idx="65">
                  <c:v>0.31126460430809061</c:v>
                </c:pt>
                <c:pt idx="66">
                  <c:v>0.3120758918349742</c:v>
                </c:pt>
                <c:pt idx="67">
                  <c:v>0.31307328909411641</c:v>
                </c:pt>
                <c:pt idx="68">
                  <c:v>0.31400912163579398</c:v>
                </c:pt>
                <c:pt idx="69">
                  <c:v>0.31474570213105318</c:v>
                </c:pt>
                <c:pt idx="70">
                  <c:v>0.31511654513253662</c:v>
                </c:pt>
                <c:pt idx="71">
                  <c:v>0.31557414972261161</c:v>
                </c:pt>
                <c:pt idx="72">
                  <c:v>0.3160610232620692</c:v>
                </c:pt>
                <c:pt idx="73">
                  <c:v>0.31636346873799959</c:v>
                </c:pt>
                <c:pt idx="74">
                  <c:v>0.31676733822890618</c:v>
                </c:pt>
                <c:pt idx="75">
                  <c:v>0.31715862750836982</c:v>
                </c:pt>
                <c:pt idx="76">
                  <c:v>0.31755406911973039</c:v>
                </c:pt>
                <c:pt idx="77">
                  <c:v>0.31768529854485739</c:v>
                </c:pt>
                <c:pt idx="78">
                  <c:v>0.31800725290854137</c:v>
                </c:pt>
                <c:pt idx="79">
                  <c:v>0.31854562251543639</c:v>
                </c:pt>
                <c:pt idx="80">
                  <c:v>0.31912590906194904</c:v>
                </c:pt>
                <c:pt idx="81">
                  <c:v>0.31942872375949521</c:v>
                </c:pt>
                <c:pt idx="82">
                  <c:v>0.31972900287112815</c:v>
                </c:pt>
                <c:pt idx="83">
                  <c:v>0.32026299239422057</c:v>
                </c:pt>
                <c:pt idx="84">
                  <c:v>0.32071632831243241</c:v>
                </c:pt>
                <c:pt idx="85">
                  <c:v>0.32137626806982944</c:v>
                </c:pt>
                <c:pt idx="86">
                  <c:v>0.32182062124942779</c:v>
                </c:pt>
                <c:pt idx="87">
                  <c:v>0.3224755260142928</c:v>
                </c:pt>
                <c:pt idx="88">
                  <c:v>0.3232866745950288</c:v>
                </c:pt>
                <c:pt idx="89">
                  <c:v>0.32387816502207661</c:v>
                </c:pt>
                <c:pt idx="90">
                  <c:v>0.3243836178331686</c:v>
                </c:pt>
                <c:pt idx="91">
                  <c:v>0.32513109933961343</c:v>
                </c:pt>
                <c:pt idx="92">
                  <c:v>0.32565568326876543</c:v>
                </c:pt>
                <c:pt idx="93">
                  <c:v>0.32649106030428776</c:v>
                </c:pt>
                <c:pt idx="94">
                  <c:v>0.32701334499161999</c:v>
                </c:pt>
                <c:pt idx="95">
                  <c:v>0.32768386233964319</c:v>
                </c:pt>
                <c:pt idx="96">
                  <c:v>0.3285579510056616</c:v>
                </c:pt>
                <c:pt idx="97">
                  <c:v>0.32952298803016045</c:v>
                </c:pt>
                <c:pt idx="98">
                  <c:v>0.3305022660940406</c:v>
                </c:pt>
                <c:pt idx="99">
                  <c:v>0.33107525707256158</c:v>
                </c:pt>
                <c:pt idx="100">
                  <c:v>0.3315713474428626</c:v>
                </c:pt>
                <c:pt idx="101">
                  <c:v>0.33234641940523019</c:v>
                </c:pt>
                <c:pt idx="102">
                  <c:v>0.3330366261210258</c:v>
                </c:pt>
                <c:pt idx="103">
                  <c:v>0.33365137876070039</c:v>
                </c:pt>
                <c:pt idx="104">
                  <c:v>0.33436262485255042</c:v>
                </c:pt>
                <c:pt idx="105">
                  <c:v>0.33499948849516803</c:v>
                </c:pt>
                <c:pt idx="106">
                  <c:v>0.33554706078261498</c:v>
                </c:pt>
                <c:pt idx="107">
                  <c:v>0.33577337371511501</c:v>
                </c:pt>
                <c:pt idx="108">
                  <c:v>0.3362595088830076</c:v>
                </c:pt>
                <c:pt idx="109">
                  <c:v>0.33668637651573496</c:v>
                </c:pt>
                <c:pt idx="110">
                  <c:v>0.33684254056729679</c:v>
                </c:pt>
                <c:pt idx="111">
                  <c:v>0.3371645508305996</c:v>
                </c:pt>
                <c:pt idx="112">
                  <c:v>0.3370056664535736</c:v>
                </c:pt>
                <c:pt idx="113">
                  <c:v>0.33684646328101842</c:v>
                </c:pt>
                <c:pt idx="114">
                  <c:v>0.33639848811888301</c:v>
                </c:pt>
                <c:pt idx="115">
                  <c:v>0.3355637405610446</c:v>
                </c:pt>
                <c:pt idx="116">
                  <c:v>0.33523530747263119</c:v>
                </c:pt>
                <c:pt idx="117">
                  <c:v>0.33439806903285141</c:v>
                </c:pt>
                <c:pt idx="118">
                  <c:v>0.33322224264986344</c:v>
                </c:pt>
                <c:pt idx="119">
                  <c:v>0.33192231268162398</c:v>
                </c:pt>
                <c:pt idx="120">
                  <c:v>0.33103939462905863</c:v>
                </c:pt>
                <c:pt idx="121">
                  <c:v>0.3304213273644262</c:v>
                </c:pt>
                <c:pt idx="122">
                  <c:v>0.33019688387341034</c:v>
                </c:pt>
                <c:pt idx="123">
                  <c:v>0.32991145392813753</c:v>
                </c:pt>
                <c:pt idx="124">
                  <c:v>0.32963729145101878</c:v>
                </c:pt>
                <c:pt idx="125">
                  <c:v>0.32934733887266232</c:v>
                </c:pt>
                <c:pt idx="126">
                  <c:v>0.32927418016951465</c:v>
                </c:pt>
                <c:pt idx="127">
                  <c:v>0.32895334203280729</c:v>
                </c:pt>
                <c:pt idx="128">
                  <c:v>0.32807508072447672</c:v>
                </c:pt>
                <c:pt idx="129">
                  <c:v>0.32537479725132057</c:v>
                </c:pt>
                <c:pt idx="130">
                  <c:v>0.32559626331362068</c:v>
                </c:pt>
                <c:pt idx="131">
                  <c:v>0.32579065840367788</c:v>
                </c:pt>
                <c:pt idx="132">
                  <c:v>0.32575789482289425</c:v>
                </c:pt>
                <c:pt idx="133">
                  <c:v>0.32575141715704081</c:v>
                </c:pt>
                <c:pt idx="134">
                  <c:v>0.32572695175734923</c:v>
                </c:pt>
                <c:pt idx="135">
                  <c:v>0.32591299012353542</c:v>
                </c:pt>
                <c:pt idx="136">
                  <c:v>0.32607593057583573</c:v>
                </c:pt>
                <c:pt idx="137">
                  <c:v>0.32640633226418542</c:v>
                </c:pt>
                <c:pt idx="138">
                  <c:v>0.32649302268884367</c:v>
                </c:pt>
                <c:pt idx="139">
                  <c:v>0.32663971232491296</c:v>
                </c:pt>
                <c:pt idx="140">
                  <c:v>0.32664843465866228</c:v>
                </c:pt>
                <c:pt idx="141">
                  <c:v>0.32669642991093922</c:v>
                </c:pt>
                <c:pt idx="142">
                  <c:v>0.32669501814176183</c:v>
                </c:pt>
                <c:pt idx="143">
                  <c:v>0.32669136037285829</c:v>
                </c:pt>
                <c:pt idx="144">
                  <c:v>0.32669970614101945</c:v>
                </c:pt>
                <c:pt idx="145">
                  <c:v>0.32669739331084463</c:v>
                </c:pt>
                <c:pt idx="146">
                  <c:v>0.32666558194508227</c:v>
                </c:pt>
                <c:pt idx="147">
                  <c:v>0.32663037769405778</c:v>
                </c:pt>
                <c:pt idx="148">
                  <c:v>0.32652924972564012</c:v>
                </c:pt>
                <c:pt idx="149">
                  <c:v>0.3264898836694593</c:v>
                </c:pt>
                <c:pt idx="150">
                  <c:v>0.32660301975617656</c:v>
                </c:pt>
                <c:pt idx="151">
                  <c:v>0.32751329814658858</c:v>
                </c:pt>
                <c:pt idx="152">
                  <c:v>0.32777344228007071</c:v>
                </c:pt>
                <c:pt idx="153">
                  <c:v>0.32806162535250122</c:v>
                </c:pt>
                <c:pt idx="154">
                  <c:v>0.32838276964156388</c:v>
                </c:pt>
                <c:pt idx="155">
                  <c:v>0.32867929185917222</c:v>
                </c:pt>
                <c:pt idx="156">
                  <c:v>0.32885176938162797</c:v>
                </c:pt>
                <c:pt idx="157">
                  <c:v>0.32885720273844732</c:v>
                </c:pt>
                <c:pt idx="158">
                  <c:v>0.32892974644460105</c:v>
                </c:pt>
                <c:pt idx="159">
                  <c:v>0.32895543590580339</c:v>
                </c:pt>
                <c:pt idx="160">
                  <c:v>0.32894821376093825</c:v>
                </c:pt>
                <c:pt idx="161">
                  <c:v>0.32909869101957323</c:v>
                </c:pt>
                <c:pt idx="162">
                  <c:v>0.32938680579934182</c:v>
                </c:pt>
                <c:pt idx="163">
                  <c:v>0.32973861375487779</c:v>
                </c:pt>
                <c:pt idx="164">
                  <c:v>0.33006548230734878</c:v>
                </c:pt>
                <c:pt idx="165">
                  <c:v>0.33023927761357919</c:v>
                </c:pt>
                <c:pt idx="166">
                  <c:v>0.33014013955176752</c:v>
                </c:pt>
                <c:pt idx="167">
                  <c:v>0.3301203430775359</c:v>
                </c:pt>
                <c:pt idx="168">
                  <c:v>0.33010977045555417</c:v>
                </c:pt>
                <c:pt idx="169">
                  <c:v>0.33014542079172432</c:v>
                </c:pt>
                <c:pt idx="170">
                  <c:v>0.33016476255737442</c:v>
                </c:pt>
                <c:pt idx="171">
                  <c:v>0.33020517686188255</c:v>
                </c:pt>
                <c:pt idx="172">
                  <c:v>0.32975119405881143</c:v>
                </c:pt>
                <c:pt idx="173">
                  <c:v>0.32924799384460662</c:v>
                </c:pt>
                <c:pt idx="174">
                  <c:v>0.32914044977154489</c:v>
                </c:pt>
                <c:pt idx="175">
                  <c:v>0.32895129933901129</c:v>
                </c:pt>
                <c:pt idx="176">
                  <c:v>0.3285664537115694</c:v>
                </c:pt>
                <c:pt idx="177">
                  <c:v>0.32854572296017293</c:v>
                </c:pt>
                <c:pt idx="178">
                  <c:v>0.32847102290248037</c:v>
                </c:pt>
                <c:pt idx="179">
                  <c:v>0.32839405581725778</c:v>
                </c:pt>
                <c:pt idx="180">
                  <c:v>0.32824982704256861</c:v>
                </c:pt>
                <c:pt idx="181">
                  <c:v>0.32825192551355198</c:v>
                </c:pt>
                <c:pt idx="182">
                  <c:v>0.32820334308517385</c:v>
                </c:pt>
                <c:pt idx="183">
                  <c:v>0.32774395544373119</c:v>
                </c:pt>
                <c:pt idx="184">
                  <c:v>0.32725162441592881</c:v>
                </c:pt>
                <c:pt idx="185">
                  <c:v>0.32684867645805044</c:v>
                </c:pt>
                <c:pt idx="186">
                  <c:v>0.32633577892754723</c:v>
                </c:pt>
                <c:pt idx="187">
                  <c:v>0.32618892761257423</c:v>
                </c:pt>
                <c:pt idx="188">
                  <c:v>0.32570591799676663</c:v>
                </c:pt>
                <c:pt idx="189">
                  <c:v>0.32568400341047243</c:v>
                </c:pt>
                <c:pt idx="190">
                  <c:v>0.325705199727921</c:v>
                </c:pt>
                <c:pt idx="191">
                  <c:v>0.32562105192025148</c:v>
                </c:pt>
                <c:pt idx="192">
                  <c:v>0.32560193429678902</c:v>
                </c:pt>
                <c:pt idx="193">
                  <c:v>0.32555915768428179</c:v>
                </c:pt>
                <c:pt idx="194">
                  <c:v>0.3254287082732894</c:v>
                </c:pt>
                <c:pt idx="195">
                  <c:v>0.32515808376567157</c:v>
                </c:pt>
                <c:pt idx="196">
                  <c:v>0.32479805747859547</c:v>
                </c:pt>
                <c:pt idx="197">
                  <c:v>0.32414915691632495</c:v>
                </c:pt>
                <c:pt idx="198">
                  <c:v>0.32416527203044654</c:v>
                </c:pt>
                <c:pt idx="199">
                  <c:v>0.3240811699776826</c:v>
                </c:pt>
                <c:pt idx="200">
                  <c:v>0.32399986878540515</c:v>
                </c:pt>
                <c:pt idx="201">
                  <c:v>0.32466923185541613</c:v>
                </c:pt>
                <c:pt idx="202">
                  <c:v>0.32467177638004996</c:v>
                </c:pt>
                <c:pt idx="203">
                  <c:v>0.32455613351901169</c:v>
                </c:pt>
                <c:pt idx="204">
                  <c:v>0.32452439666474558</c:v>
                </c:pt>
                <c:pt idx="205">
                  <c:v>0.32397191842119638</c:v>
                </c:pt>
                <c:pt idx="206">
                  <c:v>0.32350857519848747</c:v>
                </c:pt>
                <c:pt idx="207">
                  <c:v>0.32316758099890397</c:v>
                </c:pt>
                <c:pt idx="208">
                  <c:v>0.32301794682380924</c:v>
                </c:pt>
                <c:pt idx="209">
                  <c:v>0.32297836640552297</c:v>
                </c:pt>
                <c:pt idx="210">
                  <c:v>0.32242691805047291</c:v>
                </c:pt>
                <c:pt idx="211">
                  <c:v>0.32185198650369823</c:v>
                </c:pt>
                <c:pt idx="212">
                  <c:v>0.32095718218366576</c:v>
                </c:pt>
                <c:pt idx="213">
                  <c:v>0.32047759334325621</c:v>
                </c:pt>
                <c:pt idx="214">
                  <c:v>0.31973422672446278</c:v>
                </c:pt>
                <c:pt idx="215">
                  <c:v>0.31932008060639544</c:v>
                </c:pt>
                <c:pt idx="216">
                  <c:v>0.31883542271564658</c:v>
                </c:pt>
                <c:pt idx="217">
                  <c:v>0.31852250226971829</c:v>
                </c:pt>
                <c:pt idx="218">
                  <c:v>0.31823524828630168</c:v>
                </c:pt>
                <c:pt idx="219">
                  <c:v>0.31789386354873816</c:v>
                </c:pt>
                <c:pt idx="220">
                  <c:v>0.31758616992082545</c:v>
                </c:pt>
                <c:pt idx="221">
                  <c:v>0.31749448497450522</c:v>
                </c:pt>
                <c:pt idx="222">
                  <c:v>0.31734731663705557</c:v>
                </c:pt>
                <c:pt idx="223">
                  <c:v>0.31723876975507398</c:v>
                </c:pt>
                <c:pt idx="224">
                  <c:v>0.31709190845344898</c:v>
                </c:pt>
                <c:pt idx="225">
                  <c:v>0.31705831981389904</c:v>
                </c:pt>
                <c:pt idx="226">
                  <c:v>0.31701951083044277</c:v>
                </c:pt>
                <c:pt idx="227">
                  <c:v>0.31705994825006889</c:v>
                </c:pt>
                <c:pt idx="228">
                  <c:v>0.3173234579172744</c:v>
                </c:pt>
                <c:pt idx="229">
                  <c:v>0.31769690842143417</c:v>
                </c:pt>
                <c:pt idx="230">
                  <c:v>0.31801609662216423</c:v>
                </c:pt>
                <c:pt idx="231">
                  <c:v>0.31838756065689255</c:v>
                </c:pt>
                <c:pt idx="232">
                  <c:v>0.31855054486421203</c:v>
                </c:pt>
                <c:pt idx="233">
                  <c:v>0.31821516074180678</c:v>
                </c:pt>
                <c:pt idx="234">
                  <c:v>0.31805926164937359</c:v>
                </c:pt>
                <c:pt idx="235">
                  <c:v>0.31819859697321556</c:v>
                </c:pt>
                <c:pt idx="236">
                  <c:v>0.31830391915853218</c:v>
                </c:pt>
                <c:pt idx="237">
                  <c:v>0.31842065120702862</c:v>
                </c:pt>
                <c:pt idx="238">
                  <c:v>0.31844034014511158</c:v>
                </c:pt>
                <c:pt idx="239">
                  <c:v>0.3184789407946696</c:v>
                </c:pt>
                <c:pt idx="240">
                  <c:v>0.3184303808488762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A4-47F8-BD66-5FADF1C286CF}"/>
            </c:ext>
          </c:extLst>
        </c:ser>
        <c:ser>
          <c:idx val="2"/>
          <c:order val="2"/>
          <c:tx>
            <c:strRef>
              <c:f>Graph!$O$41</c:f>
              <c:strCache>
                <c:ptCount val="1"/>
                <c:pt idx="0">
                  <c:v>-2-Sigama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  <c:pt idx="28">
                  <c:v>43844</c:v>
                </c:pt>
                <c:pt idx="29">
                  <c:v>43840</c:v>
                </c:pt>
                <c:pt idx="30">
                  <c:v>43839</c:v>
                </c:pt>
                <c:pt idx="31">
                  <c:v>43838</c:v>
                </c:pt>
                <c:pt idx="32">
                  <c:v>43837</c:v>
                </c:pt>
                <c:pt idx="33">
                  <c:v>43836</c:v>
                </c:pt>
                <c:pt idx="34">
                  <c:v>43829</c:v>
                </c:pt>
                <c:pt idx="35">
                  <c:v>43826</c:v>
                </c:pt>
                <c:pt idx="36">
                  <c:v>43825</c:v>
                </c:pt>
                <c:pt idx="37">
                  <c:v>43824</c:v>
                </c:pt>
                <c:pt idx="38">
                  <c:v>43823</c:v>
                </c:pt>
                <c:pt idx="39">
                  <c:v>43822</c:v>
                </c:pt>
                <c:pt idx="40">
                  <c:v>43819</c:v>
                </c:pt>
                <c:pt idx="41">
                  <c:v>43818</c:v>
                </c:pt>
                <c:pt idx="42">
                  <c:v>43817</c:v>
                </c:pt>
                <c:pt idx="43">
                  <c:v>43816</c:v>
                </c:pt>
                <c:pt idx="44">
                  <c:v>43815</c:v>
                </c:pt>
                <c:pt idx="45">
                  <c:v>43812</c:v>
                </c:pt>
                <c:pt idx="46">
                  <c:v>43811</c:v>
                </c:pt>
                <c:pt idx="47">
                  <c:v>43810</c:v>
                </c:pt>
                <c:pt idx="48">
                  <c:v>43809</c:v>
                </c:pt>
                <c:pt idx="49">
                  <c:v>43808</c:v>
                </c:pt>
                <c:pt idx="50">
                  <c:v>43805</c:v>
                </c:pt>
                <c:pt idx="51">
                  <c:v>43804</c:v>
                </c:pt>
                <c:pt idx="52">
                  <c:v>43803</c:v>
                </c:pt>
                <c:pt idx="53">
                  <c:v>43802</c:v>
                </c:pt>
                <c:pt idx="54">
                  <c:v>43801</c:v>
                </c:pt>
                <c:pt idx="55">
                  <c:v>43798</c:v>
                </c:pt>
                <c:pt idx="56">
                  <c:v>43797</c:v>
                </c:pt>
                <c:pt idx="57">
                  <c:v>43796</c:v>
                </c:pt>
                <c:pt idx="58">
                  <c:v>43795</c:v>
                </c:pt>
                <c:pt idx="59">
                  <c:v>43794</c:v>
                </c:pt>
                <c:pt idx="60">
                  <c:v>43791</c:v>
                </c:pt>
                <c:pt idx="61">
                  <c:v>43790</c:v>
                </c:pt>
                <c:pt idx="62">
                  <c:v>43789</c:v>
                </c:pt>
                <c:pt idx="63">
                  <c:v>43788</c:v>
                </c:pt>
                <c:pt idx="64">
                  <c:v>43787</c:v>
                </c:pt>
                <c:pt idx="65">
                  <c:v>43784</c:v>
                </c:pt>
                <c:pt idx="66">
                  <c:v>43783</c:v>
                </c:pt>
                <c:pt idx="67">
                  <c:v>43782</c:v>
                </c:pt>
                <c:pt idx="68">
                  <c:v>43781</c:v>
                </c:pt>
                <c:pt idx="69">
                  <c:v>43780</c:v>
                </c:pt>
                <c:pt idx="70">
                  <c:v>43777</c:v>
                </c:pt>
                <c:pt idx="71">
                  <c:v>43776</c:v>
                </c:pt>
                <c:pt idx="72">
                  <c:v>43775</c:v>
                </c:pt>
                <c:pt idx="73">
                  <c:v>43774</c:v>
                </c:pt>
                <c:pt idx="74">
                  <c:v>43770</c:v>
                </c:pt>
                <c:pt idx="75">
                  <c:v>43769</c:v>
                </c:pt>
                <c:pt idx="76">
                  <c:v>43768</c:v>
                </c:pt>
                <c:pt idx="77">
                  <c:v>43767</c:v>
                </c:pt>
                <c:pt idx="78">
                  <c:v>43766</c:v>
                </c:pt>
                <c:pt idx="79">
                  <c:v>43763</c:v>
                </c:pt>
                <c:pt idx="80">
                  <c:v>43762</c:v>
                </c:pt>
                <c:pt idx="81">
                  <c:v>43761</c:v>
                </c:pt>
                <c:pt idx="82">
                  <c:v>43759</c:v>
                </c:pt>
                <c:pt idx="83">
                  <c:v>43756</c:v>
                </c:pt>
                <c:pt idx="84">
                  <c:v>43755</c:v>
                </c:pt>
                <c:pt idx="85">
                  <c:v>43754</c:v>
                </c:pt>
                <c:pt idx="86">
                  <c:v>43753</c:v>
                </c:pt>
                <c:pt idx="87">
                  <c:v>43749</c:v>
                </c:pt>
                <c:pt idx="88">
                  <c:v>43748</c:v>
                </c:pt>
                <c:pt idx="89">
                  <c:v>43747</c:v>
                </c:pt>
                <c:pt idx="90">
                  <c:v>43746</c:v>
                </c:pt>
                <c:pt idx="91">
                  <c:v>43745</c:v>
                </c:pt>
                <c:pt idx="92">
                  <c:v>43742</c:v>
                </c:pt>
                <c:pt idx="93">
                  <c:v>43741</c:v>
                </c:pt>
                <c:pt idx="94">
                  <c:v>43740</c:v>
                </c:pt>
                <c:pt idx="95">
                  <c:v>43739</c:v>
                </c:pt>
                <c:pt idx="96">
                  <c:v>43738</c:v>
                </c:pt>
                <c:pt idx="97">
                  <c:v>43735</c:v>
                </c:pt>
                <c:pt idx="98">
                  <c:v>43734</c:v>
                </c:pt>
                <c:pt idx="99">
                  <c:v>43733</c:v>
                </c:pt>
                <c:pt idx="100">
                  <c:v>43732</c:v>
                </c:pt>
                <c:pt idx="101">
                  <c:v>43728</c:v>
                </c:pt>
                <c:pt idx="102">
                  <c:v>43727</c:v>
                </c:pt>
                <c:pt idx="103">
                  <c:v>43726</c:v>
                </c:pt>
                <c:pt idx="104">
                  <c:v>43725</c:v>
                </c:pt>
                <c:pt idx="105">
                  <c:v>43721</c:v>
                </c:pt>
                <c:pt idx="106">
                  <c:v>43720</c:v>
                </c:pt>
                <c:pt idx="107">
                  <c:v>43719</c:v>
                </c:pt>
                <c:pt idx="108">
                  <c:v>43718</c:v>
                </c:pt>
                <c:pt idx="109">
                  <c:v>43717</c:v>
                </c:pt>
                <c:pt idx="110">
                  <c:v>43714</c:v>
                </c:pt>
                <c:pt idx="111">
                  <c:v>43713</c:v>
                </c:pt>
                <c:pt idx="112">
                  <c:v>43712</c:v>
                </c:pt>
                <c:pt idx="113">
                  <c:v>43711</c:v>
                </c:pt>
                <c:pt idx="114">
                  <c:v>43710</c:v>
                </c:pt>
                <c:pt idx="115">
                  <c:v>43707</c:v>
                </c:pt>
                <c:pt idx="116">
                  <c:v>43706</c:v>
                </c:pt>
                <c:pt idx="117">
                  <c:v>43705</c:v>
                </c:pt>
                <c:pt idx="118">
                  <c:v>43704</c:v>
                </c:pt>
                <c:pt idx="119">
                  <c:v>43703</c:v>
                </c:pt>
                <c:pt idx="120">
                  <c:v>43700</c:v>
                </c:pt>
                <c:pt idx="121">
                  <c:v>43699</c:v>
                </c:pt>
                <c:pt idx="122">
                  <c:v>43698</c:v>
                </c:pt>
                <c:pt idx="123">
                  <c:v>43697</c:v>
                </c:pt>
                <c:pt idx="124">
                  <c:v>43696</c:v>
                </c:pt>
                <c:pt idx="125">
                  <c:v>43693</c:v>
                </c:pt>
                <c:pt idx="126">
                  <c:v>43692</c:v>
                </c:pt>
                <c:pt idx="127">
                  <c:v>43691</c:v>
                </c:pt>
                <c:pt idx="128">
                  <c:v>43690</c:v>
                </c:pt>
                <c:pt idx="129">
                  <c:v>43686</c:v>
                </c:pt>
                <c:pt idx="130">
                  <c:v>43685</c:v>
                </c:pt>
                <c:pt idx="131">
                  <c:v>43684</c:v>
                </c:pt>
                <c:pt idx="132">
                  <c:v>43683</c:v>
                </c:pt>
                <c:pt idx="133">
                  <c:v>43682</c:v>
                </c:pt>
                <c:pt idx="134">
                  <c:v>43679</c:v>
                </c:pt>
                <c:pt idx="135">
                  <c:v>43678</c:v>
                </c:pt>
                <c:pt idx="136">
                  <c:v>43677</c:v>
                </c:pt>
                <c:pt idx="137">
                  <c:v>43676</c:v>
                </c:pt>
                <c:pt idx="138">
                  <c:v>43675</c:v>
                </c:pt>
                <c:pt idx="139">
                  <c:v>43672</c:v>
                </c:pt>
                <c:pt idx="140">
                  <c:v>43671</c:v>
                </c:pt>
                <c:pt idx="141">
                  <c:v>43670</c:v>
                </c:pt>
                <c:pt idx="142">
                  <c:v>43669</c:v>
                </c:pt>
                <c:pt idx="143">
                  <c:v>43668</c:v>
                </c:pt>
                <c:pt idx="144">
                  <c:v>43665</c:v>
                </c:pt>
                <c:pt idx="145">
                  <c:v>43664</c:v>
                </c:pt>
                <c:pt idx="146">
                  <c:v>43663</c:v>
                </c:pt>
                <c:pt idx="147">
                  <c:v>43662</c:v>
                </c:pt>
                <c:pt idx="148">
                  <c:v>43658</c:v>
                </c:pt>
                <c:pt idx="149">
                  <c:v>43657</c:v>
                </c:pt>
                <c:pt idx="150">
                  <c:v>43656</c:v>
                </c:pt>
                <c:pt idx="151">
                  <c:v>43655</c:v>
                </c:pt>
                <c:pt idx="152">
                  <c:v>43654</c:v>
                </c:pt>
                <c:pt idx="153">
                  <c:v>43651</c:v>
                </c:pt>
                <c:pt idx="154">
                  <c:v>43650</c:v>
                </c:pt>
                <c:pt idx="155">
                  <c:v>43649</c:v>
                </c:pt>
                <c:pt idx="156">
                  <c:v>43648</c:v>
                </c:pt>
                <c:pt idx="157">
                  <c:v>43647</c:v>
                </c:pt>
                <c:pt idx="158">
                  <c:v>43644</c:v>
                </c:pt>
                <c:pt idx="159">
                  <c:v>43643</c:v>
                </c:pt>
                <c:pt idx="160">
                  <c:v>43642</c:v>
                </c:pt>
                <c:pt idx="161">
                  <c:v>43641</c:v>
                </c:pt>
                <c:pt idx="162">
                  <c:v>43640</c:v>
                </c:pt>
                <c:pt idx="163">
                  <c:v>43637</c:v>
                </c:pt>
                <c:pt idx="164">
                  <c:v>43636</c:v>
                </c:pt>
                <c:pt idx="165">
                  <c:v>43635</c:v>
                </c:pt>
                <c:pt idx="166">
                  <c:v>43634</c:v>
                </c:pt>
                <c:pt idx="167">
                  <c:v>43633</c:v>
                </c:pt>
                <c:pt idx="168">
                  <c:v>43630</c:v>
                </c:pt>
                <c:pt idx="169">
                  <c:v>43629</c:v>
                </c:pt>
                <c:pt idx="170">
                  <c:v>43628</c:v>
                </c:pt>
                <c:pt idx="171">
                  <c:v>43627</c:v>
                </c:pt>
                <c:pt idx="172">
                  <c:v>43626</c:v>
                </c:pt>
                <c:pt idx="173">
                  <c:v>43623</c:v>
                </c:pt>
                <c:pt idx="174">
                  <c:v>43622</c:v>
                </c:pt>
                <c:pt idx="175">
                  <c:v>43621</c:v>
                </c:pt>
                <c:pt idx="176">
                  <c:v>43620</c:v>
                </c:pt>
                <c:pt idx="177">
                  <c:v>43619</c:v>
                </c:pt>
                <c:pt idx="178">
                  <c:v>43616</c:v>
                </c:pt>
                <c:pt idx="179">
                  <c:v>43615</c:v>
                </c:pt>
                <c:pt idx="180">
                  <c:v>43614</c:v>
                </c:pt>
                <c:pt idx="181">
                  <c:v>43613</c:v>
                </c:pt>
                <c:pt idx="182">
                  <c:v>43612</c:v>
                </c:pt>
                <c:pt idx="183">
                  <c:v>43609</c:v>
                </c:pt>
                <c:pt idx="184">
                  <c:v>43608</c:v>
                </c:pt>
                <c:pt idx="185">
                  <c:v>43607</c:v>
                </c:pt>
                <c:pt idx="186">
                  <c:v>43606</c:v>
                </c:pt>
                <c:pt idx="187">
                  <c:v>43605</c:v>
                </c:pt>
                <c:pt idx="188">
                  <c:v>43602</c:v>
                </c:pt>
                <c:pt idx="189">
                  <c:v>43601</c:v>
                </c:pt>
                <c:pt idx="190">
                  <c:v>43600</c:v>
                </c:pt>
                <c:pt idx="191">
                  <c:v>43599</c:v>
                </c:pt>
                <c:pt idx="192">
                  <c:v>43598</c:v>
                </c:pt>
                <c:pt idx="193">
                  <c:v>43595</c:v>
                </c:pt>
                <c:pt idx="194">
                  <c:v>43594</c:v>
                </c:pt>
                <c:pt idx="195">
                  <c:v>43593</c:v>
                </c:pt>
                <c:pt idx="196">
                  <c:v>43592</c:v>
                </c:pt>
                <c:pt idx="197">
                  <c:v>43581</c:v>
                </c:pt>
                <c:pt idx="198">
                  <c:v>43580</c:v>
                </c:pt>
                <c:pt idx="199">
                  <c:v>43579</c:v>
                </c:pt>
                <c:pt idx="200">
                  <c:v>43578</c:v>
                </c:pt>
                <c:pt idx="201">
                  <c:v>43577</c:v>
                </c:pt>
                <c:pt idx="202">
                  <c:v>43574</c:v>
                </c:pt>
                <c:pt idx="203">
                  <c:v>43573</c:v>
                </c:pt>
                <c:pt idx="204">
                  <c:v>43572</c:v>
                </c:pt>
                <c:pt idx="205">
                  <c:v>43571</c:v>
                </c:pt>
                <c:pt idx="206">
                  <c:v>43570</c:v>
                </c:pt>
                <c:pt idx="207">
                  <c:v>43567</c:v>
                </c:pt>
                <c:pt idx="208">
                  <c:v>43566</c:v>
                </c:pt>
                <c:pt idx="209">
                  <c:v>43565</c:v>
                </c:pt>
                <c:pt idx="210">
                  <c:v>43564</c:v>
                </c:pt>
                <c:pt idx="211">
                  <c:v>43563</c:v>
                </c:pt>
                <c:pt idx="212">
                  <c:v>43560</c:v>
                </c:pt>
                <c:pt idx="213">
                  <c:v>43559</c:v>
                </c:pt>
                <c:pt idx="214">
                  <c:v>43558</c:v>
                </c:pt>
                <c:pt idx="215">
                  <c:v>43557</c:v>
                </c:pt>
                <c:pt idx="216">
                  <c:v>43556</c:v>
                </c:pt>
                <c:pt idx="217">
                  <c:v>43553</c:v>
                </c:pt>
                <c:pt idx="218">
                  <c:v>43552</c:v>
                </c:pt>
                <c:pt idx="219">
                  <c:v>43551</c:v>
                </c:pt>
                <c:pt idx="220">
                  <c:v>43550</c:v>
                </c:pt>
                <c:pt idx="221">
                  <c:v>43549</c:v>
                </c:pt>
                <c:pt idx="222">
                  <c:v>43546</c:v>
                </c:pt>
                <c:pt idx="223">
                  <c:v>43544</c:v>
                </c:pt>
                <c:pt idx="224">
                  <c:v>43543</c:v>
                </c:pt>
                <c:pt idx="225">
                  <c:v>43542</c:v>
                </c:pt>
                <c:pt idx="226">
                  <c:v>43539</c:v>
                </c:pt>
                <c:pt idx="227">
                  <c:v>43538</c:v>
                </c:pt>
                <c:pt idx="228">
                  <c:v>43537</c:v>
                </c:pt>
                <c:pt idx="229">
                  <c:v>43536</c:v>
                </c:pt>
                <c:pt idx="230">
                  <c:v>43535</c:v>
                </c:pt>
                <c:pt idx="231">
                  <c:v>43532</c:v>
                </c:pt>
                <c:pt idx="232">
                  <c:v>43531</c:v>
                </c:pt>
                <c:pt idx="233">
                  <c:v>43530</c:v>
                </c:pt>
                <c:pt idx="234">
                  <c:v>43529</c:v>
                </c:pt>
                <c:pt idx="235">
                  <c:v>43528</c:v>
                </c:pt>
                <c:pt idx="236">
                  <c:v>43525</c:v>
                </c:pt>
                <c:pt idx="237">
                  <c:v>43524</c:v>
                </c:pt>
                <c:pt idx="238">
                  <c:v>43523</c:v>
                </c:pt>
                <c:pt idx="239">
                  <c:v>43522</c:v>
                </c:pt>
                <c:pt idx="240">
                  <c:v>43521</c:v>
                </c:pt>
              </c:numCache>
            </c:numRef>
          </c:cat>
          <c:val>
            <c:numRef>
              <c:f>Graph!$O$42:$O$703</c:f>
              <c:numCache>
                <c:formatCode>General</c:formatCode>
                <c:ptCount val="662"/>
                <c:pt idx="0">
                  <c:v>0.25046076050690141</c:v>
                </c:pt>
                <c:pt idx="1">
                  <c:v>0.25076129256376001</c:v>
                </c:pt>
                <c:pt idx="2">
                  <c:v>0.25117867141929501</c:v>
                </c:pt>
                <c:pt idx="3">
                  <c:v>0.2516718357343124</c:v>
                </c:pt>
                <c:pt idx="4">
                  <c:v>0.25237502175332299</c:v>
                </c:pt>
                <c:pt idx="5">
                  <c:v>0.25271761186485719</c:v>
                </c:pt>
                <c:pt idx="6">
                  <c:v>0.25328767529212581</c:v>
                </c:pt>
                <c:pt idx="7">
                  <c:v>0.253433463828109</c:v>
                </c:pt>
                <c:pt idx="8">
                  <c:v>0.2535169519489428</c:v>
                </c:pt>
                <c:pt idx="9">
                  <c:v>0.25384157896675019</c:v>
                </c:pt>
                <c:pt idx="10">
                  <c:v>0.25377151941541359</c:v>
                </c:pt>
                <c:pt idx="11">
                  <c:v>0.25364411224182021</c:v>
                </c:pt>
                <c:pt idx="12">
                  <c:v>0.25339567749194664</c:v>
                </c:pt>
                <c:pt idx="13">
                  <c:v>0.25321656056655917</c:v>
                </c:pt>
                <c:pt idx="14">
                  <c:v>0.2530917568320194</c:v>
                </c:pt>
                <c:pt idx="15">
                  <c:v>0.25302846869867618</c:v>
                </c:pt>
                <c:pt idx="16">
                  <c:v>0.2529996825958844</c:v>
                </c:pt>
                <c:pt idx="17">
                  <c:v>0.25313044554803243</c:v>
                </c:pt>
                <c:pt idx="18">
                  <c:v>0.25323778599573238</c:v>
                </c:pt>
                <c:pt idx="19">
                  <c:v>0.2533727871417244</c:v>
                </c:pt>
                <c:pt idx="20">
                  <c:v>0.25343034298979278</c:v>
                </c:pt>
                <c:pt idx="21">
                  <c:v>0.2536042617590476</c:v>
                </c:pt>
                <c:pt idx="22">
                  <c:v>0.2538615320399914</c:v>
                </c:pt>
                <c:pt idx="23">
                  <c:v>0.25416970415921242</c:v>
                </c:pt>
                <c:pt idx="24">
                  <c:v>0.254454948829828</c:v>
                </c:pt>
                <c:pt idx="25">
                  <c:v>0.25493329896479622</c:v>
                </c:pt>
                <c:pt idx="26">
                  <c:v>0.25570814151863624</c:v>
                </c:pt>
                <c:pt idx="27">
                  <c:v>0.25668480802093879</c:v>
                </c:pt>
                <c:pt idx="28">
                  <c:v>0.25754131630517602</c:v>
                </c:pt>
                <c:pt idx="29">
                  <c:v>0.25851535027494588</c:v>
                </c:pt>
                <c:pt idx="30">
                  <c:v>0.25914281083973184</c:v>
                </c:pt>
                <c:pt idx="31">
                  <c:v>0.25998213103797979</c:v>
                </c:pt>
                <c:pt idx="32">
                  <c:v>0.26051761452521793</c:v>
                </c:pt>
                <c:pt idx="33">
                  <c:v>0.26100365234349515</c:v>
                </c:pt>
                <c:pt idx="34">
                  <c:v>0.26142668152896686</c:v>
                </c:pt>
                <c:pt idx="35">
                  <c:v>0.26188208198550106</c:v>
                </c:pt>
                <c:pt idx="36">
                  <c:v>0.26239115171366767</c:v>
                </c:pt>
                <c:pt idx="37">
                  <c:v>0.26284423109880889</c:v>
                </c:pt>
                <c:pt idx="38">
                  <c:v>0.26313333024911206</c:v>
                </c:pt>
                <c:pt idx="39">
                  <c:v>0.26375533605758655</c:v>
                </c:pt>
                <c:pt idx="40">
                  <c:v>0.26393575434897537</c:v>
                </c:pt>
                <c:pt idx="41">
                  <c:v>0.26439451804025138</c:v>
                </c:pt>
                <c:pt idx="42">
                  <c:v>0.26443472292750697</c:v>
                </c:pt>
                <c:pt idx="43">
                  <c:v>0.26430055584911005</c:v>
                </c:pt>
                <c:pt idx="44">
                  <c:v>0.26402952443785122</c:v>
                </c:pt>
                <c:pt idx="45">
                  <c:v>0.26406365353431305</c:v>
                </c:pt>
                <c:pt idx="46">
                  <c:v>0.26426836248988383</c:v>
                </c:pt>
                <c:pt idx="47">
                  <c:v>0.26457485003498615</c:v>
                </c:pt>
                <c:pt idx="48">
                  <c:v>0.26482222842196051</c:v>
                </c:pt>
                <c:pt idx="49">
                  <c:v>0.2649804166439213</c:v>
                </c:pt>
                <c:pt idx="50">
                  <c:v>0.26521439427350024</c:v>
                </c:pt>
                <c:pt idx="51">
                  <c:v>0.26512190098387028</c:v>
                </c:pt>
                <c:pt idx="52">
                  <c:v>0.26547569931161702</c:v>
                </c:pt>
                <c:pt idx="53">
                  <c:v>0.26592238392066764</c:v>
                </c:pt>
                <c:pt idx="54">
                  <c:v>0.26609303773510684</c:v>
                </c:pt>
                <c:pt idx="55">
                  <c:v>0.26556167613108522</c:v>
                </c:pt>
                <c:pt idx="56">
                  <c:v>0.26523959604780273</c:v>
                </c:pt>
                <c:pt idx="57">
                  <c:v>0.26522121893022643</c:v>
                </c:pt>
                <c:pt idx="58">
                  <c:v>0.26523822038043643</c:v>
                </c:pt>
                <c:pt idx="59">
                  <c:v>0.265309392552321</c:v>
                </c:pt>
                <c:pt idx="60">
                  <c:v>0.26494488532300398</c:v>
                </c:pt>
                <c:pt idx="61">
                  <c:v>0.26455182574812197</c:v>
                </c:pt>
                <c:pt idx="62">
                  <c:v>0.26410474638973364</c:v>
                </c:pt>
                <c:pt idx="63">
                  <c:v>0.26413413531106861</c:v>
                </c:pt>
                <c:pt idx="64">
                  <c:v>0.26399574698264522</c:v>
                </c:pt>
                <c:pt idx="65">
                  <c:v>0.26368864922061336</c:v>
                </c:pt>
                <c:pt idx="66">
                  <c:v>0.26348500024612975</c:v>
                </c:pt>
                <c:pt idx="67">
                  <c:v>0.2633121643904956</c:v>
                </c:pt>
                <c:pt idx="68">
                  <c:v>0.26337954258646001</c:v>
                </c:pt>
                <c:pt idx="69">
                  <c:v>0.26368745947987277</c:v>
                </c:pt>
                <c:pt idx="70">
                  <c:v>0.2644032303870214</c:v>
                </c:pt>
                <c:pt idx="71">
                  <c:v>0.26472418788844837</c:v>
                </c:pt>
                <c:pt idx="72">
                  <c:v>0.26497301183972277</c:v>
                </c:pt>
                <c:pt idx="73">
                  <c:v>0.26519243518329838</c:v>
                </c:pt>
                <c:pt idx="74">
                  <c:v>0.26531267967139377</c:v>
                </c:pt>
                <c:pt idx="75">
                  <c:v>0.26547342308921423</c:v>
                </c:pt>
                <c:pt idx="76">
                  <c:v>0.26557498019343562</c:v>
                </c:pt>
                <c:pt idx="77">
                  <c:v>0.26575683877593059</c:v>
                </c:pt>
                <c:pt idx="78">
                  <c:v>0.26575962449188861</c:v>
                </c:pt>
                <c:pt idx="79">
                  <c:v>0.26570815491491162</c:v>
                </c:pt>
                <c:pt idx="80">
                  <c:v>0.26557180953477699</c:v>
                </c:pt>
                <c:pt idx="81">
                  <c:v>0.2655546246681148</c:v>
                </c:pt>
                <c:pt idx="82">
                  <c:v>0.26546717297275979</c:v>
                </c:pt>
                <c:pt idx="83">
                  <c:v>0.26544866944168938</c:v>
                </c:pt>
                <c:pt idx="84">
                  <c:v>0.26542617155482956</c:v>
                </c:pt>
                <c:pt idx="85">
                  <c:v>0.26536822029518059</c:v>
                </c:pt>
                <c:pt idx="86">
                  <c:v>0.26542744848218824</c:v>
                </c:pt>
                <c:pt idx="87">
                  <c:v>0.26530568411718319</c:v>
                </c:pt>
                <c:pt idx="88">
                  <c:v>0.26511016191015124</c:v>
                </c:pt>
                <c:pt idx="89">
                  <c:v>0.26510349108561143</c:v>
                </c:pt>
                <c:pt idx="90">
                  <c:v>0.26523227937505744</c:v>
                </c:pt>
                <c:pt idx="91">
                  <c:v>0.26532541169296658</c:v>
                </c:pt>
                <c:pt idx="92">
                  <c:v>0.2657151861209826</c:v>
                </c:pt>
                <c:pt idx="93">
                  <c:v>0.2659859968365802</c:v>
                </c:pt>
                <c:pt idx="94">
                  <c:v>0.26636718075681004</c:v>
                </c:pt>
                <c:pt idx="95">
                  <c:v>0.26662263614019277</c:v>
                </c:pt>
                <c:pt idx="96">
                  <c:v>0.2667924919417784</c:v>
                </c:pt>
                <c:pt idx="97">
                  <c:v>0.26689782536570961</c:v>
                </c:pt>
                <c:pt idx="98">
                  <c:v>0.26700786969016937</c:v>
                </c:pt>
                <c:pt idx="99">
                  <c:v>0.26719510611347241</c:v>
                </c:pt>
                <c:pt idx="100">
                  <c:v>0.26762402925292744</c:v>
                </c:pt>
                <c:pt idx="101">
                  <c:v>0.26808325946938377</c:v>
                </c:pt>
                <c:pt idx="102">
                  <c:v>0.26846648944862217</c:v>
                </c:pt>
                <c:pt idx="103">
                  <c:v>0.26870207874133756</c:v>
                </c:pt>
                <c:pt idx="104">
                  <c:v>0.26894284482029962</c:v>
                </c:pt>
                <c:pt idx="105">
                  <c:v>0.269053962652678</c:v>
                </c:pt>
                <c:pt idx="106">
                  <c:v>0.26935932435819099</c:v>
                </c:pt>
                <c:pt idx="107">
                  <c:v>0.269796397580849</c:v>
                </c:pt>
                <c:pt idx="108">
                  <c:v>0.27031036019124044</c:v>
                </c:pt>
                <c:pt idx="109">
                  <c:v>0.270956075763503</c:v>
                </c:pt>
                <c:pt idx="110">
                  <c:v>0.27193177856029516</c:v>
                </c:pt>
                <c:pt idx="111">
                  <c:v>0.27270739708179836</c:v>
                </c:pt>
                <c:pt idx="112">
                  <c:v>0.27377392272403839</c:v>
                </c:pt>
                <c:pt idx="113">
                  <c:v>0.2753088256899956</c:v>
                </c:pt>
                <c:pt idx="114">
                  <c:v>0.27675124850396499</c:v>
                </c:pt>
                <c:pt idx="115">
                  <c:v>0.27882613385993144</c:v>
                </c:pt>
                <c:pt idx="116">
                  <c:v>0.28025798858545281</c:v>
                </c:pt>
                <c:pt idx="117">
                  <c:v>0.28200256075114261</c:v>
                </c:pt>
                <c:pt idx="118">
                  <c:v>0.28421836003386058</c:v>
                </c:pt>
                <c:pt idx="119">
                  <c:v>0.28666195967299601</c:v>
                </c:pt>
                <c:pt idx="120">
                  <c:v>0.28863943005298942</c:v>
                </c:pt>
                <c:pt idx="121">
                  <c:v>0.29024068572341977</c:v>
                </c:pt>
                <c:pt idx="122">
                  <c:v>0.29145562943557962</c:v>
                </c:pt>
                <c:pt idx="123">
                  <c:v>0.2923893480870145</c:v>
                </c:pt>
                <c:pt idx="124">
                  <c:v>0.29309443274476726</c:v>
                </c:pt>
                <c:pt idx="125">
                  <c:v>0.29388269846280968</c:v>
                </c:pt>
                <c:pt idx="126">
                  <c:v>0.29436260699681133</c:v>
                </c:pt>
                <c:pt idx="127">
                  <c:v>0.29523243632044466</c:v>
                </c:pt>
                <c:pt idx="128">
                  <c:v>0.29685197513816924</c:v>
                </c:pt>
                <c:pt idx="129">
                  <c:v>0.30060083902111545</c:v>
                </c:pt>
                <c:pt idx="130">
                  <c:v>0.30064458030973928</c:v>
                </c:pt>
                <c:pt idx="131">
                  <c:v>0.30071697082070808</c:v>
                </c:pt>
                <c:pt idx="132">
                  <c:v>0.30103381195903572</c:v>
                </c:pt>
                <c:pt idx="133">
                  <c:v>0.30117628509326322</c:v>
                </c:pt>
                <c:pt idx="134">
                  <c:v>0.3013316055046148</c:v>
                </c:pt>
                <c:pt idx="135">
                  <c:v>0.30133591856556458</c:v>
                </c:pt>
                <c:pt idx="136">
                  <c:v>0.30134883396912027</c:v>
                </c:pt>
                <c:pt idx="137">
                  <c:v>0.30124713998193459</c:v>
                </c:pt>
                <c:pt idx="138">
                  <c:v>0.30145180906353436</c:v>
                </c:pt>
                <c:pt idx="139">
                  <c:v>0.30159726784760499</c:v>
                </c:pt>
                <c:pt idx="140">
                  <c:v>0.30161807734440177</c:v>
                </c:pt>
                <c:pt idx="141">
                  <c:v>0.30176053517135676</c:v>
                </c:pt>
                <c:pt idx="142">
                  <c:v>0.30175187126669623</c:v>
                </c:pt>
                <c:pt idx="143">
                  <c:v>0.3016882916142597</c:v>
                </c:pt>
                <c:pt idx="144">
                  <c:v>0.30173087290522455</c:v>
                </c:pt>
                <c:pt idx="145">
                  <c:v>0.30190498778955338</c:v>
                </c:pt>
                <c:pt idx="146">
                  <c:v>0.30197795554681778</c:v>
                </c:pt>
                <c:pt idx="147">
                  <c:v>0.30206642035104825</c:v>
                </c:pt>
                <c:pt idx="148">
                  <c:v>0.30224018382036388</c:v>
                </c:pt>
                <c:pt idx="149">
                  <c:v>0.30231642833976469</c:v>
                </c:pt>
                <c:pt idx="150">
                  <c:v>0.30212345797689344</c:v>
                </c:pt>
                <c:pt idx="151">
                  <c:v>0.30080227618955546</c:v>
                </c:pt>
                <c:pt idx="152">
                  <c:v>0.30043437121811728</c:v>
                </c:pt>
                <c:pt idx="153">
                  <c:v>0.29994705658351478</c:v>
                </c:pt>
                <c:pt idx="154">
                  <c:v>0.29930797886176408</c:v>
                </c:pt>
                <c:pt idx="155">
                  <c:v>0.29863495368801973</c:v>
                </c:pt>
                <c:pt idx="156">
                  <c:v>0.29829295577202009</c:v>
                </c:pt>
                <c:pt idx="157">
                  <c:v>0.29825861294911271</c:v>
                </c:pt>
                <c:pt idx="158">
                  <c:v>0.29836019594729291</c:v>
                </c:pt>
                <c:pt idx="159">
                  <c:v>0.29847442418156461</c:v>
                </c:pt>
                <c:pt idx="160">
                  <c:v>0.2983465675200157</c:v>
                </c:pt>
                <c:pt idx="161">
                  <c:v>0.29798235016461672</c:v>
                </c:pt>
                <c:pt idx="162">
                  <c:v>0.29720076207484419</c:v>
                </c:pt>
                <c:pt idx="163">
                  <c:v>0.29617445345029825</c:v>
                </c:pt>
                <c:pt idx="164">
                  <c:v>0.29533295840891527</c:v>
                </c:pt>
                <c:pt idx="165">
                  <c:v>0.29479316194386884</c:v>
                </c:pt>
                <c:pt idx="166">
                  <c:v>0.29459168963138643</c:v>
                </c:pt>
                <c:pt idx="167">
                  <c:v>0.29433230736774207</c:v>
                </c:pt>
                <c:pt idx="168">
                  <c:v>0.29365668484060387</c:v>
                </c:pt>
                <c:pt idx="169">
                  <c:v>0.29318620270615964</c:v>
                </c:pt>
                <c:pt idx="170">
                  <c:v>0.2925727826215016</c:v>
                </c:pt>
                <c:pt idx="171">
                  <c:v>0.2916674612579454</c:v>
                </c:pt>
                <c:pt idx="172">
                  <c:v>0.29156573724921658</c:v>
                </c:pt>
                <c:pt idx="173">
                  <c:v>0.29166529906235533</c:v>
                </c:pt>
                <c:pt idx="174">
                  <c:v>0.29166675294045108</c:v>
                </c:pt>
                <c:pt idx="175">
                  <c:v>0.29158853655084066</c:v>
                </c:pt>
                <c:pt idx="176">
                  <c:v>0.29115744451956665</c:v>
                </c:pt>
                <c:pt idx="177">
                  <c:v>0.29022805264144103</c:v>
                </c:pt>
                <c:pt idx="178">
                  <c:v>0.28948781955543562</c:v>
                </c:pt>
                <c:pt idx="179">
                  <c:v>0.28856592810258819</c:v>
                </c:pt>
                <c:pt idx="180">
                  <c:v>0.28781530968344343</c:v>
                </c:pt>
                <c:pt idx="181">
                  <c:v>0.28685743718498202</c:v>
                </c:pt>
                <c:pt idx="182">
                  <c:v>0.28641715339248019</c:v>
                </c:pt>
                <c:pt idx="183">
                  <c:v>0.28621714512003277</c:v>
                </c:pt>
                <c:pt idx="184">
                  <c:v>0.28601562627442723</c:v>
                </c:pt>
                <c:pt idx="185">
                  <c:v>0.28583087795260959</c:v>
                </c:pt>
                <c:pt idx="186">
                  <c:v>0.2856154079037268</c:v>
                </c:pt>
                <c:pt idx="187">
                  <c:v>0.28548486524894379</c:v>
                </c:pt>
                <c:pt idx="188">
                  <c:v>0.2856471140372554</c:v>
                </c:pt>
                <c:pt idx="189">
                  <c:v>0.28564587269451158</c:v>
                </c:pt>
                <c:pt idx="190">
                  <c:v>0.28564135999989304</c:v>
                </c:pt>
                <c:pt idx="191">
                  <c:v>0.2856706194440225</c:v>
                </c:pt>
                <c:pt idx="192">
                  <c:v>0.285448848659761</c:v>
                </c:pt>
                <c:pt idx="193">
                  <c:v>0.28520549028341224</c:v>
                </c:pt>
                <c:pt idx="194">
                  <c:v>0.28492257375804264</c:v>
                </c:pt>
                <c:pt idx="195">
                  <c:v>0.28494680406940842</c:v>
                </c:pt>
                <c:pt idx="196">
                  <c:v>0.28496147455833054</c:v>
                </c:pt>
                <c:pt idx="197">
                  <c:v>0.28510846716246507</c:v>
                </c:pt>
                <c:pt idx="198">
                  <c:v>0.28510310473651546</c:v>
                </c:pt>
                <c:pt idx="199">
                  <c:v>0.2850673169483014</c:v>
                </c:pt>
                <c:pt idx="200">
                  <c:v>0.28506872917025888</c:v>
                </c:pt>
                <c:pt idx="201">
                  <c:v>0.28473107336718789</c:v>
                </c:pt>
                <c:pt idx="202">
                  <c:v>0.28473044292209804</c:v>
                </c:pt>
                <c:pt idx="203">
                  <c:v>0.2847394397244023</c:v>
                </c:pt>
                <c:pt idx="204">
                  <c:v>0.28474149669738841</c:v>
                </c:pt>
                <c:pt idx="205">
                  <c:v>0.28484068619391362</c:v>
                </c:pt>
                <c:pt idx="206">
                  <c:v>0.28453637557177852</c:v>
                </c:pt>
                <c:pt idx="207">
                  <c:v>0.28445218028131003</c:v>
                </c:pt>
                <c:pt idx="208">
                  <c:v>0.28399282870657871</c:v>
                </c:pt>
                <c:pt idx="209">
                  <c:v>0.28335223754265498</c:v>
                </c:pt>
                <c:pt idx="210">
                  <c:v>0.28308081920717104</c:v>
                </c:pt>
                <c:pt idx="211">
                  <c:v>0.28286621479405777</c:v>
                </c:pt>
                <c:pt idx="212">
                  <c:v>0.28283930100382026</c:v>
                </c:pt>
                <c:pt idx="213">
                  <c:v>0.2824806433031738</c:v>
                </c:pt>
                <c:pt idx="214">
                  <c:v>0.28258182649832725</c:v>
                </c:pt>
                <c:pt idx="215">
                  <c:v>0.28251268988948058</c:v>
                </c:pt>
                <c:pt idx="216">
                  <c:v>0.28268184481247538</c:v>
                </c:pt>
                <c:pt idx="217">
                  <c:v>0.28273019040217368</c:v>
                </c:pt>
                <c:pt idx="218">
                  <c:v>0.28270734710182233</c:v>
                </c:pt>
                <c:pt idx="219">
                  <c:v>0.28280886672812788</c:v>
                </c:pt>
                <c:pt idx="220">
                  <c:v>0.28293752268353056</c:v>
                </c:pt>
                <c:pt idx="221">
                  <c:v>0.28294805123834882</c:v>
                </c:pt>
                <c:pt idx="222">
                  <c:v>0.28296719879820048</c:v>
                </c:pt>
                <c:pt idx="223">
                  <c:v>0.28284372113727801</c:v>
                </c:pt>
                <c:pt idx="224">
                  <c:v>0.28277545588037106</c:v>
                </c:pt>
                <c:pt idx="225">
                  <c:v>0.282572788676621</c:v>
                </c:pt>
                <c:pt idx="226">
                  <c:v>0.28267671099606517</c:v>
                </c:pt>
                <c:pt idx="227">
                  <c:v>0.28255964413676116</c:v>
                </c:pt>
                <c:pt idx="228">
                  <c:v>0.28190394443105365</c:v>
                </c:pt>
                <c:pt idx="229">
                  <c:v>0.28104477439154585</c:v>
                </c:pt>
                <c:pt idx="230">
                  <c:v>0.28025310550761373</c:v>
                </c:pt>
                <c:pt idx="231">
                  <c:v>0.27930054490389145</c:v>
                </c:pt>
                <c:pt idx="232">
                  <c:v>0.27828483935748399</c:v>
                </c:pt>
                <c:pt idx="233">
                  <c:v>0.27755646201733719</c:v>
                </c:pt>
                <c:pt idx="234">
                  <c:v>0.27665157110361238</c:v>
                </c:pt>
                <c:pt idx="235">
                  <c:v>0.2755820529630944</c:v>
                </c:pt>
                <c:pt idx="236">
                  <c:v>0.27489643654626383</c:v>
                </c:pt>
                <c:pt idx="237">
                  <c:v>0.27437040544880537</c:v>
                </c:pt>
                <c:pt idx="238">
                  <c:v>0.27420500700216843</c:v>
                </c:pt>
                <c:pt idx="239">
                  <c:v>0.27392410640703241</c:v>
                </c:pt>
                <c:pt idx="240">
                  <c:v>0.27384237812800383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A4-47F8-BD66-5FADF1C286CF}"/>
            </c:ext>
          </c:extLst>
        </c:ser>
        <c:ser>
          <c:idx val="3"/>
          <c:order val="3"/>
          <c:tx>
            <c:strRef>
              <c:f>Graph!$G$41</c:f>
              <c:strCache>
                <c:ptCount val="1"/>
                <c:pt idx="0">
                  <c:v>saya_divide_mean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  <c:pt idx="28">
                  <c:v>43844</c:v>
                </c:pt>
                <c:pt idx="29">
                  <c:v>43840</c:v>
                </c:pt>
                <c:pt idx="30">
                  <c:v>43839</c:v>
                </c:pt>
                <c:pt idx="31">
                  <c:v>43838</c:v>
                </c:pt>
                <c:pt idx="32">
                  <c:v>43837</c:v>
                </c:pt>
                <c:pt idx="33">
                  <c:v>43836</c:v>
                </c:pt>
                <c:pt idx="34">
                  <c:v>43829</c:v>
                </c:pt>
                <c:pt idx="35">
                  <c:v>43826</c:v>
                </c:pt>
                <c:pt idx="36">
                  <c:v>43825</c:v>
                </c:pt>
                <c:pt idx="37">
                  <c:v>43824</c:v>
                </c:pt>
                <c:pt idx="38">
                  <c:v>43823</c:v>
                </c:pt>
                <c:pt idx="39">
                  <c:v>43822</c:v>
                </c:pt>
                <c:pt idx="40">
                  <c:v>43819</c:v>
                </c:pt>
                <c:pt idx="41">
                  <c:v>43818</c:v>
                </c:pt>
                <c:pt idx="42">
                  <c:v>43817</c:v>
                </c:pt>
                <c:pt idx="43">
                  <c:v>43816</c:v>
                </c:pt>
                <c:pt idx="44">
                  <c:v>43815</c:v>
                </c:pt>
                <c:pt idx="45">
                  <c:v>43812</c:v>
                </c:pt>
                <c:pt idx="46">
                  <c:v>43811</c:v>
                </c:pt>
                <c:pt idx="47">
                  <c:v>43810</c:v>
                </c:pt>
                <c:pt idx="48">
                  <c:v>43809</c:v>
                </c:pt>
                <c:pt idx="49">
                  <c:v>43808</c:v>
                </c:pt>
                <c:pt idx="50">
                  <c:v>43805</c:v>
                </c:pt>
                <c:pt idx="51">
                  <c:v>43804</c:v>
                </c:pt>
                <c:pt idx="52">
                  <c:v>43803</c:v>
                </c:pt>
                <c:pt idx="53">
                  <c:v>43802</c:v>
                </c:pt>
                <c:pt idx="54">
                  <c:v>43801</c:v>
                </c:pt>
                <c:pt idx="55">
                  <c:v>43798</c:v>
                </c:pt>
                <c:pt idx="56">
                  <c:v>43797</c:v>
                </c:pt>
                <c:pt idx="57">
                  <c:v>43796</c:v>
                </c:pt>
                <c:pt idx="58">
                  <c:v>43795</c:v>
                </c:pt>
                <c:pt idx="59">
                  <c:v>43794</c:v>
                </c:pt>
                <c:pt idx="60">
                  <c:v>43791</c:v>
                </c:pt>
                <c:pt idx="61">
                  <c:v>43790</c:v>
                </c:pt>
                <c:pt idx="62">
                  <c:v>43789</c:v>
                </c:pt>
                <c:pt idx="63">
                  <c:v>43788</c:v>
                </c:pt>
                <c:pt idx="64">
                  <c:v>43787</c:v>
                </c:pt>
                <c:pt idx="65">
                  <c:v>43784</c:v>
                </c:pt>
                <c:pt idx="66">
                  <c:v>43783</c:v>
                </c:pt>
                <c:pt idx="67">
                  <c:v>43782</c:v>
                </c:pt>
                <c:pt idx="68">
                  <c:v>43781</c:v>
                </c:pt>
                <c:pt idx="69">
                  <c:v>43780</c:v>
                </c:pt>
                <c:pt idx="70">
                  <c:v>43777</c:v>
                </c:pt>
                <c:pt idx="71">
                  <c:v>43776</c:v>
                </c:pt>
                <c:pt idx="72">
                  <c:v>43775</c:v>
                </c:pt>
                <c:pt idx="73">
                  <c:v>43774</c:v>
                </c:pt>
                <c:pt idx="74">
                  <c:v>43770</c:v>
                </c:pt>
                <c:pt idx="75">
                  <c:v>43769</c:v>
                </c:pt>
                <c:pt idx="76">
                  <c:v>43768</c:v>
                </c:pt>
                <c:pt idx="77">
                  <c:v>43767</c:v>
                </c:pt>
                <c:pt idx="78">
                  <c:v>43766</c:v>
                </c:pt>
                <c:pt idx="79">
                  <c:v>43763</c:v>
                </c:pt>
                <c:pt idx="80">
                  <c:v>43762</c:v>
                </c:pt>
                <c:pt idx="81">
                  <c:v>43761</c:v>
                </c:pt>
                <c:pt idx="82">
                  <c:v>43759</c:v>
                </c:pt>
                <c:pt idx="83">
                  <c:v>43756</c:v>
                </c:pt>
                <c:pt idx="84">
                  <c:v>43755</c:v>
                </c:pt>
                <c:pt idx="85">
                  <c:v>43754</c:v>
                </c:pt>
                <c:pt idx="86">
                  <c:v>43753</c:v>
                </c:pt>
                <c:pt idx="87">
                  <c:v>43749</c:v>
                </c:pt>
                <c:pt idx="88">
                  <c:v>43748</c:v>
                </c:pt>
                <c:pt idx="89">
                  <c:v>43747</c:v>
                </c:pt>
                <c:pt idx="90">
                  <c:v>43746</c:v>
                </c:pt>
                <c:pt idx="91">
                  <c:v>43745</c:v>
                </c:pt>
                <c:pt idx="92">
                  <c:v>43742</c:v>
                </c:pt>
                <c:pt idx="93">
                  <c:v>43741</c:v>
                </c:pt>
                <c:pt idx="94">
                  <c:v>43740</c:v>
                </c:pt>
                <c:pt idx="95">
                  <c:v>43739</c:v>
                </c:pt>
                <c:pt idx="96">
                  <c:v>43738</c:v>
                </c:pt>
                <c:pt idx="97">
                  <c:v>43735</c:v>
                </c:pt>
                <c:pt idx="98">
                  <c:v>43734</c:v>
                </c:pt>
                <c:pt idx="99">
                  <c:v>43733</c:v>
                </c:pt>
                <c:pt idx="100">
                  <c:v>43732</c:v>
                </c:pt>
                <c:pt idx="101">
                  <c:v>43728</c:v>
                </c:pt>
                <c:pt idx="102">
                  <c:v>43727</c:v>
                </c:pt>
                <c:pt idx="103">
                  <c:v>43726</c:v>
                </c:pt>
                <c:pt idx="104">
                  <c:v>43725</c:v>
                </c:pt>
                <c:pt idx="105">
                  <c:v>43721</c:v>
                </c:pt>
                <c:pt idx="106">
                  <c:v>43720</c:v>
                </c:pt>
                <c:pt idx="107">
                  <c:v>43719</c:v>
                </c:pt>
                <c:pt idx="108">
                  <c:v>43718</c:v>
                </c:pt>
                <c:pt idx="109">
                  <c:v>43717</c:v>
                </c:pt>
                <c:pt idx="110">
                  <c:v>43714</c:v>
                </c:pt>
                <c:pt idx="111">
                  <c:v>43713</c:v>
                </c:pt>
                <c:pt idx="112">
                  <c:v>43712</c:v>
                </c:pt>
                <c:pt idx="113">
                  <c:v>43711</c:v>
                </c:pt>
                <c:pt idx="114">
                  <c:v>43710</c:v>
                </c:pt>
                <c:pt idx="115">
                  <c:v>43707</c:v>
                </c:pt>
                <c:pt idx="116">
                  <c:v>43706</c:v>
                </c:pt>
                <c:pt idx="117">
                  <c:v>43705</c:v>
                </c:pt>
                <c:pt idx="118">
                  <c:v>43704</c:v>
                </c:pt>
                <c:pt idx="119">
                  <c:v>43703</c:v>
                </c:pt>
                <c:pt idx="120">
                  <c:v>43700</c:v>
                </c:pt>
                <c:pt idx="121">
                  <c:v>43699</c:v>
                </c:pt>
                <c:pt idx="122">
                  <c:v>43698</c:v>
                </c:pt>
                <c:pt idx="123">
                  <c:v>43697</c:v>
                </c:pt>
                <c:pt idx="124">
                  <c:v>43696</c:v>
                </c:pt>
                <c:pt idx="125">
                  <c:v>43693</c:v>
                </c:pt>
                <c:pt idx="126">
                  <c:v>43692</c:v>
                </c:pt>
                <c:pt idx="127">
                  <c:v>43691</c:v>
                </c:pt>
                <c:pt idx="128">
                  <c:v>43690</c:v>
                </c:pt>
                <c:pt idx="129">
                  <c:v>43686</c:v>
                </c:pt>
                <c:pt idx="130">
                  <c:v>43685</c:v>
                </c:pt>
                <c:pt idx="131">
                  <c:v>43684</c:v>
                </c:pt>
                <c:pt idx="132">
                  <c:v>43683</c:v>
                </c:pt>
                <c:pt idx="133">
                  <c:v>43682</c:v>
                </c:pt>
                <c:pt idx="134">
                  <c:v>43679</c:v>
                </c:pt>
                <c:pt idx="135">
                  <c:v>43678</c:v>
                </c:pt>
                <c:pt idx="136">
                  <c:v>43677</c:v>
                </c:pt>
                <c:pt idx="137">
                  <c:v>43676</c:v>
                </c:pt>
                <c:pt idx="138">
                  <c:v>43675</c:v>
                </c:pt>
                <c:pt idx="139">
                  <c:v>43672</c:v>
                </c:pt>
                <c:pt idx="140">
                  <c:v>43671</c:v>
                </c:pt>
                <c:pt idx="141">
                  <c:v>43670</c:v>
                </c:pt>
                <c:pt idx="142">
                  <c:v>43669</c:v>
                </c:pt>
                <c:pt idx="143">
                  <c:v>43668</c:v>
                </c:pt>
                <c:pt idx="144">
                  <c:v>43665</c:v>
                </c:pt>
                <c:pt idx="145">
                  <c:v>43664</c:v>
                </c:pt>
                <c:pt idx="146">
                  <c:v>43663</c:v>
                </c:pt>
                <c:pt idx="147">
                  <c:v>43662</c:v>
                </c:pt>
                <c:pt idx="148">
                  <c:v>43658</c:v>
                </c:pt>
                <c:pt idx="149">
                  <c:v>43657</c:v>
                </c:pt>
                <c:pt idx="150">
                  <c:v>43656</c:v>
                </c:pt>
                <c:pt idx="151">
                  <c:v>43655</c:v>
                </c:pt>
                <c:pt idx="152">
                  <c:v>43654</c:v>
                </c:pt>
                <c:pt idx="153">
                  <c:v>43651</c:v>
                </c:pt>
                <c:pt idx="154">
                  <c:v>43650</c:v>
                </c:pt>
                <c:pt idx="155">
                  <c:v>43649</c:v>
                </c:pt>
                <c:pt idx="156">
                  <c:v>43648</c:v>
                </c:pt>
                <c:pt idx="157">
                  <c:v>43647</c:v>
                </c:pt>
                <c:pt idx="158">
                  <c:v>43644</c:v>
                </c:pt>
                <c:pt idx="159">
                  <c:v>43643</c:v>
                </c:pt>
                <c:pt idx="160">
                  <c:v>43642</c:v>
                </c:pt>
                <c:pt idx="161">
                  <c:v>43641</c:v>
                </c:pt>
                <c:pt idx="162">
                  <c:v>43640</c:v>
                </c:pt>
                <c:pt idx="163">
                  <c:v>43637</c:v>
                </c:pt>
                <c:pt idx="164">
                  <c:v>43636</c:v>
                </c:pt>
                <c:pt idx="165">
                  <c:v>43635</c:v>
                </c:pt>
                <c:pt idx="166">
                  <c:v>43634</c:v>
                </c:pt>
                <c:pt idx="167">
                  <c:v>43633</c:v>
                </c:pt>
                <c:pt idx="168">
                  <c:v>43630</c:v>
                </c:pt>
                <c:pt idx="169">
                  <c:v>43629</c:v>
                </c:pt>
                <c:pt idx="170">
                  <c:v>43628</c:v>
                </c:pt>
                <c:pt idx="171">
                  <c:v>43627</c:v>
                </c:pt>
                <c:pt idx="172">
                  <c:v>43626</c:v>
                </c:pt>
                <c:pt idx="173">
                  <c:v>43623</c:v>
                </c:pt>
                <c:pt idx="174">
                  <c:v>43622</c:v>
                </c:pt>
                <c:pt idx="175">
                  <c:v>43621</c:v>
                </c:pt>
                <c:pt idx="176">
                  <c:v>43620</c:v>
                </c:pt>
                <c:pt idx="177">
                  <c:v>43619</c:v>
                </c:pt>
                <c:pt idx="178">
                  <c:v>43616</c:v>
                </c:pt>
                <c:pt idx="179">
                  <c:v>43615</c:v>
                </c:pt>
                <c:pt idx="180">
                  <c:v>43614</c:v>
                </c:pt>
                <c:pt idx="181">
                  <c:v>43613</c:v>
                </c:pt>
                <c:pt idx="182">
                  <c:v>43612</c:v>
                </c:pt>
                <c:pt idx="183">
                  <c:v>43609</c:v>
                </c:pt>
                <c:pt idx="184">
                  <c:v>43608</c:v>
                </c:pt>
                <c:pt idx="185">
                  <c:v>43607</c:v>
                </c:pt>
                <c:pt idx="186">
                  <c:v>43606</c:v>
                </c:pt>
                <c:pt idx="187">
                  <c:v>43605</c:v>
                </c:pt>
                <c:pt idx="188">
                  <c:v>43602</c:v>
                </c:pt>
                <c:pt idx="189">
                  <c:v>43601</c:v>
                </c:pt>
                <c:pt idx="190">
                  <c:v>43600</c:v>
                </c:pt>
                <c:pt idx="191">
                  <c:v>43599</c:v>
                </c:pt>
                <c:pt idx="192">
                  <c:v>43598</c:v>
                </c:pt>
                <c:pt idx="193">
                  <c:v>43595</c:v>
                </c:pt>
                <c:pt idx="194">
                  <c:v>43594</c:v>
                </c:pt>
                <c:pt idx="195">
                  <c:v>43593</c:v>
                </c:pt>
                <c:pt idx="196">
                  <c:v>43592</c:v>
                </c:pt>
                <c:pt idx="197">
                  <c:v>43581</c:v>
                </c:pt>
                <c:pt idx="198">
                  <c:v>43580</c:v>
                </c:pt>
                <c:pt idx="199">
                  <c:v>43579</c:v>
                </c:pt>
                <c:pt idx="200">
                  <c:v>43578</c:v>
                </c:pt>
                <c:pt idx="201">
                  <c:v>43577</c:v>
                </c:pt>
                <c:pt idx="202">
                  <c:v>43574</c:v>
                </c:pt>
                <c:pt idx="203">
                  <c:v>43573</c:v>
                </c:pt>
                <c:pt idx="204">
                  <c:v>43572</c:v>
                </c:pt>
                <c:pt idx="205">
                  <c:v>43571</c:v>
                </c:pt>
                <c:pt idx="206">
                  <c:v>43570</c:v>
                </c:pt>
                <c:pt idx="207">
                  <c:v>43567</c:v>
                </c:pt>
                <c:pt idx="208">
                  <c:v>43566</c:v>
                </c:pt>
                <c:pt idx="209">
                  <c:v>43565</c:v>
                </c:pt>
                <c:pt idx="210">
                  <c:v>43564</c:v>
                </c:pt>
                <c:pt idx="211">
                  <c:v>43563</c:v>
                </c:pt>
                <c:pt idx="212">
                  <c:v>43560</c:v>
                </c:pt>
                <c:pt idx="213">
                  <c:v>43559</c:v>
                </c:pt>
                <c:pt idx="214">
                  <c:v>43558</c:v>
                </c:pt>
                <c:pt idx="215">
                  <c:v>43557</c:v>
                </c:pt>
                <c:pt idx="216">
                  <c:v>43556</c:v>
                </c:pt>
                <c:pt idx="217">
                  <c:v>43553</c:v>
                </c:pt>
                <c:pt idx="218">
                  <c:v>43552</c:v>
                </c:pt>
                <c:pt idx="219">
                  <c:v>43551</c:v>
                </c:pt>
                <c:pt idx="220">
                  <c:v>43550</c:v>
                </c:pt>
                <c:pt idx="221">
                  <c:v>43549</c:v>
                </c:pt>
                <c:pt idx="222">
                  <c:v>43546</c:v>
                </c:pt>
                <c:pt idx="223">
                  <c:v>43544</c:v>
                </c:pt>
                <c:pt idx="224">
                  <c:v>43543</c:v>
                </c:pt>
                <c:pt idx="225">
                  <c:v>43542</c:v>
                </c:pt>
                <c:pt idx="226">
                  <c:v>43539</c:v>
                </c:pt>
                <c:pt idx="227">
                  <c:v>43538</c:v>
                </c:pt>
                <c:pt idx="228">
                  <c:v>43537</c:v>
                </c:pt>
                <c:pt idx="229">
                  <c:v>43536</c:v>
                </c:pt>
                <c:pt idx="230">
                  <c:v>43535</c:v>
                </c:pt>
                <c:pt idx="231">
                  <c:v>43532</c:v>
                </c:pt>
                <c:pt idx="232">
                  <c:v>43531</c:v>
                </c:pt>
                <c:pt idx="233">
                  <c:v>43530</c:v>
                </c:pt>
                <c:pt idx="234">
                  <c:v>43529</c:v>
                </c:pt>
                <c:pt idx="235">
                  <c:v>43528</c:v>
                </c:pt>
                <c:pt idx="236">
                  <c:v>43525</c:v>
                </c:pt>
                <c:pt idx="237">
                  <c:v>43524</c:v>
                </c:pt>
                <c:pt idx="238">
                  <c:v>43523</c:v>
                </c:pt>
                <c:pt idx="239">
                  <c:v>43522</c:v>
                </c:pt>
                <c:pt idx="240">
                  <c:v>43521</c:v>
                </c:pt>
              </c:numCache>
            </c:numRef>
          </c:cat>
          <c:val>
            <c:numRef>
              <c:f>Graph!$G$42:$G$703</c:f>
              <c:numCache>
                <c:formatCode>General</c:formatCode>
                <c:ptCount val="662"/>
                <c:pt idx="0">
                  <c:v>0.27527598824160099</c:v>
                </c:pt>
                <c:pt idx="1">
                  <c:v>0.27510723821025201</c:v>
                </c:pt>
                <c:pt idx="2">
                  <c:v>0.274893479202375</c:v>
                </c:pt>
                <c:pt idx="3">
                  <c:v>0.27472964012338902</c:v>
                </c:pt>
                <c:pt idx="4">
                  <c:v>0.274515799176207</c:v>
                </c:pt>
                <c:pt idx="5">
                  <c:v>0.27441436248589002</c:v>
                </c:pt>
                <c:pt idx="6">
                  <c:v>0.27426588252616502</c:v>
                </c:pt>
                <c:pt idx="7">
                  <c:v>0.27423227876227102</c:v>
                </c:pt>
                <c:pt idx="8">
                  <c:v>0.27419705591187099</c:v>
                </c:pt>
                <c:pt idx="9">
                  <c:v>0.27409879280431398</c:v>
                </c:pt>
                <c:pt idx="10">
                  <c:v>0.27413564540435398</c:v>
                </c:pt>
                <c:pt idx="11">
                  <c:v>0.27424213405588899</c:v>
                </c:pt>
                <c:pt idx="12">
                  <c:v>0.27437818153725402</c:v>
                </c:pt>
                <c:pt idx="13">
                  <c:v>0.27446030058910598</c:v>
                </c:pt>
                <c:pt idx="14">
                  <c:v>0.27454545782079998</c:v>
                </c:pt>
                <c:pt idx="15">
                  <c:v>0.27464492056981299</c:v>
                </c:pt>
                <c:pt idx="16">
                  <c:v>0.27472432745541198</c:v>
                </c:pt>
                <c:pt idx="17">
                  <c:v>0.27485165267844502</c:v>
                </c:pt>
                <c:pt idx="18">
                  <c:v>0.274960499166989</c:v>
                </c:pt>
                <c:pt idx="19">
                  <c:v>0.27510361558826302</c:v>
                </c:pt>
                <c:pt idx="20">
                  <c:v>0.27523173992452099</c:v>
                </c:pt>
                <c:pt idx="21">
                  <c:v>0.27542338934631</c:v>
                </c:pt>
                <c:pt idx="22">
                  <c:v>0.27566285449623801</c:v>
                </c:pt>
                <c:pt idx="23">
                  <c:v>0.275919900752429</c:v>
                </c:pt>
                <c:pt idx="24">
                  <c:v>0.27624101969266301</c:v>
                </c:pt>
                <c:pt idx="25">
                  <c:v>0.27651491628548103</c:v>
                </c:pt>
                <c:pt idx="26">
                  <c:v>0.27680720066875603</c:v>
                </c:pt>
                <c:pt idx="27">
                  <c:v>0.27718144585299498</c:v>
                </c:pt>
                <c:pt idx="28">
                  <c:v>0.277613698481597</c:v>
                </c:pt>
                <c:pt idx="29">
                  <c:v>0.27804214212824002</c:v>
                </c:pt>
                <c:pt idx="30">
                  <c:v>0.27849896680339897</c:v>
                </c:pt>
                <c:pt idx="31">
                  <c:v>0.27890132348351099</c:v>
                </c:pt>
                <c:pt idx="32">
                  <c:v>0.27921594789719301</c:v>
                </c:pt>
                <c:pt idx="33">
                  <c:v>0.27946223688112498</c:v>
                </c:pt>
                <c:pt idx="34">
                  <c:v>0.27966011452678902</c:v>
                </c:pt>
                <c:pt idx="35">
                  <c:v>0.279816592070877</c:v>
                </c:pt>
                <c:pt idx="36">
                  <c:v>0.280018639597157</c:v>
                </c:pt>
                <c:pt idx="37">
                  <c:v>0.280172518061855</c:v>
                </c:pt>
                <c:pt idx="38">
                  <c:v>0.28024601500631302</c:v>
                </c:pt>
                <c:pt idx="39">
                  <c:v>0.28040006897546399</c:v>
                </c:pt>
                <c:pt idx="40">
                  <c:v>0.28043852520666301</c:v>
                </c:pt>
                <c:pt idx="41">
                  <c:v>0.28057261761055002</c:v>
                </c:pt>
                <c:pt idx="42">
                  <c:v>0.28058491157319898</c:v>
                </c:pt>
                <c:pt idx="43">
                  <c:v>0.28054859652999797</c:v>
                </c:pt>
                <c:pt idx="44">
                  <c:v>0.28046444743576998</c:v>
                </c:pt>
                <c:pt idx="45">
                  <c:v>0.280477975207788</c:v>
                </c:pt>
                <c:pt idx="46">
                  <c:v>0.28057801745535899</c:v>
                </c:pt>
                <c:pt idx="47">
                  <c:v>0.28076165371975498</c:v>
                </c:pt>
                <c:pt idx="48">
                  <c:v>0.28100368184413599</c:v>
                </c:pt>
                <c:pt idx="49">
                  <c:v>0.28126761160714397</c:v>
                </c:pt>
                <c:pt idx="50">
                  <c:v>0.28154426249320602</c:v>
                </c:pt>
                <c:pt idx="51">
                  <c:v>0.28183715920748098</c:v>
                </c:pt>
                <c:pt idx="52">
                  <c:v>0.28213477090496902</c:v>
                </c:pt>
                <c:pt idx="53">
                  <c:v>0.28233556072170102</c:v>
                </c:pt>
                <c:pt idx="54">
                  <c:v>0.28237785820056799</c:v>
                </c:pt>
                <c:pt idx="55">
                  <c:v>0.282882028097585</c:v>
                </c:pt>
                <c:pt idx="56">
                  <c:v>0.28339564099241299</c:v>
                </c:pt>
                <c:pt idx="57">
                  <c:v>0.283816109762216</c:v>
                </c:pt>
                <c:pt idx="58">
                  <c:v>0.28431975524470199</c:v>
                </c:pt>
                <c:pt idx="59">
                  <c:v>0.28480408968460802</c:v>
                </c:pt>
                <c:pt idx="60">
                  <c:v>0.285320518475913</c:v>
                </c:pt>
                <c:pt idx="61">
                  <c:v>0.285799693733645</c:v>
                </c:pt>
                <c:pt idx="62">
                  <c:v>0.28630966330457802</c:v>
                </c:pt>
                <c:pt idx="63">
                  <c:v>0.28672168373576201</c:v>
                </c:pt>
                <c:pt idx="64">
                  <c:v>0.28709022920649702</c:v>
                </c:pt>
                <c:pt idx="65">
                  <c:v>0.28747662676435198</c:v>
                </c:pt>
                <c:pt idx="66">
                  <c:v>0.28778044604055197</c:v>
                </c:pt>
                <c:pt idx="67">
                  <c:v>0.288192726742306</c:v>
                </c:pt>
                <c:pt idx="68">
                  <c:v>0.28869433211112699</c:v>
                </c:pt>
                <c:pt idx="69">
                  <c:v>0.28921658080546297</c:v>
                </c:pt>
                <c:pt idx="70">
                  <c:v>0.28975988775977901</c:v>
                </c:pt>
                <c:pt idx="71">
                  <c:v>0.29014916880552999</c:v>
                </c:pt>
                <c:pt idx="72">
                  <c:v>0.29051701755089598</c:v>
                </c:pt>
                <c:pt idx="73">
                  <c:v>0.29077795196064898</c:v>
                </c:pt>
                <c:pt idx="74">
                  <c:v>0.29104000895014998</c:v>
                </c:pt>
                <c:pt idx="75">
                  <c:v>0.29131602529879203</c:v>
                </c:pt>
                <c:pt idx="76">
                  <c:v>0.291564524656583</c:v>
                </c:pt>
                <c:pt idx="77">
                  <c:v>0.29172106866039399</c:v>
                </c:pt>
                <c:pt idx="78">
                  <c:v>0.29188343870021499</c:v>
                </c:pt>
                <c:pt idx="79">
                  <c:v>0.292126888715174</c:v>
                </c:pt>
                <c:pt idx="80">
                  <c:v>0.29234885929836302</c:v>
                </c:pt>
                <c:pt idx="81">
                  <c:v>0.29249167421380501</c:v>
                </c:pt>
                <c:pt idx="82">
                  <c:v>0.29259808792194397</c:v>
                </c:pt>
                <c:pt idx="83">
                  <c:v>0.29285583091795497</c:v>
                </c:pt>
                <c:pt idx="84">
                  <c:v>0.29307124993363098</c:v>
                </c:pt>
                <c:pt idx="85">
                  <c:v>0.29337224418250502</c:v>
                </c:pt>
                <c:pt idx="86">
                  <c:v>0.29362403486580801</c:v>
                </c:pt>
                <c:pt idx="87">
                  <c:v>0.293890605065738</c:v>
                </c:pt>
                <c:pt idx="88">
                  <c:v>0.29419841825259002</c:v>
                </c:pt>
                <c:pt idx="89">
                  <c:v>0.29449082805384402</c:v>
                </c:pt>
                <c:pt idx="90">
                  <c:v>0.29480794860411302</c:v>
                </c:pt>
                <c:pt idx="91">
                  <c:v>0.29522825551629001</c:v>
                </c:pt>
                <c:pt idx="92">
                  <c:v>0.29568543469487402</c:v>
                </c:pt>
                <c:pt idx="93">
                  <c:v>0.29623852857043398</c:v>
                </c:pt>
                <c:pt idx="94">
                  <c:v>0.29669026287421502</c:v>
                </c:pt>
                <c:pt idx="95">
                  <c:v>0.29715324923991798</c:v>
                </c:pt>
                <c:pt idx="96">
                  <c:v>0.29767522147372</c:v>
                </c:pt>
                <c:pt idx="97">
                  <c:v>0.29821040669793503</c:v>
                </c:pt>
                <c:pt idx="98">
                  <c:v>0.29875506789210499</c:v>
                </c:pt>
                <c:pt idx="99">
                  <c:v>0.299135181593017</c:v>
                </c:pt>
                <c:pt idx="100">
                  <c:v>0.29959768834789502</c:v>
                </c:pt>
                <c:pt idx="101">
                  <c:v>0.30021483943730698</c:v>
                </c:pt>
                <c:pt idx="102">
                  <c:v>0.30075155778482399</c:v>
                </c:pt>
                <c:pt idx="103">
                  <c:v>0.30117672875101897</c:v>
                </c:pt>
                <c:pt idx="104">
                  <c:v>0.30165273483642502</c:v>
                </c:pt>
                <c:pt idx="105">
                  <c:v>0.30202672557392302</c:v>
                </c:pt>
                <c:pt idx="106">
                  <c:v>0.30245319257040298</c:v>
                </c:pt>
                <c:pt idx="107">
                  <c:v>0.302784885647982</c:v>
                </c:pt>
                <c:pt idx="108">
                  <c:v>0.30328493453712402</c:v>
                </c:pt>
                <c:pt idx="109">
                  <c:v>0.30382122613961898</c:v>
                </c:pt>
                <c:pt idx="110">
                  <c:v>0.30438715956379597</c:v>
                </c:pt>
                <c:pt idx="111">
                  <c:v>0.30493597395619898</c:v>
                </c:pt>
                <c:pt idx="112">
                  <c:v>0.305389794588806</c:v>
                </c:pt>
                <c:pt idx="113">
                  <c:v>0.30607764448550701</c:v>
                </c:pt>
                <c:pt idx="114">
                  <c:v>0.306574868311424</c:v>
                </c:pt>
                <c:pt idx="115">
                  <c:v>0.30719493721048802</c:v>
                </c:pt>
                <c:pt idx="116">
                  <c:v>0.307746648029042</c:v>
                </c:pt>
                <c:pt idx="117">
                  <c:v>0.30820031489199701</c:v>
                </c:pt>
                <c:pt idx="118">
                  <c:v>0.30872030134186201</c:v>
                </c:pt>
                <c:pt idx="119">
                  <c:v>0.30929213617731</c:v>
                </c:pt>
                <c:pt idx="120">
                  <c:v>0.30983941234102402</c:v>
                </c:pt>
                <c:pt idx="121">
                  <c:v>0.31033100654392298</c:v>
                </c:pt>
                <c:pt idx="122">
                  <c:v>0.31082625665449498</c:v>
                </c:pt>
                <c:pt idx="123">
                  <c:v>0.31115040100757602</c:v>
                </c:pt>
                <c:pt idx="124">
                  <c:v>0.31136586209789302</c:v>
                </c:pt>
                <c:pt idx="125">
                  <c:v>0.311615018667736</c:v>
                </c:pt>
                <c:pt idx="126">
                  <c:v>0.31181839358316299</c:v>
                </c:pt>
                <c:pt idx="127">
                  <c:v>0.31209288917662598</c:v>
                </c:pt>
                <c:pt idx="128">
                  <c:v>0.31246352793132298</c:v>
                </c:pt>
                <c:pt idx="129">
                  <c:v>0.31298781813621801</c:v>
                </c:pt>
                <c:pt idx="130">
                  <c:v>0.31312042181167998</c:v>
                </c:pt>
                <c:pt idx="131">
                  <c:v>0.31325381461219298</c:v>
                </c:pt>
                <c:pt idx="132">
                  <c:v>0.31339585339096498</c:v>
                </c:pt>
                <c:pt idx="133">
                  <c:v>0.31346385112515202</c:v>
                </c:pt>
                <c:pt idx="134">
                  <c:v>0.31352927863098201</c:v>
                </c:pt>
                <c:pt idx="135">
                  <c:v>0.31362445434455</c:v>
                </c:pt>
                <c:pt idx="136">
                  <c:v>0.313712382272478</c:v>
                </c:pt>
                <c:pt idx="137">
                  <c:v>0.31382673612306</c:v>
                </c:pt>
                <c:pt idx="138">
                  <c:v>0.31397241587618901</c:v>
                </c:pt>
                <c:pt idx="139">
                  <c:v>0.31411849008625897</c:v>
                </c:pt>
                <c:pt idx="140">
                  <c:v>0.31413325600153202</c:v>
                </c:pt>
                <c:pt idx="141">
                  <c:v>0.31422848254114799</c:v>
                </c:pt>
                <c:pt idx="142">
                  <c:v>0.31422344470422903</c:v>
                </c:pt>
                <c:pt idx="143">
                  <c:v>0.31418982599355899</c:v>
                </c:pt>
                <c:pt idx="144">
                  <c:v>0.314215289523122</c:v>
                </c:pt>
                <c:pt idx="145">
                  <c:v>0.31430119055019901</c:v>
                </c:pt>
                <c:pt idx="146">
                  <c:v>0.31432176874595003</c:v>
                </c:pt>
                <c:pt idx="147">
                  <c:v>0.31434839902255302</c:v>
                </c:pt>
                <c:pt idx="148">
                  <c:v>0.314384716773002</c:v>
                </c:pt>
                <c:pt idx="149">
                  <c:v>0.31440315600461199</c:v>
                </c:pt>
                <c:pt idx="150">
                  <c:v>0.314363238866535</c:v>
                </c:pt>
                <c:pt idx="151">
                  <c:v>0.31415778716807202</c:v>
                </c:pt>
                <c:pt idx="152">
                  <c:v>0.314103906749094</c:v>
                </c:pt>
                <c:pt idx="153">
                  <c:v>0.314004340968008</c:v>
                </c:pt>
                <c:pt idx="154">
                  <c:v>0.31384537425166398</c:v>
                </c:pt>
                <c:pt idx="155">
                  <c:v>0.31365712277359598</c:v>
                </c:pt>
                <c:pt idx="156">
                  <c:v>0.31357236257682403</c:v>
                </c:pt>
                <c:pt idx="157">
                  <c:v>0.31355790784378001</c:v>
                </c:pt>
                <c:pt idx="158">
                  <c:v>0.31364497119594698</c:v>
                </c:pt>
                <c:pt idx="159">
                  <c:v>0.313714930043684</c:v>
                </c:pt>
                <c:pt idx="160">
                  <c:v>0.31364739064047698</c:v>
                </c:pt>
                <c:pt idx="161">
                  <c:v>0.31354052059209497</c:v>
                </c:pt>
                <c:pt idx="162">
                  <c:v>0.31329378393709301</c:v>
                </c:pt>
                <c:pt idx="163">
                  <c:v>0.31295653360258802</c:v>
                </c:pt>
                <c:pt idx="164">
                  <c:v>0.31269922035813202</c:v>
                </c:pt>
                <c:pt idx="165">
                  <c:v>0.31251621977872401</c:v>
                </c:pt>
                <c:pt idx="166">
                  <c:v>0.31236591459157698</c:v>
                </c:pt>
                <c:pt idx="167">
                  <c:v>0.31222632522263899</c:v>
                </c:pt>
                <c:pt idx="168">
                  <c:v>0.31188322764807902</c:v>
                </c:pt>
                <c:pt idx="169">
                  <c:v>0.31166581174894198</c:v>
                </c:pt>
                <c:pt idx="170">
                  <c:v>0.31136877258943801</c:v>
                </c:pt>
                <c:pt idx="171">
                  <c:v>0.31093631905991398</c:v>
                </c:pt>
                <c:pt idx="172">
                  <c:v>0.310658465654014</c:v>
                </c:pt>
                <c:pt idx="173">
                  <c:v>0.31045664645348098</c:v>
                </c:pt>
                <c:pt idx="174">
                  <c:v>0.31040360135599798</c:v>
                </c:pt>
                <c:pt idx="175">
                  <c:v>0.31026991794492598</c:v>
                </c:pt>
                <c:pt idx="176">
                  <c:v>0.30986194911556803</c:v>
                </c:pt>
                <c:pt idx="177">
                  <c:v>0.30938688780080698</c:v>
                </c:pt>
                <c:pt idx="178">
                  <c:v>0.308979421228958</c:v>
                </c:pt>
                <c:pt idx="179">
                  <c:v>0.30847999195992298</c:v>
                </c:pt>
                <c:pt idx="180">
                  <c:v>0.30803256836300602</c:v>
                </c:pt>
                <c:pt idx="181">
                  <c:v>0.307554681349267</c:v>
                </c:pt>
                <c:pt idx="182">
                  <c:v>0.30731024823882702</c:v>
                </c:pt>
                <c:pt idx="183">
                  <c:v>0.30698055028188198</c:v>
                </c:pt>
                <c:pt idx="184">
                  <c:v>0.30663362534517802</c:v>
                </c:pt>
                <c:pt idx="185">
                  <c:v>0.30633977720533001</c:v>
                </c:pt>
                <c:pt idx="186">
                  <c:v>0.30597559341563701</c:v>
                </c:pt>
                <c:pt idx="187">
                  <c:v>0.30583689643075901</c:v>
                </c:pt>
                <c:pt idx="188">
                  <c:v>0.30567651601701101</c:v>
                </c:pt>
                <c:pt idx="189">
                  <c:v>0.30566493805249201</c:v>
                </c:pt>
                <c:pt idx="190">
                  <c:v>0.30567327986390702</c:v>
                </c:pt>
                <c:pt idx="191">
                  <c:v>0.30564583568213699</c:v>
                </c:pt>
                <c:pt idx="192">
                  <c:v>0.30552539147827501</c:v>
                </c:pt>
                <c:pt idx="193">
                  <c:v>0.30538232398384701</c:v>
                </c:pt>
                <c:pt idx="194">
                  <c:v>0.30517564101566602</c:v>
                </c:pt>
                <c:pt idx="195">
                  <c:v>0.30505244391753999</c:v>
                </c:pt>
                <c:pt idx="196">
                  <c:v>0.30487976601846301</c:v>
                </c:pt>
                <c:pt idx="197">
                  <c:v>0.30462881203939501</c:v>
                </c:pt>
                <c:pt idx="198">
                  <c:v>0.304634188383481</c:v>
                </c:pt>
                <c:pt idx="199">
                  <c:v>0.304574243462992</c:v>
                </c:pt>
                <c:pt idx="200">
                  <c:v>0.30453429897783202</c:v>
                </c:pt>
                <c:pt idx="201">
                  <c:v>0.30470015261130201</c:v>
                </c:pt>
                <c:pt idx="202">
                  <c:v>0.304701109651074</c:v>
                </c:pt>
                <c:pt idx="203">
                  <c:v>0.304647786621707</c:v>
                </c:pt>
                <c:pt idx="204">
                  <c:v>0.304632946681067</c:v>
                </c:pt>
                <c:pt idx="205">
                  <c:v>0.304406302307555</c:v>
                </c:pt>
                <c:pt idx="206">
                  <c:v>0.304022475385133</c:v>
                </c:pt>
                <c:pt idx="207">
                  <c:v>0.303809880640107</c:v>
                </c:pt>
                <c:pt idx="208">
                  <c:v>0.30350538776519398</c:v>
                </c:pt>
                <c:pt idx="209">
                  <c:v>0.30316530197408897</c:v>
                </c:pt>
                <c:pt idx="210">
                  <c:v>0.30275386862882198</c:v>
                </c:pt>
                <c:pt idx="211">
                  <c:v>0.302359100648878</c:v>
                </c:pt>
                <c:pt idx="212">
                  <c:v>0.30189824159374301</c:v>
                </c:pt>
                <c:pt idx="213">
                  <c:v>0.301479118323215</c:v>
                </c:pt>
                <c:pt idx="214">
                  <c:v>0.30115802661139501</c:v>
                </c:pt>
                <c:pt idx="215">
                  <c:v>0.30091638524793801</c:v>
                </c:pt>
                <c:pt idx="216">
                  <c:v>0.30075863376406098</c:v>
                </c:pt>
                <c:pt idx="217">
                  <c:v>0.30062634633594598</c:v>
                </c:pt>
                <c:pt idx="218">
                  <c:v>0.300471297694062</c:v>
                </c:pt>
                <c:pt idx="219">
                  <c:v>0.30035136513843302</c:v>
                </c:pt>
                <c:pt idx="220">
                  <c:v>0.300261846302178</c:v>
                </c:pt>
                <c:pt idx="221">
                  <c:v>0.30022126810642702</c:v>
                </c:pt>
                <c:pt idx="222">
                  <c:v>0.30015725771762802</c:v>
                </c:pt>
                <c:pt idx="223">
                  <c:v>0.300041245446176</c:v>
                </c:pt>
                <c:pt idx="224">
                  <c:v>0.29993368216691002</c:v>
                </c:pt>
                <c:pt idx="225">
                  <c:v>0.29981555424526002</c:v>
                </c:pt>
                <c:pt idx="226">
                  <c:v>0.29984811091325397</c:v>
                </c:pt>
                <c:pt idx="227">
                  <c:v>0.29980979619341502</c:v>
                </c:pt>
                <c:pt idx="228">
                  <c:v>0.29961370117416403</c:v>
                </c:pt>
                <c:pt idx="229">
                  <c:v>0.29937084140649001</c:v>
                </c:pt>
                <c:pt idx="230">
                  <c:v>0.29913460106488898</c:v>
                </c:pt>
                <c:pt idx="231">
                  <c:v>0.298844052780392</c:v>
                </c:pt>
                <c:pt idx="232">
                  <c:v>0.29841769211084801</c:v>
                </c:pt>
                <c:pt idx="233">
                  <c:v>0.29788581137957199</c:v>
                </c:pt>
                <c:pt idx="234">
                  <c:v>0.29735541637649299</c:v>
                </c:pt>
                <c:pt idx="235">
                  <c:v>0.29689032496815498</c:v>
                </c:pt>
                <c:pt idx="236">
                  <c:v>0.29660017785239801</c:v>
                </c:pt>
                <c:pt idx="237">
                  <c:v>0.29639552832791699</c:v>
                </c:pt>
                <c:pt idx="238">
                  <c:v>0.29632267357364001</c:v>
                </c:pt>
                <c:pt idx="239">
                  <c:v>0.296201523600851</c:v>
                </c:pt>
                <c:pt idx="240">
                  <c:v>0.29613637948844002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FA4-47F8-BD66-5FADF1C28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793728"/>
        <c:axId val="98811904"/>
      </c:lineChart>
      <c:dateAx>
        <c:axId val="987937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98811904"/>
        <c:crosses val="autoZero"/>
        <c:auto val="1"/>
        <c:lblOffset val="100"/>
        <c:baseTimeUnit val="days"/>
      </c:dateAx>
      <c:valAx>
        <c:axId val="98811904"/>
        <c:scaling>
          <c:orientation val="minMax"/>
          <c:max val="0.3371645508305996"/>
          <c:min val="0.15046076050690141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987937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853179923252956"/>
          <c:y val="1.6268379869053211E-2"/>
          <c:w val="0.11146820076747002"/>
          <c:h val="0.150455857604382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117651379319196E-2"/>
          <c:y val="3.0553318400621875E-2"/>
          <c:w val="0.87885104561634764"/>
          <c:h val="0.79822145785874865"/>
        </c:manualLayout>
      </c:layout>
      <c:lineChart>
        <c:grouping val="standard"/>
        <c:varyColors val="0"/>
        <c:ser>
          <c:idx val="0"/>
          <c:order val="0"/>
          <c:tx>
            <c:strRef>
              <c:f>Detail!$C$41</c:f>
              <c:strCache>
                <c:ptCount val="1"/>
                <c:pt idx="0">
                  <c:v>CLOSE_1942</c:v>
                </c:pt>
              </c:strCache>
            </c:strRef>
          </c:tx>
          <c:marker>
            <c:symbol val="none"/>
          </c:marker>
          <c:cat>
            <c:numRef>
              <c:f>Detail!$A$42:$A$703</c:f>
              <c:numCache>
                <c:formatCode>m/d/yyyy</c:formatCode>
                <c:ptCount val="662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  <c:pt idx="28">
                  <c:v>43844</c:v>
                </c:pt>
                <c:pt idx="29">
                  <c:v>43840</c:v>
                </c:pt>
                <c:pt idx="30">
                  <c:v>43839</c:v>
                </c:pt>
                <c:pt idx="31">
                  <c:v>43838</c:v>
                </c:pt>
                <c:pt idx="32">
                  <c:v>43837</c:v>
                </c:pt>
                <c:pt idx="33">
                  <c:v>43836</c:v>
                </c:pt>
                <c:pt idx="34">
                  <c:v>43829</c:v>
                </c:pt>
                <c:pt idx="35">
                  <c:v>43826</c:v>
                </c:pt>
                <c:pt idx="36">
                  <c:v>43825</c:v>
                </c:pt>
                <c:pt idx="37">
                  <c:v>43824</c:v>
                </c:pt>
                <c:pt idx="38">
                  <c:v>43823</c:v>
                </c:pt>
                <c:pt idx="39">
                  <c:v>43822</c:v>
                </c:pt>
                <c:pt idx="40">
                  <c:v>43819</c:v>
                </c:pt>
                <c:pt idx="41">
                  <c:v>43818</c:v>
                </c:pt>
                <c:pt idx="42">
                  <c:v>43817</c:v>
                </c:pt>
                <c:pt idx="43">
                  <c:v>43816</c:v>
                </c:pt>
                <c:pt idx="44">
                  <c:v>43815</c:v>
                </c:pt>
                <c:pt idx="45">
                  <c:v>43812</c:v>
                </c:pt>
                <c:pt idx="46">
                  <c:v>43811</c:v>
                </c:pt>
                <c:pt idx="47">
                  <c:v>43810</c:v>
                </c:pt>
                <c:pt idx="48">
                  <c:v>43809</c:v>
                </c:pt>
                <c:pt idx="49">
                  <c:v>43808</c:v>
                </c:pt>
                <c:pt idx="50">
                  <c:v>43805</c:v>
                </c:pt>
                <c:pt idx="51">
                  <c:v>43804</c:v>
                </c:pt>
                <c:pt idx="52">
                  <c:v>43803</c:v>
                </c:pt>
                <c:pt idx="53">
                  <c:v>43802</c:v>
                </c:pt>
                <c:pt idx="54">
                  <c:v>43801</c:v>
                </c:pt>
                <c:pt idx="55">
                  <c:v>43798</c:v>
                </c:pt>
                <c:pt idx="56">
                  <c:v>43797</c:v>
                </c:pt>
                <c:pt idx="57">
                  <c:v>43796</c:v>
                </c:pt>
                <c:pt idx="58">
                  <c:v>43795</c:v>
                </c:pt>
                <c:pt idx="59">
                  <c:v>43794</c:v>
                </c:pt>
                <c:pt idx="60">
                  <c:v>43791</c:v>
                </c:pt>
                <c:pt idx="61">
                  <c:v>43790</c:v>
                </c:pt>
                <c:pt idx="62">
                  <c:v>43789</c:v>
                </c:pt>
                <c:pt idx="63">
                  <c:v>43788</c:v>
                </c:pt>
                <c:pt idx="64">
                  <c:v>43787</c:v>
                </c:pt>
                <c:pt idx="65">
                  <c:v>43784</c:v>
                </c:pt>
                <c:pt idx="66">
                  <c:v>43783</c:v>
                </c:pt>
                <c:pt idx="67">
                  <c:v>43782</c:v>
                </c:pt>
                <c:pt idx="68">
                  <c:v>43781</c:v>
                </c:pt>
                <c:pt idx="69">
                  <c:v>43780</c:v>
                </c:pt>
                <c:pt idx="70">
                  <c:v>43777</c:v>
                </c:pt>
                <c:pt idx="71">
                  <c:v>43776</c:v>
                </c:pt>
                <c:pt idx="72">
                  <c:v>43775</c:v>
                </c:pt>
                <c:pt idx="73">
                  <c:v>43774</c:v>
                </c:pt>
                <c:pt idx="74">
                  <c:v>43770</c:v>
                </c:pt>
                <c:pt idx="75">
                  <c:v>43769</c:v>
                </c:pt>
                <c:pt idx="76">
                  <c:v>43768</c:v>
                </c:pt>
                <c:pt idx="77">
                  <c:v>43767</c:v>
                </c:pt>
                <c:pt idx="78">
                  <c:v>43766</c:v>
                </c:pt>
                <c:pt idx="79">
                  <c:v>43763</c:v>
                </c:pt>
                <c:pt idx="80">
                  <c:v>43762</c:v>
                </c:pt>
                <c:pt idx="81">
                  <c:v>43761</c:v>
                </c:pt>
                <c:pt idx="82">
                  <c:v>43759</c:v>
                </c:pt>
                <c:pt idx="83">
                  <c:v>43756</c:v>
                </c:pt>
                <c:pt idx="84">
                  <c:v>43755</c:v>
                </c:pt>
                <c:pt idx="85">
                  <c:v>43754</c:v>
                </c:pt>
                <c:pt idx="86">
                  <c:v>43753</c:v>
                </c:pt>
                <c:pt idx="87">
                  <c:v>43749</c:v>
                </c:pt>
                <c:pt idx="88">
                  <c:v>43748</c:v>
                </c:pt>
                <c:pt idx="89">
                  <c:v>43747</c:v>
                </c:pt>
                <c:pt idx="90">
                  <c:v>43746</c:v>
                </c:pt>
                <c:pt idx="91">
                  <c:v>43745</c:v>
                </c:pt>
                <c:pt idx="92">
                  <c:v>43742</c:v>
                </c:pt>
                <c:pt idx="93">
                  <c:v>43741</c:v>
                </c:pt>
                <c:pt idx="94">
                  <c:v>43740</c:v>
                </c:pt>
                <c:pt idx="95">
                  <c:v>43739</c:v>
                </c:pt>
                <c:pt idx="96">
                  <c:v>43738</c:v>
                </c:pt>
                <c:pt idx="97">
                  <c:v>43735</c:v>
                </c:pt>
                <c:pt idx="98">
                  <c:v>43734</c:v>
                </c:pt>
                <c:pt idx="99">
                  <c:v>43733</c:v>
                </c:pt>
                <c:pt idx="100">
                  <c:v>43732</c:v>
                </c:pt>
                <c:pt idx="101">
                  <c:v>43728</c:v>
                </c:pt>
                <c:pt idx="102">
                  <c:v>43727</c:v>
                </c:pt>
                <c:pt idx="103">
                  <c:v>43726</c:v>
                </c:pt>
                <c:pt idx="104">
                  <c:v>43725</c:v>
                </c:pt>
                <c:pt idx="105">
                  <c:v>43721</c:v>
                </c:pt>
                <c:pt idx="106">
                  <c:v>43720</c:v>
                </c:pt>
                <c:pt idx="107">
                  <c:v>43719</c:v>
                </c:pt>
                <c:pt idx="108">
                  <c:v>43718</c:v>
                </c:pt>
                <c:pt idx="109">
                  <c:v>43717</c:v>
                </c:pt>
                <c:pt idx="110">
                  <c:v>43714</c:v>
                </c:pt>
                <c:pt idx="111">
                  <c:v>43713</c:v>
                </c:pt>
                <c:pt idx="112">
                  <c:v>43712</c:v>
                </c:pt>
                <c:pt idx="113">
                  <c:v>43711</c:v>
                </c:pt>
                <c:pt idx="114">
                  <c:v>43710</c:v>
                </c:pt>
                <c:pt idx="115">
                  <c:v>43707</c:v>
                </c:pt>
                <c:pt idx="116">
                  <c:v>43706</c:v>
                </c:pt>
                <c:pt idx="117">
                  <c:v>43705</c:v>
                </c:pt>
                <c:pt idx="118">
                  <c:v>43704</c:v>
                </c:pt>
                <c:pt idx="119">
                  <c:v>43703</c:v>
                </c:pt>
                <c:pt idx="120">
                  <c:v>43700</c:v>
                </c:pt>
              </c:numCache>
            </c:numRef>
          </c:cat>
          <c:val>
            <c:numRef>
              <c:f>Detail!$K$42:$K$703</c:f>
              <c:numCache>
                <c:formatCode>General</c:formatCode>
                <c:ptCount val="662"/>
                <c:pt idx="0">
                  <c:v>966</c:v>
                </c:pt>
                <c:pt idx="1">
                  <c:v>997</c:v>
                </c:pt>
                <c:pt idx="2">
                  <c:v>1003</c:v>
                </c:pt>
                <c:pt idx="3">
                  <c:v>1005</c:v>
                </c:pt>
                <c:pt idx="4">
                  <c:v>1005</c:v>
                </c:pt>
                <c:pt idx="5">
                  <c:v>1015</c:v>
                </c:pt>
                <c:pt idx="6">
                  <c:v>1030</c:v>
                </c:pt>
                <c:pt idx="7">
                  <c:v>1027</c:v>
                </c:pt>
                <c:pt idx="8">
                  <c:v>1036</c:v>
                </c:pt>
                <c:pt idx="9">
                  <c:v>1055</c:v>
                </c:pt>
                <c:pt idx="10">
                  <c:v>1054</c:v>
                </c:pt>
                <c:pt idx="11">
                  <c:v>1049</c:v>
                </c:pt>
                <c:pt idx="12">
                  <c:v>1056</c:v>
                </c:pt>
                <c:pt idx="13">
                  <c:v>1044</c:v>
                </c:pt>
                <c:pt idx="14">
                  <c:v>1032</c:v>
                </c:pt>
                <c:pt idx="15">
                  <c:v>1041</c:v>
                </c:pt>
                <c:pt idx="16">
                  <c:v>1012</c:v>
                </c:pt>
                <c:pt idx="17">
                  <c:v>1024</c:v>
                </c:pt>
                <c:pt idx="18">
                  <c:v>1007</c:v>
                </c:pt>
                <c:pt idx="19">
                  <c:v>1021</c:v>
                </c:pt>
                <c:pt idx="20">
                  <c:v>1041</c:v>
                </c:pt>
                <c:pt idx="21">
                  <c:v>1046</c:v>
                </c:pt>
                <c:pt idx="22">
                  <c:v>1051</c:v>
                </c:pt>
                <c:pt idx="23">
                  <c:v>1048</c:v>
                </c:pt>
                <c:pt idx="24">
                  <c:v>1043</c:v>
                </c:pt>
                <c:pt idx="25">
                  <c:v>1025</c:v>
                </c:pt>
                <c:pt idx="26">
                  <c:v>1026</c:v>
                </c:pt>
                <c:pt idx="27">
                  <c:v>1021</c:v>
                </c:pt>
                <c:pt idx="28">
                  <c:v>1018</c:v>
                </c:pt>
                <c:pt idx="29">
                  <c:v>1036</c:v>
                </c:pt>
                <c:pt idx="30">
                  <c:v>1044</c:v>
                </c:pt>
                <c:pt idx="31">
                  <c:v>1040</c:v>
                </c:pt>
                <c:pt idx="32">
                  <c:v>1061</c:v>
                </c:pt>
                <c:pt idx="33">
                  <c:v>1045</c:v>
                </c:pt>
                <c:pt idx="34">
                  <c:v>1049</c:v>
                </c:pt>
                <c:pt idx="35">
                  <c:v>1065</c:v>
                </c:pt>
                <c:pt idx="36">
                  <c:v>1058</c:v>
                </c:pt>
                <c:pt idx="37">
                  <c:v>1054</c:v>
                </c:pt>
                <c:pt idx="38">
                  <c:v>1060</c:v>
                </c:pt>
                <c:pt idx="39">
                  <c:v>1060</c:v>
                </c:pt>
                <c:pt idx="40">
                  <c:v>1065</c:v>
                </c:pt>
                <c:pt idx="41">
                  <c:v>1077</c:v>
                </c:pt>
                <c:pt idx="42">
                  <c:v>1080</c:v>
                </c:pt>
                <c:pt idx="43">
                  <c:v>1086</c:v>
                </c:pt>
                <c:pt idx="44">
                  <c:v>1088</c:v>
                </c:pt>
                <c:pt idx="45">
                  <c:v>1075</c:v>
                </c:pt>
                <c:pt idx="46">
                  <c:v>1068</c:v>
                </c:pt>
                <c:pt idx="47">
                  <c:v>1076</c:v>
                </c:pt>
                <c:pt idx="48">
                  <c:v>1086</c:v>
                </c:pt>
                <c:pt idx="49">
                  <c:v>1088</c:v>
                </c:pt>
                <c:pt idx="50">
                  <c:v>1088</c:v>
                </c:pt>
                <c:pt idx="51">
                  <c:v>1068</c:v>
                </c:pt>
                <c:pt idx="52">
                  <c:v>1057</c:v>
                </c:pt>
                <c:pt idx="53">
                  <c:v>1052</c:v>
                </c:pt>
                <c:pt idx="54">
                  <c:v>1054</c:v>
                </c:pt>
                <c:pt idx="55">
                  <c:v>1041</c:v>
                </c:pt>
                <c:pt idx="56">
                  <c:v>1051</c:v>
                </c:pt>
                <c:pt idx="57">
                  <c:v>1056</c:v>
                </c:pt>
                <c:pt idx="58">
                  <c:v>1055</c:v>
                </c:pt>
                <c:pt idx="59">
                  <c:v>1068</c:v>
                </c:pt>
                <c:pt idx="60">
                  <c:v>1075</c:v>
                </c:pt>
                <c:pt idx="61">
                  <c:v>1060</c:v>
                </c:pt>
                <c:pt idx="62">
                  <c:v>1065</c:v>
                </c:pt>
                <c:pt idx="63">
                  <c:v>1076</c:v>
                </c:pt>
                <c:pt idx="64">
                  <c:v>1078</c:v>
                </c:pt>
                <c:pt idx="65">
                  <c:v>1095</c:v>
                </c:pt>
                <c:pt idx="66">
                  <c:v>1080</c:v>
                </c:pt>
                <c:pt idx="67">
                  <c:v>1059</c:v>
                </c:pt>
                <c:pt idx="68">
                  <c:v>1058</c:v>
                </c:pt>
                <c:pt idx="69">
                  <c:v>1039</c:v>
                </c:pt>
                <c:pt idx="70">
                  <c:v>1034</c:v>
                </c:pt>
                <c:pt idx="71">
                  <c:v>1035</c:v>
                </c:pt>
                <c:pt idx="72">
                  <c:v>1050</c:v>
                </c:pt>
                <c:pt idx="73">
                  <c:v>1050</c:v>
                </c:pt>
                <c:pt idx="74">
                  <c:v>1015</c:v>
                </c:pt>
                <c:pt idx="75">
                  <c:v>1028</c:v>
                </c:pt>
                <c:pt idx="76">
                  <c:v>1025</c:v>
                </c:pt>
                <c:pt idx="77">
                  <c:v>1037</c:v>
                </c:pt>
                <c:pt idx="78">
                  <c:v>1031</c:v>
                </c:pt>
                <c:pt idx="79">
                  <c:v>1046</c:v>
                </c:pt>
                <c:pt idx="80">
                  <c:v>1034</c:v>
                </c:pt>
                <c:pt idx="81">
                  <c:v>1041</c:v>
                </c:pt>
                <c:pt idx="82">
                  <c:v>1025</c:v>
                </c:pt>
                <c:pt idx="83">
                  <c:v>1012</c:v>
                </c:pt>
                <c:pt idx="84">
                  <c:v>1010</c:v>
                </c:pt>
                <c:pt idx="85">
                  <c:v>1013</c:v>
                </c:pt>
                <c:pt idx="86">
                  <c:v>1022</c:v>
                </c:pt>
                <c:pt idx="87">
                  <c:v>1005</c:v>
                </c:pt>
                <c:pt idx="88">
                  <c:v>986</c:v>
                </c:pt>
                <c:pt idx="89">
                  <c:v>982</c:v>
                </c:pt>
                <c:pt idx="90">
                  <c:v>972</c:v>
                </c:pt>
                <c:pt idx="91">
                  <c:v>957</c:v>
                </c:pt>
                <c:pt idx="92">
                  <c:v>953</c:v>
                </c:pt>
                <c:pt idx="93">
                  <c:v>953</c:v>
                </c:pt>
                <c:pt idx="94">
                  <c:v>972</c:v>
                </c:pt>
                <c:pt idx="95">
                  <c:v>975</c:v>
                </c:pt>
                <c:pt idx="96">
                  <c:v>966</c:v>
                </c:pt>
                <c:pt idx="97">
                  <c:v>981</c:v>
                </c:pt>
                <c:pt idx="98">
                  <c:v>1012</c:v>
                </c:pt>
                <c:pt idx="99">
                  <c:v>999</c:v>
                </c:pt>
                <c:pt idx="100">
                  <c:v>987</c:v>
                </c:pt>
                <c:pt idx="101">
                  <c:v>978</c:v>
                </c:pt>
                <c:pt idx="102">
                  <c:v>990</c:v>
                </c:pt>
                <c:pt idx="103">
                  <c:v>985</c:v>
                </c:pt>
                <c:pt idx="104">
                  <c:v>1007</c:v>
                </c:pt>
                <c:pt idx="105">
                  <c:v>974</c:v>
                </c:pt>
                <c:pt idx="106">
                  <c:v>959</c:v>
                </c:pt>
                <c:pt idx="107">
                  <c:v>953</c:v>
                </c:pt>
                <c:pt idx="108">
                  <c:v>927</c:v>
                </c:pt>
                <c:pt idx="109">
                  <c:v>914</c:v>
                </c:pt>
                <c:pt idx="110">
                  <c:v>911</c:v>
                </c:pt>
                <c:pt idx="111">
                  <c:v>907</c:v>
                </c:pt>
                <c:pt idx="112">
                  <c:v>884</c:v>
                </c:pt>
                <c:pt idx="113">
                  <c:v>895</c:v>
                </c:pt>
                <c:pt idx="114">
                  <c:v>881</c:v>
                </c:pt>
                <c:pt idx="115">
                  <c:v>911</c:v>
                </c:pt>
                <c:pt idx="116">
                  <c:v>889</c:v>
                </c:pt>
                <c:pt idx="117">
                  <c:v>880</c:v>
                </c:pt>
                <c:pt idx="118">
                  <c:v>888</c:v>
                </c:pt>
                <c:pt idx="119">
                  <c:v>875</c:v>
                </c:pt>
                <c:pt idx="120">
                  <c:v>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E8-4810-A7AD-CCD789CBD632}"/>
            </c:ext>
          </c:extLst>
        </c:ser>
        <c:ser>
          <c:idx val="1"/>
          <c:order val="1"/>
          <c:tx>
            <c:strRef>
              <c:f>Detail!$E$41</c:f>
              <c:strCache>
                <c:ptCount val="1"/>
                <c:pt idx="0">
                  <c:v>CLOSE_9989</c:v>
                </c:pt>
              </c:strCache>
            </c:strRef>
          </c:tx>
          <c:marker>
            <c:symbol val="none"/>
          </c:marker>
          <c:cat>
            <c:numRef>
              <c:f>Detail!$A$42:$A$703</c:f>
              <c:numCache>
                <c:formatCode>m/d/yyyy</c:formatCode>
                <c:ptCount val="662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  <c:pt idx="28">
                  <c:v>43844</c:v>
                </c:pt>
                <c:pt idx="29">
                  <c:v>43840</c:v>
                </c:pt>
                <c:pt idx="30">
                  <c:v>43839</c:v>
                </c:pt>
                <c:pt idx="31">
                  <c:v>43838</c:v>
                </c:pt>
                <c:pt idx="32">
                  <c:v>43837</c:v>
                </c:pt>
                <c:pt idx="33">
                  <c:v>43836</c:v>
                </c:pt>
                <c:pt idx="34">
                  <c:v>43829</c:v>
                </c:pt>
                <c:pt idx="35">
                  <c:v>43826</c:v>
                </c:pt>
                <c:pt idx="36">
                  <c:v>43825</c:v>
                </c:pt>
                <c:pt idx="37">
                  <c:v>43824</c:v>
                </c:pt>
                <c:pt idx="38">
                  <c:v>43823</c:v>
                </c:pt>
                <c:pt idx="39">
                  <c:v>43822</c:v>
                </c:pt>
                <c:pt idx="40">
                  <c:v>43819</c:v>
                </c:pt>
                <c:pt idx="41">
                  <c:v>43818</c:v>
                </c:pt>
                <c:pt idx="42">
                  <c:v>43817</c:v>
                </c:pt>
                <c:pt idx="43">
                  <c:v>43816</c:v>
                </c:pt>
                <c:pt idx="44">
                  <c:v>43815</c:v>
                </c:pt>
                <c:pt idx="45">
                  <c:v>43812</c:v>
                </c:pt>
                <c:pt idx="46">
                  <c:v>43811</c:v>
                </c:pt>
                <c:pt idx="47">
                  <c:v>43810</c:v>
                </c:pt>
                <c:pt idx="48">
                  <c:v>43809</c:v>
                </c:pt>
                <c:pt idx="49">
                  <c:v>43808</c:v>
                </c:pt>
                <c:pt idx="50">
                  <c:v>43805</c:v>
                </c:pt>
                <c:pt idx="51">
                  <c:v>43804</c:v>
                </c:pt>
                <c:pt idx="52">
                  <c:v>43803</c:v>
                </c:pt>
                <c:pt idx="53">
                  <c:v>43802</c:v>
                </c:pt>
                <c:pt idx="54">
                  <c:v>43801</c:v>
                </c:pt>
                <c:pt idx="55">
                  <c:v>43798</c:v>
                </c:pt>
                <c:pt idx="56">
                  <c:v>43797</c:v>
                </c:pt>
                <c:pt idx="57">
                  <c:v>43796</c:v>
                </c:pt>
                <c:pt idx="58">
                  <c:v>43795</c:v>
                </c:pt>
                <c:pt idx="59">
                  <c:v>43794</c:v>
                </c:pt>
                <c:pt idx="60">
                  <c:v>43791</c:v>
                </c:pt>
                <c:pt idx="61">
                  <c:v>43790</c:v>
                </c:pt>
                <c:pt idx="62">
                  <c:v>43789</c:v>
                </c:pt>
                <c:pt idx="63">
                  <c:v>43788</c:v>
                </c:pt>
                <c:pt idx="64">
                  <c:v>43787</c:v>
                </c:pt>
                <c:pt idx="65">
                  <c:v>43784</c:v>
                </c:pt>
                <c:pt idx="66">
                  <c:v>43783</c:v>
                </c:pt>
                <c:pt idx="67">
                  <c:v>43782</c:v>
                </c:pt>
                <c:pt idx="68">
                  <c:v>43781</c:v>
                </c:pt>
                <c:pt idx="69">
                  <c:v>43780</c:v>
                </c:pt>
                <c:pt idx="70">
                  <c:v>43777</c:v>
                </c:pt>
                <c:pt idx="71">
                  <c:v>43776</c:v>
                </c:pt>
                <c:pt idx="72">
                  <c:v>43775</c:v>
                </c:pt>
                <c:pt idx="73">
                  <c:v>43774</c:v>
                </c:pt>
                <c:pt idx="74">
                  <c:v>43770</c:v>
                </c:pt>
                <c:pt idx="75">
                  <c:v>43769</c:v>
                </c:pt>
                <c:pt idx="76">
                  <c:v>43768</c:v>
                </c:pt>
                <c:pt idx="77">
                  <c:v>43767</c:v>
                </c:pt>
                <c:pt idx="78">
                  <c:v>43766</c:v>
                </c:pt>
                <c:pt idx="79">
                  <c:v>43763</c:v>
                </c:pt>
                <c:pt idx="80">
                  <c:v>43762</c:v>
                </c:pt>
                <c:pt idx="81">
                  <c:v>43761</c:v>
                </c:pt>
                <c:pt idx="82">
                  <c:v>43759</c:v>
                </c:pt>
                <c:pt idx="83">
                  <c:v>43756</c:v>
                </c:pt>
                <c:pt idx="84">
                  <c:v>43755</c:v>
                </c:pt>
                <c:pt idx="85">
                  <c:v>43754</c:v>
                </c:pt>
                <c:pt idx="86">
                  <c:v>43753</c:v>
                </c:pt>
                <c:pt idx="87">
                  <c:v>43749</c:v>
                </c:pt>
                <c:pt idx="88">
                  <c:v>43748</c:v>
                </c:pt>
                <c:pt idx="89">
                  <c:v>43747</c:v>
                </c:pt>
                <c:pt idx="90">
                  <c:v>43746</c:v>
                </c:pt>
                <c:pt idx="91">
                  <c:v>43745</c:v>
                </c:pt>
                <c:pt idx="92">
                  <c:v>43742</c:v>
                </c:pt>
                <c:pt idx="93">
                  <c:v>43741</c:v>
                </c:pt>
                <c:pt idx="94">
                  <c:v>43740</c:v>
                </c:pt>
                <c:pt idx="95">
                  <c:v>43739</c:v>
                </c:pt>
                <c:pt idx="96">
                  <c:v>43738</c:v>
                </c:pt>
                <c:pt idx="97">
                  <c:v>43735</c:v>
                </c:pt>
                <c:pt idx="98">
                  <c:v>43734</c:v>
                </c:pt>
                <c:pt idx="99">
                  <c:v>43733</c:v>
                </c:pt>
                <c:pt idx="100">
                  <c:v>43732</c:v>
                </c:pt>
                <c:pt idx="101">
                  <c:v>43728</c:v>
                </c:pt>
                <c:pt idx="102">
                  <c:v>43727</c:v>
                </c:pt>
                <c:pt idx="103">
                  <c:v>43726</c:v>
                </c:pt>
                <c:pt idx="104">
                  <c:v>43725</c:v>
                </c:pt>
                <c:pt idx="105">
                  <c:v>43721</c:v>
                </c:pt>
                <c:pt idx="106">
                  <c:v>43720</c:v>
                </c:pt>
                <c:pt idx="107">
                  <c:v>43719</c:v>
                </c:pt>
                <c:pt idx="108">
                  <c:v>43718</c:v>
                </c:pt>
                <c:pt idx="109">
                  <c:v>43717</c:v>
                </c:pt>
                <c:pt idx="110">
                  <c:v>43714</c:v>
                </c:pt>
                <c:pt idx="111">
                  <c:v>43713</c:v>
                </c:pt>
                <c:pt idx="112">
                  <c:v>43712</c:v>
                </c:pt>
                <c:pt idx="113">
                  <c:v>43711</c:v>
                </c:pt>
                <c:pt idx="114">
                  <c:v>43710</c:v>
                </c:pt>
                <c:pt idx="115">
                  <c:v>43707</c:v>
                </c:pt>
                <c:pt idx="116">
                  <c:v>43706</c:v>
                </c:pt>
                <c:pt idx="117">
                  <c:v>43705</c:v>
                </c:pt>
                <c:pt idx="118">
                  <c:v>43704</c:v>
                </c:pt>
                <c:pt idx="119">
                  <c:v>43703</c:v>
                </c:pt>
                <c:pt idx="120">
                  <c:v>43700</c:v>
                </c:pt>
              </c:numCache>
            </c:numRef>
          </c:cat>
          <c:val>
            <c:numRef>
              <c:f>Detail!$L$42:$L$703</c:f>
              <c:numCache>
                <c:formatCode>General</c:formatCode>
                <c:ptCount val="662"/>
                <c:pt idx="0">
                  <c:v>905.80000000000007</c:v>
                </c:pt>
                <c:pt idx="1">
                  <c:v>928.2</c:v>
                </c:pt>
                <c:pt idx="2">
                  <c:v>922.60000000000014</c:v>
                </c:pt>
                <c:pt idx="3">
                  <c:v>917.00000000000011</c:v>
                </c:pt>
                <c:pt idx="4">
                  <c:v>931.00000000000011</c:v>
                </c:pt>
                <c:pt idx="5">
                  <c:v>929.60000000000014</c:v>
                </c:pt>
                <c:pt idx="6">
                  <c:v>950.60000000000014</c:v>
                </c:pt>
                <c:pt idx="7">
                  <c:v>981.40000000000009</c:v>
                </c:pt>
                <c:pt idx="8">
                  <c:v>967.40000000000009</c:v>
                </c:pt>
                <c:pt idx="9">
                  <c:v>1027.6000000000001</c:v>
                </c:pt>
                <c:pt idx="10">
                  <c:v>1048.6000000000001</c:v>
                </c:pt>
                <c:pt idx="11">
                  <c:v>1034.6000000000001</c:v>
                </c:pt>
                <c:pt idx="12">
                  <c:v>1026.2</c:v>
                </c:pt>
                <c:pt idx="13">
                  <c:v>1027.6000000000001</c:v>
                </c:pt>
                <c:pt idx="14">
                  <c:v>1033.2</c:v>
                </c:pt>
                <c:pt idx="15">
                  <c:v>1044.4000000000001</c:v>
                </c:pt>
                <c:pt idx="16">
                  <c:v>1050</c:v>
                </c:pt>
                <c:pt idx="17">
                  <c:v>1058.4000000000001</c:v>
                </c:pt>
                <c:pt idx="18">
                  <c:v>1044.4000000000001</c:v>
                </c:pt>
                <c:pt idx="19">
                  <c:v>1045.8000000000002</c:v>
                </c:pt>
                <c:pt idx="20">
                  <c:v>1085</c:v>
                </c:pt>
                <c:pt idx="21">
                  <c:v>1100.4000000000001</c:v>
                </c:pt>
                <c:pt idx="22">
                  <c:v>1110.2</c:v>
                </c:pt>
                <c:pt idx="23">
                  <c:v>1108.8000000000002</c:v>
                </c:pt>
                <c:pt idx="24">
                  <c:v>1114.4000000000001</c:v>
                </c:pt>
                <c:pt idx="25">
                  <c:v>1117.2</c:v>
                </c:pt>
                <c:pt idx="26">
                  <c:v>1128.4000000000001</c:v>
                </c:pt>
                <c:pt idx="27">
                  <c:v>1115.8000000000002</c:v>
                </c:pt>
                <c:pt idx="28">
                  <c:v>1115.8000000000002</c:v>
                </c:pt>
                <c:pt idx="29">
                  <c:v>1118.6000000000001</c:v>
                </c:pt>
                <c:pt idx="30">
                  <c:v>1131.2</c:v>
                </c:pt>
                <c:pt idx="31">
                  <c:v>1103.2</c:v>
                </c:pt>
                <c:pt idx="32">
                  <c:v>1118.6000000000001</c:v>
                </c:pt>
                <c:pt idx="33">
                  <c:v>1096.2</c:v>
                </c:pt>
                <c:pt idx="34">
                  <c:v>1107.4000000000001</c:v>
                </c:pt>
                <c:pt idx="35">
                  <c:v>1122.8000000000002</c:v>
                </c:pt>
                <c:pt idx="36">
                  <c:v>1114.4000000000001</c:v>
                </c:pt>
                <c:pt idx="37">
                  <c:v>1114.4000000000001</c:v>
                </c:pt>
                <c:pt idx="38">
                  <c:v>1134</c:v>
                </c:pt>
                <c:pt idx="39">
                  <c:v>1125.6000000000001</c:v>
                </c:pt>
                <c:pt idx="40">
                  <c:v>1122.8000000000002</c:v>
                </c:pt>
                <c:pt idx="41">
                  <c:v>1113</c:v>
                </c:pt>
                <c:pt idx="42">
                  <c:v>1115.8000000000002</c:v>
                </c:pt>
                <c:pt idx="43">
                  <c:v>1107.4000000000001</c:v>
                </c:pt>
                <c:pt idx="44">
                  <c:v>1113</c:v>
                </c:pt>
                <c:pt idx="45">
                  <c:v>1104.6000000000001</c:v>
                </c:pt>
                <c:pt idx="46">
                  <c:v>1103.2</c:v>
                </c:pt>
                <c:pt idx="47">
                  <c:v>1108.8000000000002</c:v>
                </c:pt>
                <c:pt idx="48">
                  <c:v>1114.4000000000001</c:v>
                </c:pt>
                <c:pt idx="49">
                  <c:v>1121.4000000000001</c:v>
                </c:pt>
                <c:pt idx="50">
                  <c:v>1103.2</c:v>
                </c:pt>
                <c:pt idx="51">
                  <c:v>1107.4000000000001</c:v>
                </c:pt>
                <c:pt idx="52">
                  <c:v>1097.6000000000001</c:v>
                </c:pt>
                <c:pt idx="53">
                  <c:v>1097.6000000000001</c:v>
                </c:pt>
                <c:pt idx="54">
                  <c:v>1083.6000000000001</c:v>
                </c:pt>
                <c:pt idx="55">
                  <c:v>1075.2</c:v>
                </c:pt>
                <c:pt idx="56">
                  <c:v>1079.4000000000001</c:v>
                </c:pt>
                <c:pt idx="57">
                  <c:v>1096.2</c:v>
                </c:pt>
                <c:pt idx="58">
                  <c:v>1092</c:v>
                </c:pt>
                <c:pt idx="59">
                  <c:v>1090.6000000000001</c:v>
                </c:pt>
                <c:pt idx="60">
                  <c:v>1086.4000000000001</c:v>
                </c:pt>
                <c:pt idx="61">
                  <c:v>1071</c:v>
                </c:pt>
                <c:pt idx="62">
                  <c:v>1079.4000000000001</c:v>
                </c:pt>
                <c:pt idx="63">
                  <c:v>1072.4000000000001</c:v>
                </c:pt>
                <c:pt idx="64">
                  <c:v>1065.4000000000001</c:v>
                </c:pt>
                <c:pt idx="65">
                  <c:v>1071</c:v>
                </c:pt>
                <c:pt idx="66">
                  <c:v>1075.2</c:v>
                </c:pt>
                <c:pt idx="67">
                  <c:v>1078</c:v>
                </c:pt>
                <c:pt idx="68">
                  <c:v>1089.2</c:v>
                </c:pt>
                <c:pt idx="69">
                  <c:v>1089.2</c:v>
                </c:pt>
                <c:pt idx="70">
                  <c:v>1047.2</c:v>
                </c:pt>
                <c:pt idx="71">
                  <c:v>1040.2</c:v>
                </c:pt>
                <c:pt idx="72">
                  <c:v>1043</c:v>
                </c:pt>
                <c:pt idx="73">
                  <c:v>1033.2</c:v>
                </c:pt>
                <c:pt idx="74">
                  <c:v>1002.4000000000001</c:v>
                </c:pt>
                <c:pt idx="75">
                  <c:v>1006.6000000000001</c:v>
                </c:pt>
                <c:pt idx="76">
                  <c:v>1008.0000000000001</c:v>
                </c:pt>
                <c:pt idx="77">
                  <c:v>994.00000000000011</c:v>
                </c:pt>
                <c:pt idx="78">
                  <c:v>992.60000000000014</c:v>
                </c:pt>
                <c:pt idx="79">
                  <c:v>994.00000000000011</c:v>
                </c:pt>
                <c:pt idx="80">
                  <c:v>982.80000000000007</c:v>
                </c:pt>
                <c:pt idx="81">
                  <c:v>968.80000000000007</c:v>
                </c:pt>
                <c:pt idx="82">
                  <c:v>988.40000000000009</c:v>
                </c:pt>
                <c:pt idx="83">
                  <c:v>968.80000000000007</c:v>
                </c:pt>
                <c:pt idx="84">
                  <c:v>974.40000000000009</c:v>
                </c:pt>
                <c:pt idx="85">
                  <c:v>980.00000000000011</c:v>
                </c:pt>
                <c:pt idx="86">
                  <c:v>973.00000000000011</c:v>
                </c:pt>
                <c:pt idx="87">
                  <c:v>956.2</c:v>
                </c:pt>
                <c:pt idx="88">
                  <c:v>949.2</c:v>
                </c:pt>
                <c:pt idx="89">
                  <c:v>957.60000000000014</c:v>
                </c:pt>
                <c:pt idx="90">
                  <c:v>954.80000000000007</c:v>
                </c:pt>
                <c:pt idx="91">
                  <c:v>959.00000000000011</c:v>
                </c:pt>
                <c:pt idx="92">
                  <c:v>956.2</c:v>
                </c:pt>
                <c:pt idx="93">
                  <c:v>950.60000000000014</c:v>
                </c:pt>
                <c:pt idx="94">
                  <c:v>961.80000000000007</c:v>
                </c:pt>
                <c:pt idx="95">
                  <c:v>964.60000000000014</c:v>
                </c:pt>
                <c:pt idx="96">
                  <c:v>952.00000000000011</c:v>
                </c:pt>
                <c:pt idx="97">
                  <c:v>966.00000000000011</c:v>
                </c:pt>
                <c:pt idx="98">
                  <c:v>981.40000000000009</c:v>
                </c:pt>
                <c:pt idx="99">
                  <c:v>989.80000000000007</c:v>
                </c:pt>
                <c:pt idx="100">
                  <c:v>991.2</c:v>
                </c:pt>
                <c:pt idx="101">
                  <c:v>968.80000000000007</c:v>
                </c:pt>
                <c:pt idx="102">
                  <c:v>960.40000000000009</c:v>
                </c:pt>
                <c:pt idx="103">
                  <c:v>959.00000000000011</c:v>
                </c:pt>
                <c:pt idx="104">
                  <c:v>960.40000000000009</c:v>
                </c:pt>
                <c:pt idx="105">
                  <c:v>945.00000000000011</c:v>
                </c:pt>
                <c:pt idx="106">
                  <c:v>933.80000000000007</c:v>
                </c:pt>
                <c:pt idx="107">
                  <c:v>939.40000000000009</c:v>
                </c:pt>
                <c:pt idx="108">
                  <c:v>921.2</c:v>
                </c:pt>
                <c:pt idx="109">
                  <c:v>924.00000000000011</c:v>
                </c:pt>
                <c:pt idx="110">
                  <c:v>908.60000000000014</c:v>
                </c:pt>
                <c:pt idx="111">
                  <c:v>915.60000000000014</c:v>
                </c:pt>
                <c:pt idx="112">
                  <c:v>915.60000000000014</c:v>
                </c:pt>
                <c:pt idx="113">
                  <c:v>917.00000000000011</c:v>
                </c:pt>
                <c:pt idx="114">
                  <c:v>925.40000000000009</c:v>
                </c:pt>
                <c:pt idx="115">
                  <c:v>925.40000000000009</c:v>
                </c:pt>
                <c:pt idx="116">
                  <c:v>915.60000000000014</c:v>
                </c:pt>
                <c:pt idx="117">
                  <c:v>918.40000000000009</c:v>
                </c:pt>
                <c:pt idx="118">
                  <c:v>926.80000000000007</c:v>
                </c:pt>
                <c:pt idx="119">
                  <c:v>891.80000000000007</c:v>
                </c:pt>
                <c:pt idx="120">
                  <c:v>889.00000000000011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E8-4810-A7AD-CCD789CBD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957760"/>
        <c:axId val="137959296"/>
      </c:lineChart>
      <c:dateAx>
        <c:axId val="1379577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959296"/>
        <c:crosses val="autoZero"/>
        <c:auto val="1"/>
        <c:lblOffset val="100"/>
        <c:baseTimeUnit val="days"/>
      </c:dateAx>
      <c:valAx>
        <c:axId val="137959296"/>
        <c:scaling>
          <c:orientation val="minMax"/>
          <c:max val="1134"/>
          <c:min val="87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9577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6358186525853755"/>
          <c:y val="3.0978629203754358E-2"/>
          <c:w val="0.16694356073421124"/>
          <c:h val="0.10937726973325448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GBox" noThreeD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0</xdr:row>
          <xdr:rowOff>57150</xdr:rowOff>
        </xdr:from>
        <xdr:to>
          <xdr:col>6</xdr:col>
          <xdr:colOff>266700</xdr:colOff>
          <xdr:row>1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342900</xdr:colOff>
      <xdr:row>9</xdr:row>
      <xdr:rowOff>76200</xdr:rowOff>
    </xdr:from>
    <xdr:to>
      <xdr:col>11</xdr:col>
      <xdr:colOff>485775</xdr:colOff>
      <xdr:row>38</xdr:row>
      <xdr:rowOff>66675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66675</xdr:colOff>
          <xdr:row>0</xdr:row>
          <xdr:rowOff>19050</xdr:rowOff>
        </xdr:from>
        <xdr:to>
          <xdr:col>25</xdr:col>
          <xdr:colOff>28575</xdr:colOff>
          <xdr:row>1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121227</xdr:colOff>
      <xdr:row>5</xdr:row>
      <xdr:rowOff>121226</xdr:rowOff>
    </xdr:from>
    <xdr:to>
      <xdr:col>23</xdr:col>
      <xdr:colOff>1056409</xdr:colOff>
      <xdr:row>35</xdr:row>
      <xdr:rowOff>69271</xdr:rowOff>
    </xdr:to>
    <xdr:graphicFrame macro="">
      <xdr:nvGraphicFramePr>
        <xdr:cNvPr id="2" name="chart_back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119062</xdr:colOff>
      <xdr:row>37</xdr:row>
      <xdr:rowOff>71438</xdr:rowOff>
    </xdr:from>
    <xdr:to>
      <xdr:col>23</xdr:col>
      <xdr:colOff>1121352</xdr:colOff>
      <xdr:row>67</xdr:row>
      <xdr:rowOff>95249</xdr:rowOff>
    </xdr:to>
    <xdr:graphicFrame macro="">
      <xdr:nvGraphicFramePr>
        <xdr:cNvPr id="3" name="chart_back_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88754</xdr:colOff>
      <xdr:row>45</xdr:row>
      <xdr:rowOff>28143</xdr:rowOff>
    </xdr:from>
    <xdr:to>
      <xdr:col>46</xdr:col>
      <xdr:colOff>571499</xdr:colOff>
      <xdr:row>78</xdr:row>
      <xdr:rowOff>123392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88443</xdr:colOff>
      <xdr:row>6</xdr:row>
      <xdr:rowOff>47623</xdr:rowOff>
    </xdr:from>
    <xdr:to>
      <xdr:col>51</xdr:col>
      <xdr:colOff>476250</xdr:colOff>
      <xdr:row>22</xdr:row>
      <xdr:rowOff>166686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90918</xdr:colOff>
      <xdr:row>25</xdr:row>
      <xdr:rowOff>57582</xdr:rowOff>
    </xdr:from>
    <xdr:to>
      <xdr:col>51</xdr:col>
      <xdr:colOff>166688</xdr:colOff>
      <xdr:row>41</xdr:row>
      <xdr:rowOff>166687</xdr:rowOff>
    </xdr:to>
    <xdr:graphicFrame macro="">
      <xdr:nvGraphicFramePr>
        <xdr:cNvPr id="6" name="图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30</xdr:row>
          <xdr:rowOff>142875</xdr:rowOff>
        </xdr:from>
        <xdr:to>
          <xdr:col>0</xdr:col>
          <xdr:colOff>790575</xdr:colOff>
          <xdr:row>32</xdr:row>
          <xdr:rowOff>95250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Return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16</xdr:row>
          <xdr:rowOff>0</xdr:rowOff>
        </xdr:from>
        <xdr:to>
          <xdr:col>0</xdr:col>
          <xdr:colOff>609600</xdr:colOff>
          <xdr:row>17</xdr:row>
          <xdr:rowOff>28575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14</xdr:row>
          <xdr:rowOff>38100</xdr:rowOff>
        </xdr:from>
        <xdr:to>
          <xdr:col>0</xdr:col>
          <xdr:colOff>628650</xdr:colOff>
          <xdr:row>15</xdr:row>
          <xdr:rowOff>57150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20</xdr:row>
          <xdr:rowOff>19050</xdr:rowOff>
        </xdr:from>
        <xdr:to>
          <xdr:col>0</xdr:col>
          <xdr:colOff>733425</xdr:colOff>
          <xdr:row>21</xdr:row>
          <xdr:rowOff>114300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22</xdr:row>
          <xdr:rowOff>28575</xdr:rowOff>
        </xdr:from>
        <xdr:to>
          <xdr:col>0</xdr:col>
          <xdr:colOff>742950</xdr:colOff>
          <xdr:row>23</xdr:row>
          <xdr:rowOff>114300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23</xdr:row>
          <xdr:rowOff>200025</xdr:rowOff>
        </xdr:from>
        <xdr:to>
          <xdr:col>0</xdr:col>
          <xdr:colOff>742950</xdr:colOff>
          <xdr:row>25</xdr:row>
          <xdr:rowOff>57150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28</xdr:row>
          <xdr:rowOff>9525</xdr:rowOff>
        </xdr:from>
        <xdr:to>
          <xdr:col>0</xdr:col>
          <xdr:colOff>752475</xdr:colOff>
          <xdr:row>29</xdr:row>
          <xdr:rowOff>95250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19</xdr:row>
          <xdr:rowOff>66675</xdr:rowOff>
        </xdr:from>
        <xdr:to>
          <xdr:col>0</xdr:col>
          <xdr:colOff>781050</xdr:colOff>
          <xdr:row>29</xdr:row>
          <xdr:rowOff>142875</xdr:rowOff>
        </xdr:to>
        <xdr:sp macro="" textlink="">
          <xdr:nvSpPr>
            <xdr:cNvPr id="13320" name="Group Box 8" hidden="1">
              <a:extLst>
                <a:ext uri="{63B3BB69-23CF-44E3-9099-C40C66FF867C}">
                  <a14:compatExt spid="_x0000_s13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25</xdr:row>
          <xdr:rowOff>161925</xdr:rowOff>
        </xdr:from>
        <xdr:to>
          <xdr:col>0</xdr:col>
          <xdr:colOff>733425</xdr:colOff>
          <xdr:row>27</xdr:row>
          <xdr:rowOff>66675</xdr:rowOff>
        </xdr:to>
        <xdr:sp macro="" textlink="">
          <xdr:nvSpPr>
            <xdr:cNvPr id="13321" name="Button 9" hidden="1">
              <a:extLst>
                <a:ext uri="{63B3BB69-23CF-44E3-9099-C40C66FF867C}">
                  <a14:compatExt spid="_x0000_s13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3 Month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129886</xdr:colOff>
      <xdr:row>70</xdr:row>
      <xdr:rowOff>117761</xdr:rowOff>
    </xdr:from>
    <xdr:to>
      <xdr:col>23</xdr:col>
      <xdr:colOff>1056409</xdr:colOff>
      <xdr:row>105</xdr:row>
      <xdr:rowOff>37109</xdr:rowOff>
    </xdr:to>
    <xdr:graphicFrame macro="">
      <xdr:nvGraphicFramePr>
        <xdr:cNvPr id="8" name="图表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285749</xdr:colOff>
      <xdr:row>2</xdr:row>
      <xdr:rowOff>112058</xdr:rowOff>
    </xdr:from>
    <xdr:to>
      <xdr:col>21</xdr:col>
      <xdr:colOff>549089</xdr:colOff>
      <xdr:row>45</xdr:row>
      <xdr:rowOff>100852</xdr:rowOff>
    </xdr:to>
    <xdr:graphicFrame macro="">
      <xdr:nvGraphicFramePr>
        <xdr:cNvPr id="10" name="图表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476250</xdr:colOff>
          <xdr:row>1</xdr:row>
          <xdr:rowOff>28575</xdr:rowOff>
        </xdr:from>
        <xdr:to>
          <xdr:col>10</xdr:col>
          <xdr:colOff>123825</xdr:colOff>
          <xdr:row>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276224</xdr:colOff>
      <xdr:row>2</xdr:row>
      <xdr:rowOff>47624</xdr:rowOff>
    </xdr:from>
    <xdr:to>
      <xdr:col>18</xdr:col>
      <xdr:colOff>533399</xdr:colOff>
      <xdr:row>36</xdr:row>
      <xdr:rowOff>78442</xdr:rowOff>
    </xdr:to>
    <xdr:graphicFrame macro="">
      <xdr:nvGraphicFramePr>
        <xdr:cNvPr id="3" name="chart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26</xdr:row>
          <xdr:rowOff>142875</xdr:rowOff>
        </xdr:from>
        <xdr:to>
          <xdr:col>0</xdr:col>
          <xdr:colOff>790575</xdr:colOff>
          <xdr:row>28</xdr:row>
          <xdr:rowOff>95250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Return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12</xdr:row>
          <xdr:rowOff>0</xdr:rowOff>
        </xdr:from>
        <xdr:to>
          <xdr:col>0</xdr:col>
          <xdr:colOff>609600</xdr:colOff>
          <xdr:row>13</xdr:row>
          <xdr:rowOff>28575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10</xdr:row>
          <xdr:rowOff>38100</xdr:rowOff>
        </xdr:from>
        <xdr:to>
          <xdr:col>0</xdr:col>
          <xdr:colOff>628650</xdr:colOff>
          <xdr:row>11</xdr:row>
          <xdr:rowOff>57150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16</xdr:row>
          <xdr:rowOff>19050</xdr:rowOff>
        </xdr:from>
        <xdr:to>
          <xdr:col>0</xdr:col>
          <xdr:colOff>733425</xdr:colOff>
          <xdr:row>17</xdr:row>
          <xdr:rowOff>114300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18</xdr:row>
          <xdr:rowOff>28575</xdr:rowOff>
        </xdr:from>
        <xdr:to>
          <xdr:col>0</xdr:col>
          <xdr:colOff>742950</xdr:colOff>
          <xdr:row>19</xdr:row>
          <xdr:rowOff>114300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20</xdr:row>
          <xdr:rowOff>95250</xdr:rowOff>
        </xdr:from>
        <xdr:to>
          <xdr:col>0</xdr:col>
          <xdr:colOff>742950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22</xdr:row>
          <xdr:rowOff>133350</xdr:rowOff>
        </xdr:from>
        <xdr:to>
          <xdr:col>0</xdr:col>
          <xdr:colOff>752475</xdr:colOff>
          <xdr:row>24</xdr:row>
          <xdr:rowOff>38100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15</xdr:row>
          <xdr:rowOff>66675</xdr:rowOff>
        </xdr:from>
        <xdr:to>
          <xdr:col>0</xdr:col>
          <xdr:colOff>781050</xdr:colOff>
          <xdr:row>24</xdr:row>
          <xdr:rowOff>161925</xdr:rowOff>
        </xdr:to>
        <xdr:sp macro="" textlink=""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29</xdr:row>
          <xdr:rowOff>47625</xdr:rowOff>
        </xdr:from>
        <xdr:to>
          <xdr:col>0</xdr:col>
          <xdr:colOff>800100</xdr:colOff>
          <xdr:row>31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Detail 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107674</xdr:colOff>
      <xdr:row>6</xdr:row>
      <xdr:rowOff>107674</xdr:rowOff>
    </xdr:from>
    <xdr:to>
      <xdr:col>8</xdr:col>
      <xdr:colOff>600075</xdr:colOff>
      <xdr:row>29</xdr:row>
      <xdr:rowOff>107673</xdr:rowOff>
    </xdr:to>
    <xdr:graphicFrame macro="">
      <xdr:nvGraphicFramePr>
        <xdr:cNvPr id="3" name="chart_detail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16</xdr:row>
          <xdr:rowOff>95250</xdr:rowOff>
        </xdr:from>
        <xdr:to>
          <xdr:col>0</xdr:col>
          <xdr:colOff>714375</xdr:colOff>
          <xdr:row>27</xdr:row>
          <xdr:rowOff>66675</xdr:rowOff>
        </xdr:to>
        <xdr:sp macro="" textlink="">
          <xdr:nvSpPr>
            <xdr:cNvPr id="12289" name="Group Box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17</xdr:row>
          <xdr:rowOff>85725</xdr:rowOff>
        </xdr:from>
        <xdr:to>
          <xdr:col>0</xdr:col>
          <xdr:colOff>685800</xdr:colOff>
          <xdr:row>19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19</xdr:row>
          <xdr:rowOff>76200</xdr:rowOff>
        </xdr:from>
        <xdr:to>
          <xdr:col>0</xdr:col>
          <xdr:colOff>676275</xdr:colOff>
          <xdr:row>20</xdr:row>
          <xdr:rowOff>171450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21</xdr:row>
          <xdr:rowOff>66675</xdr:rowOff>
        </xdr:from>
        <xdr:to>
          <xdr:col>0</xdr:col>
          <xdr:colOff>666750</xdr:colOff>
          <xdr:row>22</xdr:row>
          <xdr:rowOff>161925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23</xdr:row>
          <xdr:rowOff>57150</xdr:rowOff>
        </xdr:from>
        <xdr:to>
          <xdr:col>0</xdr:col>
          <xdr:colOff>676275</xdr:colOff>
          <xdr:row>24</xdr:row>
          <xdr:rowOff>152400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3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25</xdr:row>
          <xdr:rowOff>57150</xdr:rowOff>
        </xdr:from>
        <xdr:to>
          <xdr:col>0</xdr:col>
          <xdr:colOff>695325</xdr:colOff>
          <xdr:row>26</xdr:row>
          <xdr:rowOff>152400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4</xdr:row>
          <xdr:rowOff>104775</xdr:rowOff>
        </xdr:from>
        <xdr:to>
          <xdr:col>0</xdr:col>
          <xdr:colOff>638175</xdr:colOff>
          <xdr:row>5</xdr:row>
          <xdr:rowOff>152400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66675</xdr:rowOff>
        </xdr:from>
        <xdr:to>
          <xdr:col>0</xdr:col>
          <xdr:colOff>619125</xdr:colOff>
          <xdr:row>7</xdr:row>
          <xdr:rowOff>114300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28</xdr:row>
          <xdr:rowOff>38100</xdr:rowOff>
        </xdr:from>
        <xdr:to>
          <xdr:col>0</xdr:col>
          <xdr:colOff>657225</xdr:colOff>
          <xdr:row>29</xdr:row>
          <xdr:rowOff>180975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30</xdr:row>
          <xdr:rowOff>76200</xdr:rowOff>
        </xdr:from>
        <xdr:to>
          <xdr:col>0</xdr:col>
          <xdr:colOff>666750</xdr:colOff>
          <xdr:row>32</xdr:row>
          <xdr:rowOff>38100</xdr:rowOff>
        </xdr:to>
        <xdr:sp macro="" textlink="">
          <xdr:nvSpPr>
            <xdr:cNvPr id="12298" name="Button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Graph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142875</xdr:rowOff>
    </xdr:from>
    <xdr:to>
      <xdr:col>12</xdr:col>
      <xdr:colOff>333375</xdr:colOff>
      <xdr:row>45</xdr:row>
      <xdr:rowOff>104775</xdr:rowOff>
    </xdr:to>
    <xdr:pic>
      <xdr:nvPicPr>
        <xdr:cNvPr id="409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504825"/>
          <a:ext cx="8562975" cy="7743825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ctrlProp" Target="../ctrlProps/ctrlProp13.xml"/><Relationship Id="rId7" Type="http://schemas.openxmlformats.org/officeDocument/2006/relationships/ctrlProp" Target="../ctrlProps/ctrlProp1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16.xml"/><Relationship Id="rId11" Type="http://schemas.openxmlformats.org/officeDocument/2006/relationships/ctrlProp" Target="../ctrlProps/ctrlProp21.xml"/><Relationship Id="rId5" Type="http://schemas.openxmlformats.org/officeDocument/2006/relationships/ctrlProp" Target="../ctrlProps/ctrlProp15.xml"/><Relationship Id="rId10" Type="http://schemas.openxmlformats.org/officeDocument/2006/relationships/ctrlProp" Target="../ctrlProps/ctrlProp20.xml"/><Relationship Id="rId4" Type="http://schemas.openxmlformats.org/officeDocument/2006/relationships/ctrlProp" Target="../ctrlProps/ctrlProp14.xml"/><Relationship Id="rId9" Type="http://schemas.openxmlformats.org/officeDocument/2006/relationships/ctrlProp" Target="../ctrlProps/ctrlProp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ctrlProp" Target="../ctrlProps/ctrlProp22.xml"/><Relationship Id="rId7" Type="http://schemas.openxmlformats.org/officeDocument/2006/relationships/ctrlProp" Target="../ctrlProps/ctrlProp26.xml"/><Relationship Id="rId12" Type="http://schemas.openxmlformats.org/officeDocument/2006/relationships/ctrlProp" Target="../ctrlProps/ctrlProp3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25.xml"/><Relationship Id="rId11" Type="http://schemas.openxmlformats.org/officeDocument/2006/relationships/ctrlProp" Target="../ctrlProps/ctrlProp30.xml"/><Relationship Id="rId5" Type="http://schemas.openxmlformats.org/officeDocument/2006/relationships/ctrlProp" Target="../ctrlProps/ctrlProp24.xml"/><Relationship Id="rId10" Type="http://schemas.openxmlformats.org/officeDocument/2006/relationships/ctrlProp" Target="../ctrlProps/ctrlProp29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2:E77"/>
  <sheetViews>
    <sheetView showGridLines="0" topLeftCell="A25" workbookViewId="0">
      <selection activeCell="D51" sqref="D51"/>
    </sheetView>
  </sheetViews>
  <sheetFormatPr defaultRowHeight="14.25" x14ac:dyDescent="0.2"/>
  <cols>
    <col min="1" max="1" width="4.5" customWidth="1"/>
    <col min="2" max="2" width="14" customWidth="1"/>
    <col min="3" max="3" width="21" customWidth="1"/>
    <col min="4" max="4" width="11.625" bestFit="1" customWidth="1"/>
  </cols>
  <sheetData>
    <row r="2" spans="1:5" ht="27" x14ac:dyDescent="0.3">
      <c r="B2" s="214"/>
      <c r="C2" s="56"/>
      <c r="D2" s="56"/>
      <c r="E2" s="287" t="s">
        <v>1025</v>
      </c>
    </row>
    <row r="4" spans="1:5" ht="22.5" x14ac:dyDescent="0.25">
      <c r="A4" s="214"/>
      <c r="B4" s="214" t="s">
        <v>1947</v>
      </c>
    </row>
    <row r="5" spans="1:5" s="106" customFormat="1" ht="22.5" x14ac:dyDescent="0.25">
      <c r="A5" s="214"/>
      <c r="B5" s="214" t="s">
        <v>1948</v>
      </c>
    </row>
    <row r="6" spans="1:5" s="106" customFormat="1" ht="22.5" x14ac:dyDescent="0.25">
      <c r="A6" s="214"/>
      <c r="B6" s="214"/>
    </row>
    <row r="7" spans="1:5" ht="15" x14ac:dyDescent="0.2">
      <c r="B7" s="288"/>
    </row>
    <row r="8" spans="1:5" ht="15" x14ac:dyDescent="0.2">
      <c r="B8" s="288" t="s">
        <v>1949</v>
      </c>
      <c r="D8" s="330">
        <f>5000000</f>
        <v>5000000</v>
      </c>
    </row>
    <row r="9" spans="1:5" ht="15" x14ac:dyDescent="0.2">
      <c r="B9" s="288" t="s">
        <v>1950</v>
      </c>
      <c r="D9" s="21" t="s">
        <v>1951</v>
      </c>
    </row>
    <row r="10" spans="1:5" ht="15" x14ac:dyDescent="0.2">
      <c r="B10" s="288" t="s">
        <v>1952</v>
      </c>
      <c r="D10" t="s">
        <v>1953</v>
      </c>
    </row>
    <row r="11" spans="1:5" ht="15" x14ac:dyDescent="0.2">
      <c r="B11" s="288" t="s">
        <v>1954</v>
      </c>
      <c r="D11" t="s">
        <v>1955</v>
      </c>
    </row>
    <row r="12" spans="1:5" x14ac:dyDescent="0.2">
      <c r="D12" t="s">
        <v>1956</v>
      </c>
    </row>
    <row r="13" spans="1:5" s="106" customFormat="1" x14ac:dyDescent="0.2"/>
    <row r="14" spans="1:5" ht="15" x14ac:dyDescent="0.2">
      <c r="B14" s="288" t="s">
        <v>1957</v>
      </c>
    </row>
    <row r="15" spans="1:5" ht="15" x14ac:dyDescent="0.2">
      <c r="B15" s="288" t="s">
        <v>1959</v>
      </c>
      <c r="D15" t="s">
        <v>1958</v>
      </c>
    </row>
    <row r="16" spans="1:5" ht="15" x14ac:dyDescent="0.2">
      <c r="B16" s="288"/>
    </row>
    <row r="17" spans="2:4" ht="15" x14ac:dyDescent="0.2">
      <c r="B17" s="288" t="s">
        <v>1960</v>
      </c>
      <c r="D17">
        <v>15</v>
      </c>
    </row>
    <row r="18" spans="2:4" ht="15" x14ac:dyDescent="0.2">
      <c r="B18" s="288" t="s">
        <v>1961</v>
      </c>
      <c r="D18">
        <v>7</v>
      </c>
    </row>
    <row r="19" spans="2:4" ht="15" x14ac:dyDescent="0.2">
      <c r="B19" s="288"/>
    </row>
    <row r="20" spans="2:4" ht="15" x14ac:dyDescent="0.2">
      <c r="B20" s="288" t="s">
        <v>1962</v>
      </c>
      <c r="D20" t="s">
        <v>1963</v>
      </c>
    </row>
    <row r="21" spans="2:4" ht="15" x14ac:dyDescent="0.2">
      <c r="B21" s="288"/>
      <c r="D21" t="s">
        <v>1964</v>
      </c>
    </row>
    <row r="22" spans="2:4" ht="15" x14ac:dyDescent="0.2">
      <c r="B22" s="288"/>
      <c r="D22" s="106" t="s">
        <v>1965</v>
      </c>
    </row>
    <row r="23" spans="2:4" ht="15" x14ac:dyDescent="0.2">
      <c r="B23" s="288"/>
      <c r="D23" s="106" t="s">
        <v>1966</v>
      </c>
    </row>
    <row r="24" spans="2:4" ht="15" x14ac:dyDescent="0.2">
      <c r="B24" s="288"/>
      <c r="D24" s="106" t="s">
        <v>1967</v>
      </c>
    </row>
    <row r="25" spans="2:4" ht="15" x14ac:dyDescent="0.2">
      <c r="B25" s="288"/>
    </row>
    <row r="26" spans="2:4" ht="15" x14ac:dyDescent="0.2">
      <c r="B26" s="288"/>
      <c r="D26" s="106" t="s">
        <v>1968</v>
      </c>
    </row>
    <row r="27" spans="2:4" ht="15" x14ac:dyDescent="0.2">
      <c r="B27" s="288"/>
      <c r="D27" s="106" t="s">
        <v>1969</v>
      </c>
    </row>
    <row r="28" spans="2:4" ht="15" x14ac:dyDescent="0.2">
      <c r="B28" s="288"/>
      <c r="D28" s="106" t="s">
        <v>1970</v>
      </c>
    </row>
    <row r="29" spans="2:4" ht="15" x14ac:dyDescent="0.2">
      <c r="B29" s="288"/>
    </row>
    <row r="30" spans="2:4" ht="15" x14ac:dyDescent="0.2">
      <c r="B30" s="288"/>
      <c r="D30" s="106" t="s">
        <v>1971</v>
      </c>
    </row>
    <row r="31" spans="2:4" ht="15" x14ac:dyDescent="0.2">
      <c r="B31" s="288"/>
      <c r="D31" s="106" t="s">
        <v>1972</v>
      </c>
    </row>
    <row r="32" spans="2:4" ht="15" x14ac:dyDescent="0.2">
      <c r="B32" s="288"/>
      <c r="D32" s="106" t="s">
        <v>1973</v>
      </c>
    </row>
    <row r="33" spans="2:4" ht="15" x14ac:dyDescent="0.2">
      <c r="B33" s="288"/>
    </row>
    <row r="34" spans="2:4" ht="15" x14ac:dyDescent="0.2">
      <c r="B34" s="288" t="s">
        <v>1974</v>
      </c>
      <c r="D34" s="106" t="s">
        <v>1975</v>
      </c>
    </row>
    <row r="35" spans="2:4" ht="15" x14ac:dyDescent="0.2">
      <c r="B35" s="288"/>
      <c r="D35" t="s">
        <v>1976</v>
      </c>
    </row>
    <row r="36" spans="2:4" ht="15" x14ac:dyDescent="0.2">
      <c r="B36" s="288"/>
      <c r="D36" s="106" t="s">
        <v>1977</v>
      </c>
    </row>
    <row r="37" spans="2:4" ht="15" x14ac:dyDescent="0.2">
      <c r="B37" s="288"/>
      <c r="D37" s="106" t="s">
        <v>1978</v>
      </c>
    </row>
    <row r="38" spans="2:4" ht="15" x14ac:dyDescent="0.2">
      <c r="B38" s="288"/>
    </row>
    <row r="39" spans="2:4" ht="15" x14ac:dyDescent="0.2">
      <c r="B39" s="288" t="s">
        <v>1993</v>
      </c>
      <c r="D39" t="s">
        <v>1979</v>
      </c>
    </row>
    <row r="40" spans="2:4" ht="15" x14ac:dyDescent="0.2">
      <c r="B40" s="288"/>
      <c r="D40" s="331" t="s">
        <v>1980</v>
      </c>
    </row>
    <row r="41" spans="2:4" ht="15" x14ac:dyDescent="0.2">
      <c r="B41" s="288"/>
      <c r="D41" s="331" t="s">
        <v>1981</v>
      </c>
    </row>
    <row r="42" spans="2:4" ht="15" x14ac:dyDescent="0.2">
      <c r="B42" s="288"/>
    </row>
    <row r="43" spans="2:4" ht="15" x14ac:dyDescent="0.2">
      <c r="B43" s="288"/>
    </row>
    <row r="44" spans="2:4" ht="15" x14ac:dyDescent="0.2">
      <c r="B44" s="288" t="s">
        <v>1982</v>
      </c>
      <c r="D44" t="s">
        <v>1983</v>
      </c>
    </row>
    <row r="45" spans="2:4" ht="15" x14ac:dyDescent="0.2">
      <c r="B45" s="288"/>
    </row>
    <row r="46" spans="2:4" ht="15" x14ac:dyDescent="0.2">
      <c r="B46" s="288" t="s">
        <v>1984</v>
      </c>
    </row>
    <row r="47" spans="2:4" ht="15" x14ac:dyDescent="0.2">
      <c r="B47" s="288"/>
    </row>
    <row r="48" spans="2:4" ht="15" x14ac:dyDescent="0.2">
      <c r="B48" s="288" t="s">
        <v>1985</v>
      </c>
      <c r="D48" t="s">
        <v>1986</v>
      </c>
    </row>
    <row r="49" spans="2:4" ht="15" x14ac:dyDescent="0.2">
      <c r="B49" s="288" t="s">
        <v>1987</v>
      </c>
    </row>
    <row r="50" spans="2:4" ht="15" x14ac:dyDescent="0.2">
      <c r="B50" s="288" t="s">
        <v>1988</v>
      </c>
    </row>
    <row r="51" spans="2:4" ht="15" x14ac:dyDescent="0.2">
      <c r="B51" s="288" t="s">
        <v>1989</v>
      </c>
      <c r="D51" t="s">
        <v>1990</v>
      </c>
    </row>
    <row r="52" spans="2:4" ht="15" x14ac:dyDescent="0.2">
      <c r="B52" s="288"/>
      <c r="D52" t="s">
        <v>1991</v>
      </c>
    </row>
    <row r="53" spans="2:4" ht="15" x14ac:dyDescent="0.2">
      <c r="B53" s="288" t="s">
        <v>1992</v>
      </c>
    </row>
    <row r="54" spans="2:4" ht="15" x14ac:dyDescent="0.2">
      <c r="B54" s="288"/>
    </row>
    <row r="55" spans="2:4" ht="15" x14ac:dyDescent="0.2">
      <c r="B55" s="288"/>
    </row>
    <row r="56" spans="2:4" ht="15" x14ac:dyDescent="0.2">
      <c r="B56" s="288"/>
    </row>
    <row r="57" spans="2:4" ht="15" x14ac:dyDescent="0.2">
      <c r="B57" s="288"/>
    </row>
    <row r="58" spans="2:4" ht="15" x14ac:dyDescent="0.2">
      <c r="B58" s="288"/>
    </row>
    <row r="59" spans="2:4" ht="15" x14ac:dyDescent="0.2">
      <c r="B59" s="288"/>
    </row>
    <row r="60" spans="2:4" ht="15" x14ac:dyDescent="0.2">
      <c r="B60" s="288"/>
    </row>
    <row r="61" spans="2:4" ht="15" x14ac:dyDescent="0.2">
      <c r="B61" s="288"/>
    </row>
    <row r="62" spans="2:4" ht="15" x14ac:dyDescent="0.2">
      <c r="B62" s="288"/>
    </row>
    <row r="63" spans="2:4" ht="15" x14ac:dyDescent="0.2">
      <c r="B63" s="288"/>
    </row>
    <row r="64" spans="2:4" ht="15" x14ac:dyDescent="0.2">
      <c r="B64" s="288"/>
    </row>
    <row r="65" spans="2:2" ht="15" x14ac:dyDescent="0.2">
      <c r="B65" s="288"/>
    </row>
    <row r="66" spans="2:2" ht="15" x14ac:dyDescent="0.2">
      <c r="B66" s="288"/>
    </row>
    <row r="67" spans="2:2" ht="15" x14ac:dyDescent="0.2">
      <c r="B67" s="288"/>
    </row>
    <row r="68" spans="2:2" ht="15" x14ac:dyDescent="0.2">
      <c r="B68" s="288"/>
    </row>
    <row r="69" spans="2:2" ht="15" x14ac:dyDescent="0.2">
      <c r="B69" s="288"/>
    </row>
    <row r="70" spans="2:2" ht="15" x14ac:dyDescent="0.2">
      <c r="B70" s="288"/>
    </row>
    <row r="71" spans="2:2" ht="15" x14ac:dyDescent="0.2">
      <c r="B71" s="288"/>
    </row>
    <row r="72" spans="2:2" ht="15" x14ac:dyDescent="0.2">
      <c r="B72" s="288"/>
    </row>
    <row r="73" spans="2:2" ht="15" x14ac:dyDescent="0.2">
      <c r="B73" s="288"/>
    </row>
    <row r="74" spans="2:2" ht="15" x14ac:dyDescent="0.2">
      <c r="B74" s="288"/>
    </row>
    <row r="75" spans="2:2" ht="15" x14ac:dyDescent="0.2">
      <c r="B75" s="288"/>
    </row>
    <row r="76" spans="2:2" ht="15" x14ac:dyDescent="0.2">
      <c r="B76" s="288"/>
    </row>
    <row r="77" spans="2:2" ht="15" x14ac:dyDescent="0.2">
      <c r="B77" s="288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6" tint="0.39997558519241921"/>
  </sheetPr>
  <dimension ref="B1:W7"/>
  <sheetViews>
    <sheetView showGridLines="0" tabSelected="1" zoomScaleNormal="100" workbookViewId="0">
      <selection activeCell="H21" sqref="H21:I21"/>
    </sheetView>
  </sheetViews>
  <sheetFormatPr defaultRowHeight="14.25" x14ac:dyDescent="0.2"/>
  <cols>
    <col min="1" max="1" width="1" customWidth="1"/>
    <col min="2" max="2" width="7.25" customWidth="1"/>
    <col min="3" max="3" width="3" customWidth="1"/>
    <col min="4" max="4" width="9.5" customWidth="1"/>
    <col min="5" max="5" width="3.125" customWidth="1"/>
    <col min="6" max="6" width="6.875" customWidth="1"/>
    <col min="7" max="7" width="21.75" customWidth="1"/>
    <col min="8" max="8" width="9.625" customWidth="1"/>
    <col min="9" max="9" width="8.125" customWidth="1"/>
    <col min="10" max="10" width="13.375" customWidth="1"/>
    <col min="11" max="11" width="4.75" customWidth="1"/>
    <col min="12" max="12" width="8.375" customWidth="1"/>
    <col min="13" max="13" width="8.75" customWidth="1"/>
    <col min="14" max="14" width="6.75" customWidth="1"/>
    <col min="15" max="15" width="8.25" customWidth="1"/>
    <col min="16" max="16" width="10.625" customWidth="1"/>
    <col min="17" max="17" width="7.375" customWidth="1"/>
    <col min="18" max="18" width="10.875" customWidth="1"/>
    <col min="19" max="19" width="11.375" customWidth="1"/>
    <col min="20" max="20" width="7.375" customWidth="1"/>
    <col min="21" max="21" width="10.5" customWidth="1"/>
    <col min="22" max="22" width="6.125" customWidth="1"/>
    <col min="23" max="23" width="19.375" customWidth="1"/>
  </cols>
  <sheetData>
    <row r="1" spans="2:23" ht="18.75" customHeight="1" thickBot="1" x14ac:dyDescent="0.25">
      <c r="C1" s="57" t="s">
        <v>84</v>
      </c>
      <c r="D1" s="13"/>
      <c r="H1" s="1"/>
      <c r="I1" s="13" t="s">
        <v>21</v>
      </c>
      <c r="J1" s="56"/>
      <c r="K1" s="354">
        <v>43886</v>
      </c>
      <c r="L1" s="355"/>
      <c r="M1" s="23"/>
      <c r="N1" s="13" t="s">
        <v>186</v>
      </c>
      <c r="P1" s="354">
        <f ca="1">TODAY()</f>
        <v>43886</v>
      </c>
      <c r="Q1" s="356"/>
      <c r="U1" s="57" t="s">
        <v>20</v>
      </c>
      <c r="V1" s="57"/>
    </row>
    <row r="2" spans="2:23" ht="16.5" customHeight="1" thickBot="1" x14ac:dyDescent="0.25">
      <c r="J2" s="174">
        <f>SUM(J4:J26)</f>
        <v>3396600</v>
      </c>
      <c r="M2" s="283">
        <f>SUM(M4:M26)</f>
        <v>3080</v>
      </c>
      <c r="N2" s="285">
        <f ca="1">SUM(N4:N26)</f>
        <v>1736.4060273972602</v>
      </c>
      <c r="O2" s="284">
        <f>SUM(O4:O26)</f>
        <v>0</v>
      </c>
      <c r="R2" s="127">
        <f ca="1">SUM(R4:R26)</f>
        <v>-41916.406027397257</v>
      </c>
      <c r="S2" s="91">
        <f ca="1">SUM(S4:S26)</f>
        <v>-2.4301897448038283E-2</v>
      </c>
    </row>
    <row r="3" spans="2:23" ht="24.75" thickBot="1" x14ac:dyDescent="0.25">
      <c r="C3" s="58" t="s">
        <v>67</v>
      </c>
      <c r="D3" s="68" t="s">
        <v>91</v>
      </c>
      <c r="E3" s="60"/>
      <c r="F3" s="59" t="s">
        <v>38</v>
      </c>
      <c r="G3" s="61" t="s">
        <v>39</v>
      </c>
      <c r="H3" s="62" t="s">
        <v>68</v>
      </c>
      <c r="I3" s="62" t="s">
        <v>69</v>
      </c>
      <c r="J3" s="60" t="s">
        <v>19</v>
      </c>
      <c r="K3" s="60" t="s">
        <v>70</v>
      </c>
      <c r="L3" s="62" t="s">
        <v>71</v>
      </c>
      <c r="M3" s="63" t="s">
        <v>92</v>
      </c>
      <c r="N3" s="60" t="s">
        <v>72</v>
      </c>
      <c r="O3" s="63" t="s">
        <v>86</v>
      </c>
      <c r="P3" s="60" t="s">
        <v>179</v>
      </c>
      <c r="Q3" s="60" t="s">
        <v>73</v>
      </c>
      <c r="R3" s="63" t="s">
        <v>88</v>
      </c>
      <c r="S3" s="66" t="s">
        <v>89</v>
      </c>
      <c r="T3" s="65"/>
      <c r="U3" s="67" t="s">
        <v>185</v>
      </c>
      <c r="V3" s="67" t="s">
        <v>90</v>
      </c>
      <c r="W3" s="64" t="s">
        <v>87</v>
      </c>
    </row>
    <row r="4" spans="2:23" s="106" customFormat="1" x14ac:dyDescent="0.2">
      <c r="B4" s="124" t="s">
        <v>194</v>
      </c>
      <c r="C4" s="346">
        <f>ROW()/2-1</f>
        <v>1</v>
      </c>
      <c r="D4" s="348">
        <v>43875</v>
      </c>
      <c r="E4" s="33" t="s">
        <v>182</v>
      </c>
      <c r="F4" s="33">
        <v>6457</v>
      </c>
      <c r="G4" s="55" t="s">
        <v>1877</v>
      </c>
      <c r="H4" s="49">
        <v>3190</v>
      </c>
      <c r="I4" s="49">
        <v>300</v>
      </c>
      <c r="J4" s="50">
        <f t="shared" ref="J4:J7" si="0">H4*I4</f>
        <v>957000</v>
      </c>
      <c r="K4" s="52" t="s">
        <v>1879</v>
      </c>
      <c r="L4" s="49">
        <v>3085</v>
      </c>
      <c r="M4" s="33">
        <v>770</v>
      </c>
      <c r="N4" s="144">
        <f ca="1">IF(OR(K4="現物",J4=0),0,IF(E4="売",J4*Fee_Refer!$B$12/365*V4, J4*Fee_Refer!$B$11/365*#REF!))</f>
        <v>317.25205479452052</v>
      </c>
      <c r="O4" s="52">
        <v>0</v>
      </c>
      <c r="P4" s="147">
        <f ca="1">IF(L4 &gt;0,(H4-L4)*I4-M4-N4-O4,0)</f>
        <v>30412.747945205479</v>
      </c>
      <c r="Q4" s="51">
        <f t="shared" ref="Q4:Q5" ca="1" si="1">IF(L4&gt;0,P4/J4,0)</f>
        <v>3.1779255951102904E-2</v>
      </c>
      <c r="R4" s="350">
        <f ca="1">P4+P5</f>
        <v>-26318.223013698629</v>
      </c>
      <c r="S4" s="351">
        <f t="shared" ref="S4" ca="1" si="2">IF(L4&gt;0,R4/(J4+J5),0)</f>
        <v>-1.4158716921507762E-2</v>
      </c>
      <c r="U4" s="353">
        <f ca="1">$P$1</f>
        <v>43886</v>
      </c>
      <c r="V4" s="344">
        <f ca="1">IF(U4&gt;D4,DATEDIF(D4,U4,"d"),0)</f>
        <v>11</v>
      </c>
      <c r="W4" s="345"/>
    </row>
    <row r="5" spans="2:23" s="106" customFormat="1" x14ac:dyDescent="0.2">
      <c r="B5" s="124" t="s">
        <v>466</v>
      </c>
      <c r="C5" s="347"/>
      <c r="D5" s="349"/>
      <c r="E5" s="29" t="s">
        <v>184</v>
      </c>
      <c r="F5" s="29">
        <v>6925</v>
      </c>
      <c r="G5" s="54" t="s">
        <v>1878</v>
      </c>
      <c r="H5" s="46">
        <v>1503</v>
      </c>
      <c r="I5" s="46">
        <v>600</v>
      </c>
      <c r="J5" s="47">
        <f t="shared" si="0"/>
        <v>901800</v>
      </c>
      <c r="K5" s="145" t="s">
        <v>1879</v>
      </c>
      <c r="L5" s="41">
        <v>1411</v>
      </c>
      <c r="M5" s="31">
        <v>770</v>
      </c>
      <c r="N5" s="146">
        <f ca="1">IF(OR(K5="現物",J5=0),0,IF(E5="売",J5*Fee_Refer!$B$12/365*V5, J5*Fee_Refer!$B$11/365*V4))</f>
        <v>760.97095890410958</v>
      </c>
      <c r="O5" s="281">
        <v>0</v>
      </c>
      <c r="P5" s="148">
        <f ca="1">IF(L5&gt;0,(L5-H5)*I5-M5-N5-O5,0)</f>
        <v>-56730.970958904109</v>
      </c>
      <c r="Q5" s="48">
        <f t="shared" ca="1" si="1"/>
        <v>-6.2908594986586949E-2</v>
      </c>
      <c r="R5" s="350"/>
      <c r="S5" s="352"/>
      <c r="U5" s="344"/>
      <c r="V5" s="344"/>
      <c r="W5" s="344"/>
    </row>
    <row r="6" spans="2:23" s="106" customFormat="1" x14ac:dyDescent="0.2">
      <c r="B6" s="124" t="s">
        <v>194</v>
      </c>
      <c r="C6" s="346">
        <f>ROW()/2-1</f>
        <v>2</v>
      </c>
      <c r="D6" s="348">
        <v>43878</v>
      </c>
      <c r="E6" s="33" t="s">
        <v>182</v>
      </c>
      <c r="F6" s="33">
        <v>8316</v>
      </c>
      <c r="G6" s="55" t="s">
        <v>1893</v>
      </c>
      <c r="H6" s="49">
        <v>3832</v>
      </c>
      <c r="I6" s="49">
        <v>200</v>
      </c>
      <c r="J6" s="50">
        <f t="shared" si="0"/>
        <v>766400</v>
      </c>
      <c r="K6" s="52" t="s">
        <v>1895</v>
      </c>
      <c r="L6" s="49">
        <v>3640</v>
      </c>
      <c r="M6" s="33">
        <v>770</v>
      </c>
      <c r="N6" s="144">
        <f ca="1">IF(OR(K6="現物",J6=0),0,IF(E6="売",J6*Fee_Refer!$B$12/365*V6, J6*Fee_Refer!$B$11/365*#REF!))</f>
        <v>184.77589041095891</v>
      </c>
      <c r="O6" s="52">
        <v>0</v>
      </c>
      <c r="P6" s="147">
        <f ca="1">IF(L6 &gt;0,(H6-L6)*I6-M6-N6-O6,0)</f>
        <v>37445.224109589042</v>
      </c>
      <c r="Q6" s="51">
        <f ca="1">IF(L6&gt;0,P6/J6,0)</f>
        <v>4.8858590957188204E-2</v>
      </c>
      <c r="R6" s="350">
        <f ca="1">P6+P7</f>
        <v>-15598.183013698632</v>
      </c>
      <c r="S6" s="351">
        <f ca="1">IF(L6&gt;0,R6/(J6+J7),0)</f>
        <v>-1.0143180526530519E-2</v>
      </c>
      <c r="U6" s="353">
        <f ca="1">$P$1</f>
        <v>43886</v>
      </c>
      <c r="V6" s="344">
        <f ca="1">IF(U6&gt;D6,DATEDIF(D6,U6,"d"),0)</f>
        <v>8</v>
      </c>
      <c r="W6" s="345"/>
    </row>
    <row r="7" spans="2:23" s="106" customFormat="1" x14ac:dyDescent="0.2">
      <c r="B7" s="124" t="s">
        <v>466</v>
      </c>
      <c r="C7" s="347"/>
      <c r="D7" s="349"/>
      <c r="E7" s="29" t="s">
        <v>184</v>
      </c>
      <c r="F7" s="29">
        <v>8385</v>
      </c>
      <c r="G7" s="54" t="s">
        <v>1894</v>
      </c>
      <c r="H7" s="46">
        <v>551</v>
      </c>
      <c r="I7" s="46">
        <v>1400</v>
      </c>
      <c r="J7" s="47">
        <f t="shared" si="0"/>
        <v>771400</v>
      </c>
      <c r="K7" s="145" t="s">
        <v>1895</v>
      </c>
      <c r="L7" s="41">
        <v>514</v>
      </c>
      <c r="M7" s="29">
        <v>770</v>
      </c>
      <c r="N7" s="146">
        <f ca="1">IF(OR(K7="現物",J7=0),0,IF(E7="売",J7*Fee_Refer!$B$12/365*V7, J7*Fee_Refer!$B$11/365*V6))</f>
        <v>473.40712328767125</v>
      </c>
      <c r="O7" s="282">
        <v>0</v>
      </c>
      <c r="P7" s="148">
        <f ca="1">IF(L7&gt;0,(L7-H7)*I7-M7-N7-O7,0)</f>
        <v>-53043.407123287674</v>
      </c>
      <c r="Q7" s="48">
        <f ca="1">IF(L7&gt;0,P7/J7,0)</f>
        <v>-6.876251895681576E-2</v>
      </c>
      <c r="R7" s="350"/>
      <c r="S7" s="352"/>
      <c r="U7" s="344"/>
      <c r="V7" s="344"/>
      <c r="W7" s="344"/>
    </row>
  </sheetData>
  <mergeCells count="16">
    <mergeCell ref="K1:L1"/>
    <mergeCell ref="P1:Q1"/>
    <mergeCell ref="V4:V5"/>
    <mergeCell ref="W4:W5"/>
    <mergeCell ref="C4:C5"/>
    <mergeCell ref="D4:D5"/>
    <mergeCell ref="R4:R5"/>
    <mergeCell ref="S4:S5"/>
    <mergeCell ref="U4:U5"/>
    <mergeCell ref="V6:V7"/>
    <mergeCell ref="W6:W7"/>
    <mergeCell ref="C6:C7"/>
    <mergeCell ref="D6:D7"/>
    <mergeCell ref="R6:R7"/>
    <mergeCell ref="S6:S7"/>
    <mergeCell ref="U6:U7"/>
  </mergeCells>
  <phoneticPr fontId="1" type="noConversion"/>
  <hyperlinks>
    <hyperlink ref="B4" display="Select"/>
    <hyperlink ref="B5" display="Close"/>
    <hyperlink ref="B6" display="Select"/>
    <hyperlink ref="B7" display="Close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2.update_price">
                <anchor moveWithCells="1" sizeWithCells="1">
                  <from>
                    <xdr:col>5</xdr:col>
                    <xdr:colOff>161925</xdr:colOff>
                    <xdr:row>0</xdr:row>
                    <xdr:rowOff>57150</xdr:rowOff>
                  </from>
                  <to>
                    <xdr:col>6</xdr:col>
                    <xdr:colOff>266700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6" tint="0.39997558519241921"/>
  </sheetPr>
  <dimension ref="B1:AC57"/>
  <sheetViews>
    <sheetView showGridLines="0" topLeftCell="A22" zoomScaleNormal="100" workbookViewId="0">
      <selection activeCell="G63" sqref="G63"/>
    </sheetView>
  </sheetViews>
  <sheetFormatPr defaultRowHeight="14.25" x14ac:dyDescent="0.2"/>
  <cols>
    <col min="1" max="1" width="0.5" customWidth="1"/>
    <col min="2" max="2" width="6.125" customWidth="1"/>
    <col min="3" max="3" width="3.625" customWidth="1"/>
    <col min="4" max="4" width="10" customWidth="1"/>
    <col min="5" max="5" width="3.5" customWidth="1"/>
    <col min="6" max="6" width="7.125" customWidth="1"/>
    <col min="7" max="7" width="22" customWidth="1"/>
    <col min="8" max="8" width="8" customWidth="1"/>
    <col min="9" max="9" width="8.25" customWidth="1"/>
    <col min="10" max="10" width="10" customWidth="1"/>
    <col min="11" max="11" width="6.875" customWidth="1"/>
    <col min="12" max="12" width="8.125" customWidth="1"/>
    <col min="13" max="13" width="9.125" customWidth="1"/>
    <col min="14" max="14" width="7.375" customWidth="1"/>
    <col min="15" max="15" width="7.5" customWidth="1"/>
    <col min="16" max="16" width="9.5" customWidth="1"/>
    <col min="17" max="17" width="8" customWidth="1"/>
    <col min="18" max="18" width="10.375" customWidth="1"/>
    <col min="19" max="19" width="10.625" customWidth="1"/>
    <col min="20" max="20" width="4.25" customWidth="1"/>
    <col min="21" max="21" width="10.125" customWidth="1"/>
    <col min="22" max="22" width="5.25" bestFit="1" customWidth="1"/>
    <col min="23" max="23" width="13.875" bestFit="1" customWidth="1"/>
    <col min="25" max="25" width="15.125" customWidth="1"/>
    <col min="26" max="26" width="5.5" customWidth="1"/>
    <col min="27" max="28" width="6.25" customWidth="1"/>
    <col min="29" max="29" width="5.5" customWidth="1"/>
  </cols>
  <sheetData>
    <row r="1" spans="2:29" ht="5.25" customHeight="1" x14ac:dyDescent="0.2"/>
    <row r="2" spans="2:29" ht="15" thickBot="1" x14ac:dyDescent="0.25">
      <c r="C2" s="57" t="s">
        <v>180</v>
      </c>
      <c r="R2" s="93">
        <f>SUM(R4:R1004)</f>
        <v>431691.07632876682</v>
      </c>
      <c r="S2" s="175"/>
      <c r="U2" s="57" t="s">
        <v>65</v>
      </c>
      <c r="X2" s="1" t="s">
        <v>978</v>
      </c>
    </row>
    <row r="3" spans="2:29" ht="30" customHeight="1" thickBot="1" x14ac:dyDescent="0.25">
      <c r="C3" s="58" t="s">
        <v>67</v>
      </c>
      <c r="D3" s="92" t="s">
        <v>91</v>
      </c>
      <c r="E3" s="60"/>
      <c r="F3" s="61" t="s">
        <v>38</v>
      </c>
      <c r="G3" s="61" t="s">
        <v>39</v>
      </c>
      <c r="H3" s="63" t="s">
        <v>193</v>
      </c>
      <c r="I3" s="63" t="s">
        <v>190</v>
      </c>
      <c r="J3" s="60" t="s">
        <v>19</v>
      </c>
      <c r="K3" s="60" t="s">
        <v>70</v>
      </c>
      <c r="L3" s="63" t="s">
        <v>191</v>
      </c>
      <c r="M3" s="63" t="s">
        <v>92</v>
      </c>
      <c r="N3" s="60" t="s">
        <v>72</v>
      </c>
      <c r="O3" s="63" t="s">
        <v>86</v>
      </c>
      <c r="P3" s="62" t="s">
        <v>192</v>
      </c>
      <c r="Q3" s="62" t="s">
        <v>74</v>
      </c>
      <c r="R3" s="63" t="s">
        <v>88</v>
      </c>
      <c r="S3" s="66" t="s">
        <v>89</v>
      </c>
      <c r="T3" s="65"/>
      <c r="U3" s="67" t="s">
        <v>181</v>
      </c>
      <c r="V3" s="67" t="s">
        <v>973</v>
      </c>
      <c r="W3" s="67" t="s">
        <v>87</v>
      </c>
      <c r="AA3" s="67" t="s">
        <v>187</v>
      </c>
      <c r="AB3" s="67" t="s">
        <v>188</v>
      </c>
      <c r="AC3" s="67" t="s">
        <v>189</v>
      </c>
    </row>
    <row r="4" spans="2:29" x14ac:dyDescent="0.2">
      <c r="B4" s="124" t="s">
        <v>194</v>
      </c>
      <c r="C4" s="366">
        <v>1</v>
      </c>
      <c r="D4" s="381">
        <v>43726</v>
      </c>
      <c r="E4" s="25" t="s">
        <v>182</v>
      </c>
      <c r="F4" s="25">
        <v>6472</v>
      </c>
      <c r="G4" s="53" t="s">
        <v>183</v>
      </c>
      <c r="H4" s="43">
        <v>320</v>
      </c>
      <c r="I4" s="26">
        <v>1200</v>
      </c>
      <c r="J4" s="44">
        <v>384000</v>
      </c>
      <c r="K4" s="37" t="s">
        <v>81</v>
      </c>
      <c r="L4" s="40">
        <v>313</v>
      </c>
      <c r="M4" s="27">
        <f>360+18+14</f>
        <v>392</v>
      </c>
      <c r="N4" s="28">
        <v>219</v>
      </c>
      <c r="O4" s="28">
        <v>60</v>
      </c>
      <c r="P4" s="25">
        <f>IF(L4 &gt;0,(H4-L4)*I4-M4-N4-O4,0)</f>
        <v>7729</v>
      </c>
      <c r="Q4" s="45">
        <f>P4/J4</f>
        <v>2.0127604166666667E-2</v>
      </c>
      <c r="R4" s="357">
        <f>P4+P5</f>
        <v>159</v>
      </c>
      <c r="S4" s="368">
        <f>R4/(J4+J5)</f>
        <v>2.1406645484409498E-4</v>
      </c>
      <c r="U4" s="373">
        <v>43742</v>
      </c>
      <c r="V4" s="377">
        <f>DATEDIF(D4,U4,"d")</f>
        <v>16</v>
      </c>
      <c r="W4" s="375" t="s">
        <v>524</v>
      </c>
      <c r="X4" s="166"/>
      <c r="AA4" s="357">
        <f>YEAR(U4)</f>
        <v>2019</v>
      </c>
      <c r="AB4" s="357">
        <f>MONTH(U4)</f>
        <v>10</v>
      </c>
      <c r="AC4" s="357" t="str">
        <f>IF(R4&gt;0,"○","☓")</f>
        <v>○</v>
      </c>
    </row>
    <row r="5" spans="2:29" x14ac:dyDescent="0.2">
      <c r="B5" s="106"/>
      <c r="C5" s="347"/>
      <c r="D5" s="348"/>
      <c r="E5" s="29" t="s">
        <v>184</v>
      </c>
      <c r="F5" s="29">
        <v>6752</v>
      </c>
      <c r="G5" s="54" t="s">
        <v>52</v>
      </c>
      <c r="H5" s="46">
        <v>896.9</v>
      </c>
      <c r="I5" s="30">
        <v>400</v>
      </c>
      <c r="J5" s="47">
        <v>358760</v>
      </c>
      <c r="K5" s="38" t="s">
        <v>82</v>
      </c>
      <c r="L5" s="41">
        <v>880.4</v>
      </c>
      <c r="M5" s="31">
        <f>360+14+34</f>
        <v>408</v>
      </c>
      <c r="N5" s="32">
        <v>522</v>
      </c>
      <c r="O5" s="32">
        <f>200-160</f>
        <v>40</v>
      </c>
      <c r="P5" s="29">
        <f>IF(L5 &gt;0,(L5-H5)*I5-M5-N5-O5,0)</f>
        <v>-7570</v>
      </c>
      <c r="Q5" s="48">
        <f>P5/J5</f>
        <v>-2.1100457130114839E-2</v>
      </c>
      <c r="R5" s="352"/>
      <c r="S5" s="372"/>
      <c r="T5" s="286"/>
      <c r="U5" s="374"/>
      <c r="V5" s="378"/>
      <c r="W5" s="361"/>
      <c r="X5" s="166"/>
      <c r="AA5" s="352"/>
      <c r="AB5" s="352"/>
      <c r="AC5" s="352"/>
    </row>
    <row r="6" spans="2:29" x14ac:dyDescent="0.2">
      <c r="B6" s="124" t="s">
        <v>194</v>
      </c>
      <c r="C6" s="366">
        <v>2</v>
      </c>
      <c r="D6" s="358">
        <v>43732</v>
      </c>
      <c r="E6" s="305" t="s">
        <v>1908</v>
      </c>
      <c r="F6" s="305">
        <v>6305</v>
      </c>
      <c r="G6" s="321" t="s">
        <v>29</v>
      </c>
      <c r="H6" s="317">
        <v>2638</v>
      </c>
      <c r="I6" s="306">
        <v>300</v>
      </c>
      <c r="J6" s="318">
        <v>791400</v>
      </c>
      <c r="K6" s="313" t="s">
        <v>80</v>
      </c>
      <c r="L6" s="315">
        <v>2464</v>
      </c>
      <c r="M6" s="307">
        <v>763</v>
      </c>
      <c r="N6" s="308">
        <v>477</v>
      </c>
      <c r="O6" s="308">
        <v>30</v>
      </c>
      <c r="P6" s="25">
        <f>IF(L6 &gt;0,(H6-L6)*I6-M6-N6-O6,0)</f>
        <v>50930</v>
      </c>
      <c r="Q6" s="45">
        <f t="shared" ref="Q6:Q47" si="0">P6/J6</f>
        <v>6.4354308819812994E-2</v>
      </c>
      <c r="R6" s="357">
        <f>P6+P7</f>
        <v>37649</v>
      </c>
      <c r="S6" s="351">
        <f>R6/(J6+J7)</f>
        <v>2.3845082019127242E-2</v>
      </c>
      <c r="T6" s="286"/>
      <c r="U6" s="379">
        <v>43748</v>
      </c>
      <c r="V6" s="380">
        <f>DATEDIF(D6,U6,"d")</f>
        <v>16</v>
      </c>
      <c r="W6" s="376" t="s">
        <v>524</v>
      </c>
      <c r="X6" s="166"/>
      <c r="AA6" s="357">
        <f>YEAR(U6)</f>
        <v>2019</v>
      </c>
      <c r="AB6" s="357">
        <f>MONTH(U6)</f>
        <v>10</v>
      </c>
      <c r="AC6" s="357" t="str">
        <f>IF(R6&gt;0,"○","☓")</f>
        <v>○</v>
      </c>
    </row>
    <row r="7" spans="2:29" x14ac:dyDescent="0.2">
      <c r="B7" s="106"/>
      <c r="C7" s="347"/>
      <c r="D7" s="349"/>
      <c r="E7" s="309" t="s">
        <v>1909</v>
      </c>
      <c r="F7" s="309">
        <v>3861</v>
      </c>
      <c r="G7" s="322" t="s">
        <v>35</v>
      </c>
      <c r="H7" s="319">
        <v>525</v>
      </c>
      <c r="I7" s="310">
        <v>1500</v>
      </c>
      <c r="J7" s="320">
        <v>787500</v>
      </c>
      <c r="K7" s="314" t="s">
        <v>80</v>
      </c>
      <c r="L7" s="316">
        <v>518</v>
      </c>
      <c r="M7" s="311">
        <v>823</v>
      </c>
      <c r="N7" s="312">
        <v>1208</v>
      </c>
      <c r="O7" s="312">
        <v>750</v>
      </c>
      <c r="P7" s="29">
        <f>IF(L7 &gt;0,(L7-H7)*I7-M7-N7-O7,0)</f>
        <v>-13281</v>
      </c>
      <c r="Q7" s="48">
        <v>3</v>
      </c>
      <c r="R7" s="352"/>
      <c r="S7" s="352"/>
      <c r="T7" s="286">
        <v>0</v>
      </c>
      <c r="U7" s="379"/>
      <c r="V7" s="380"/>
      <c r="W7" s="376"/>
      <c r="X7" s="166"/>
      <c r="AA7" s="352"/>
      <c r="AB7" s="352"/>
      <c r="AC7" s="352"/>
    </row>
    <row r="8" spans="2:29" x14ac:dyDescent="0.2">
      <c r="B8" s="124" t="s">
        <v>194</v>
      </c>
      <c r="C8" s="346">
        <f>ROW()/2-1</f>
        <v>3</v>
      </c>
      <c r="D8" s="358">
        <v>43747</v>
      </c>
      <c r="E8" s="33" t="s">
        <v>83</v>
      </c>
      <c r="F8" s="33">
        <v>3099</v>
      </c>
      <c r="G8" s="55" t="s">
        <v>34</v>
      </c>
      <c r="H8" s="49">
        <v>872</v>
      </c>
      <c r="I8" s="33">
        <v>1200</v>
      </c>
      <c r="J8" s="33">
        <f t="shared" ref="J8:J13" si="1">H8*I8</f>
        <v>1046400</v>
      </c>
      <c r="K8" s="52" t="s">
        <v>80</v>
      </c>
      <c r="L8" s="49">
        <v>876</v>
      </c>
      <c r="M8" s="33">
        <f>700+35+35</f>
        <v>770</v>
      </c>
      <c r="N8" s="33">
        <v>220</v>
      </c>
      <c r="O8" s="52">
        <v>0</v>
      </c>
      <c r="P8" s="25">
        <f>IF(L8 &gt;0,(H8-L8)*I8-M8-N8-O8,0)</f>
        <v>-5790</v>
      </c>
      <c r="Q8" s="45">
        <f t="shared" si="0"/>
        <v>-5.5332568807339453E-3</v>
      </c>
      <c r="R8" s="350">
        <f>P8+P9</f>
        <v>63304</v>
      </c>
      <c r="S8" s="368">
        <f>R8/(J8+J9)</f>
        <v>3.0952474085663994E-2</v>
      </c>
      <c r="T8" s="286"/>
      <c r="U8" s="370">
        <v>43753</v>
      </c>
      <c r="V8" s="347">
        <f>DATEDIF(D8,U8,"d")</f>
        <v>6</v>
      </c>
      <c r="W8" s="364" t="s">
        <v>526</v>
      </c>
      <c r="X8" s="166"/>
      <c r="AA8" s="357">
        <f>YEAR(U8)</f>
        <v>2019</v>
      </c>
      <c r="AB8" s="357">
        <f>MONTH(U8)</f>
        <v>10</v>
      </c>
      <c r="AC8" s="357" t="str">
        <f>IF(R8&gt;0,"○","☓")</f>
        <v>○</v>
      </c>
    </row>
    <row r="9" spans="2:29" x14ac:dyDescent="0.2">
      <c r="B9" s="106"/>
      <c r="C9" s="347"/>
      <c r="D9" s="349">
        <v>43747</v>
      </c>
      <c r="E9" s="29" t="s">
        <v>76</v>
      </c>
      <c r="F9" s="29">
        <v>7211</v>
      </c>
      <c r="G9" s="54" t="s">
        <v>26</v>
      </c>
      <c r="H9" s="46">
        <v>454</v>
      </c>
      <c r="I9" s="46">
        <v>2200</v>
      </c>
      <c r="J9" s="47">
        <f t="shared" si="1"/>
        <v>998800</v>
      </c>
      <c r="K9" s="38" t="s">
        <v>80</v>
      </c>
      <c r="L9" s="41">
        <v>486</v>
      </c>
      <c r="M9" s="31">
        <f>700+35+35</f>
        <v>770</v>
      </c>
      <c r="N9" s="32">
        <v>536</v>
      </c>
      <c r="O9" s="32">
        <v>0</v>
      </c>
      <c r="P9" s="29">
        <f>IF(L9 &gt;0,(L9-H9)*I9-M9-N9-O9,0)</f>
        <v>69094</v>
      </c>
      <c r="Q9" s="48">
        <f t="shared" si="0"/>
        <v>6.9177012414897876E-2</v>
      </c>
      <c r="R9" s="350"/>
      <c r="S9" s="352"/>
      <c r="U9" s="353"/>
      <c r="V9" s="344"/>
      <c r="W9" s="344"/>
      <c r="X9" s="166"/>
      <c r="AA9" s="352"/>
      <c r="AB9" s="352"/>
      <c r="AC9" s="352"/>
    </row>
    <row r="10" spans="2:29" x14ac:dyDescent="0.2">
      <c r="B10" s="124" t="s">
        <v>194</v>
      </c>
      <c r="C10" s="346">
        <f>ROW()/2-1</f>
        <v>4</v>
      </c>
      <c r="D10" s="358">
        <v>43753</v>
      </c>
      <c r="E10" s="128" t="s">
        <v>75</v>
      </c>
      <c r="F10" s="33">
        <v>7453</v>
      </c>
      <c r="G10" s="55" t="s">
        <v>51</v>
      </c>
      <c r="H10" s="49">
        <v>2127</v>
      </c>
      <c r="I10" s="33">
        <v>500</v>
      </c>
      <c r="J10" s="33">
        <f t="shared" si="1"/>
        <v>1063500</v>
      </c>
      <c r="K10" s="52" t="s">
        <v>80</v>
      </c>
      <c r="L10" s="49">
        <v>2298</v>
      </c>
      <c r="M10" s="33">
        <f>700+35+35</f>
        <v>770</v>
      </c>
      <c r="N10" s="33">
        <v>256</v>
      </c>
      <c r="O10" s="52">
        <v>0</v>
      </c>
      <c r="P10" s="25">
        <f>IF(L10 &gt;0,(H10-L10)*I10-M10-N10-O10,0)</f>
        <v>-86526</v>
      </c>
      <c r="Q10" s="45">
        <f t="shared" si="0"/>
        <v>-8.1359661495063476E-2</v>
      </c>
      <c r="R10" s="350">
        <f>P10+P11</f>
        <v>-93238.000000000029</v>
      </c>
      <c r="S10" s="351">
        <f>R10/(J10+J11)</f>
        <v>-4.3839777316989466E-2</v>
      </c>
      <c r="U10" s="369">
        <v>43759</v>
      </c>
      <c r="V10" s="344">
        <f>DATEDIF(D10,U10,"d")</f>
        <v>6</v>
      </c>
      <c r="W10" s="371" t="s">
        <v>199</v>
      </c>
      <c r="X10" s="166" t="s">
        <v>214</v>
      </c>
      <c r="AA10" s="357">
        <f>YEAR(U10)</f>
        <v>2019</v>
      </c>
      <c r="AB10" s="357">
        <f>MONTH(U10)</f>
        <v>10</v>
      </c>
      <c r="AC10" s="362" t="str">
        <f>IF(R10&gt;0,"○","☓")</f>
        <v>☓</v>
      </c>
    </row>
    <row r="11" spans="2:29" x14ac:dyDescent="0.2">
      <c r="B11" s="106"/>
      <c r="C11" s="347"/>
      <c r="D11" s="349">
        <v>43748</v>
      </c>
      <c r="E11" s="129" t="s">
        <v>76</v>
      </c>
      <c r="F11" s="29">
        <v>8308</v>
      </c>
      <c r="G11" s="54" t="s">
        <v>49</v>
      </c>
      <c r="H11" s="46">
        <v>462.3</v>
      </c>
      <c r="I11" s="46">
        <v>2300</v>
      </c>
      <c r="J11" s="47">
        <f t="shared" si="1"/>
        <v>1063290</v>
      </c>
      <c r="K11" s="38" t="s">
        <v>80</v>
      </c>
      <c r="L11" s="41">
        <v>460</v>
      </c>
      <c r="M11" s="31">
        <f>700+35+35</f>
        <v>770</v>
      </c>
      <c r="N11" s="105">
        <v>652</v>
      </c>
      <c r="O11" s="105">
        <v>0</v>
      </c>
      <c r="P11" s="29">
        <f>IF(L11 &gt;0,(L11-H11)*I11-M11-N11-O11,0)</f>
        <v>-6712.0000000000264</v>
      </c>
      <c r="Q11" s="48">
        <f t="shared" si="0"/>
        <v>-6.3124829538508086E-3</v>
      </c>
      <c r="R11" s="350"/>
      <c r="S11" s="352"/>
      <c r="U11" s="370"/>
      <c r="V11" s="344"/>
      <c r="W11" s="371"/>
      <c r="X11" s="166" t="s">
        <v>215</v>
      </c>
      <c r="AA11" s="352"/>
      <c r="AB11" s="352"/>
      <c r="AC11" s="363"/>
    </row>
    <row r="12" spans="2:29" x14ac:dyDescent="0.2">
      <c r="B12" s="124" t="s">
        <v>194</v>
      </c>
      <c r="C12" s="366">
        <f>ROW()/2-1</f>
        <v>5</v>
      </c>
      <c r="D12" s="348">
        <v>43742</v>
      </c>
      <c r="E12" s="25" t="s">
        <v>75</v>
      </c>
      <c r="F12" s="25">
        <v>8750</v>
      </c>
      <c r="G12" s="53" t="s">
        <v>28</v>
      </c>
      <c r="H12" s="43">
        <v>1635</v>
      </c>
      <c r="I12" s="26">
        <v>600</v>
      </c>
      <c r="J12" s="44">
        <f t="shared" si="1"/>
        <v>981000</v>
      </c>
      <c r="K12" s="37" t="s">
        <v>81</v>
      </c>
      <c r="L12" s="40">
        <v>1741.5</v>
      </c>
      <c r="M12" s="27">
        <f>700+35+35</f>
        <v>770</v>
      </c>
      <c r="N12" s="28">
        <v>502</v>
      </c>
      <c r="O12" s="28">
        <v>0</v>
      </c>
      <c r="P12" s="25">
        <f>IF(L12 &gt;0,(H12-L12)*I12-M12-N12-O12,0)</f>
        <v>-65172</v>
      </c>
      <c r="Q12" s="45">
        <f t="shared" si="0"/>
        <v>-6.6434250764525998E-2</v>
      </c>
      <c r="R12" s="367">
        <f>P12+P13</f>
        <v>-11052.999999999898</v>
      </c>
      <c r="S12" s="368">
        <f>R12/(J12+J13)</f>
        <v>-5.6554672757562954E-3</v>
      </c>
      <c r="U12" s="369">
        <v>43759</v>
      </c>
      <c r="V12" s="344">
        <f>DATEDIF(D12,U12,"d")</f>
        <v>17</v>
      </c>
      <c r="W12" s="365" t="s">
        <v>524</v>
      </c>
      <c r="X12" s="166"/>
      <c r="AA12" s="357">
        <f>YEAR(U12)</f>
        <v>2019</v>
      </c>
      <c r="AB12" s="357">
        <f>MONTH(U12)</f>
        <v>10</v>
      </c>
      <c r="AC12" s="362" t="str">
        <f>IF(R12&gt;0,"○","☓")</f>
        <v>☓</v>
      </c>
    </row>
    <row r="13" spans="2:29" x14ac:dyDescent="0.2">
      <c r="B13" s="106"/>
      <c r="C13" s="347"/>
      <c r="D13" s="349"/>
      <c r="E13" s="29" t="s">
        <v>76</v>
      </c>
      <c r="F13" s="29">
        <v>8002</v>
      </c>
      <c r="G13" s="54" t="s">
        <v>27</v>
      </c>
      <c r="H13" s="46">
        <v>695.28</v>
      </c>
      <c r="I13" s="30">
        <v>1400</v>
      </c>
      <c r="J13" s="47">
        <f t="shared" si="1"/>
        <v>973392</v>
      </c>
      <c r="K13" s="168" t="s">
        <v>529</v>
      </c>
      <c r="L13" s="41">
        <v>734.7</v>
      </c>
      <c r="M13" s="31">
        <f>487+582</f>
        <v>1069</v>
      </c>
      <c r="N13" s="32">
        <v>0</v>
      </c>
      <c r="O13" s="32">
        <v>0</v>
      </c>
      <c r="P13" s="29">
        <f>IF(L13 &gt;0,(L13-H13)*I13-M13-N13-O13,0)</f>
        <v>54119.000000000102</v>
      </c>
      <c r="Q13" s="48">
        <f t="shared" si="0"/>
        <v>5.5598361194667822E-2</v>
      </c>
      <c r="R13" s="350"/>
      <c r="S13" s="352"/>
      <c r="U13" s="370"/>
      <c r="V13" s="344"/>
      <c r="W13" s="365"/>
      <c r="AA13" s="352"/>
      <c r="AB13" s="352"/>
      <c r="AC13" s="363"/>
    </row>
    <row r="14" spans="2:29" s="106" customFormat="1" x14ac:dyDescent="0.2">
      <c r="B14" s="124" t="s">
        <v>194</v>
      </c>
      <c r="C14" s="346">
        <f>ROW()/2-1</f>
        <v>6</v>
      </c>
      <c r="D14" s="348">
        <v>43745</v>
      </c>
      <c r="E14" s="33" t="s">
        <v>75</v>
      </c>
      <c r="F14" s="33">
        <v>6770</v>
      </c>
      <c r="G14" s="55" t="s">
        <v>22</v>
      </c>
      <c r="H14" s="49">
        <v>2105</v>
      </c>
      <c r="I14" s="34">
        <v>400</v>
      </c>
      <c r="J14" s="50">
        <f t="shared" ref="J14:J19" si="2">H14*I14</f>
        <v>842000</v>
      </c>
      <c r="K14" s="39" t="s">
        <v>81</v>
      </c>
      <c r="L14" s="42">
        <v>2145</v>
      </c>
      <c r="M14" s="35">
        <f>700+35+35</f>
        <v>770</v>
      </c>
      <c r="N14" s="36">
        <v>431</v>
      </c>
      <c r="O14" s="36">
        <v>80</v>
      </c>
      <c r="P14" s="25">
        <f>IF(L14 &gt;0,(H14-L14)*I14-M14-N14-O14,0)</f>
        <v>-17281</v>
      </c>
      <c r="Q14" s="45">
        <f t="shared" si="0"/>
        <v>-2.052375296912114E-2</v>
      </c>
      <c r="R14" s="350">
        <f>P14+P15</f>
        <v>-1197.0000000000437</v>
      </c>
      <c r="S14" s="351">
        <f>R14/(J14+J15)</f>
        <v>-7.1541831052504275E-4</v>
      </c>
      <c r="U14" s="353">
        <v>43761</v>
      </c>
      <c r="V14" s="344">
        <f>DATEDIF(D14,U14,"d")</f>
        <v>16</v>
      </c>
      <c r="W14" s="365" t="s">
        <v>524</v>
      </c>
      <c r="X14" s="166"/>
      <c r="AA14" s="357">
        <f>YEAR(U14)</f>
        <v>2019</v>
      </c>
      <c r="AB14" s="357">
        <f>MONTH(U14)</f>
        <v>10</v>
      </c>
      <c r="AC14" s="362" t="str">
        <f>IF(R14&gt;0,"○","☓")</f>
        <v>☓</v>
      </c>
    </row>
    <row r="15" spans="2:29" s="106" customFormat="1" x14ac:dyDescent="0.2">
      <c r="C15" s="347"/>
      <c r="D15" s="349">
        <v>43745</v>
      </c>
      <c r="E15" s="29" t="s">
        <v>76</v>
      </c>
      <c r="F15" s="29">
        <v>8601</v>
      </c>
      <c r="G15" s="54" t="s">
        <v>23</v>
      </c>
      <c r="H15" s="46">
        <v>488.91</v>
      </c>
      <c r="I15" s="30">
        <v>1700</v>
      </c>
      <c r="J15" s="47">
        <f t="shared" si="2"/>
        <v>831147</v>
      </c>
      <c r="K15" s="168" t="s">
        <v>66</v>
      </c>
      <c r="L15" s="41">
        <v>499</v>
      </c>
      <c r="M15" s="31">
        <f>487+582</f>
        <v>1069</v>
      </c>
      <c r="N15" s="165">
        <v>0</v>
      </c>
      <c r="O15" s="165">
        <v>0</v>
      </c>
      <c r="P15" s="29">
        <f>IF(L15 &gt;0,(L15-H15)*I15-M15-N15-O15,0)</f>
        <v>16083.999999999956</v>
      </c>
      <c r="Q15" s="48">
        <f t="shared" si="0"/>
        <v>1.9351570781101245E-2</v>
      </c>
      <c r="R15" s="350"/>
      <c r="S15" s="352"/>
      <c r="U15" s="344"/>
      <c r="V15" s="344"/>
      <c r="W15" s="365"/>
      <c r="AA15" s="352"/>
      <c r="AB15" s="352"/>
      <c r="AC15" s="363"/>
    </row>
    <row r="16" spans="2:29" s="106" customFormat="1" x14ac:dyDescent="0.2">
      <c r="B16" s="124" t="s">
        <v>194</v>
      </c>
      <c r="C16" s="346">
        <f>ROW()/2-1</f>
        <v>7</v>
      </c>
      <c r="D16" s="348">
        <v>43745</v>
      </c>
      <c r="E16" s="33" t="s">
        <v>75</v>
      </c>
      <c r="F16" s="33">
        <v>5803</v>
      </c>
      <c r="G16" s="55" t="s">
        <v>24</v>
      </c>
      <c r="H16" s="49">
        <v>413</v>
      </c>
      <c r="I16" s="34">
        <v>1700</v>
      </c>
      <c r="J16" s="50">
        <f t="shared" si="2"/>
        <v>702100</v>
      </c>
      <c r="K16" s="39" t="s">
        <v>81</v>
      </c>
      <c r="L16" s="42">
        <v>459</v>
      </c>
      <c r="M16" s="35">
        <f>700+35+35</f>
        <v>770</v>
      </c>
      <c r="N16" s="36">
        <v>359</v>
      </c>
      <c r="O16" s="36">
        <v>85</v>
      </c>
      <c r="P16" s="25">
        <f>IF(L16 &gt;0,(H16-L16)*I16-M16-N16-O16,0)</f>
        <v>-79414</v>
      </c>
      <c r="Q16" s="45">
        <f t="shared" si="0"/>
        <v>-0.11310924369747899</v>
      </c>
      <c r="R16" s="350">
        <f>P16+P17</f>
        <v>-16483</v>
      </c>
      <c r="S16" s="351">
        <f>R16/(J16+J17)</f>
        <v>-1.1926054554663194E-2</v>
      </c>
      <c r="U16" s="353">
        <v>43761</v>
      </c>
      <c r="V16" s="344">
        <f>DATEDIF(D16,U16,"d")</f>
        <v>16</v>
      </c>
      <c r="W16" s="365" t="s">
        <v>524</v>
      </c>
      <c r="X16" s="166"/>
      <c r="AA16" s="357">
        <f>YEAR(U16)</f>
        <v>2019</v>
      </c>
      <c r="AB16" s="357">
        <f>MONTH(U16)</f>
        <v>10</v>
      </c>
      <c r="AC16" s="362" t="str">
        <f>IF(R16&gt;0,"○","☓")</f>
        <v>☓</v>
      </c>
    </row>
    <row r="17" spans="2:29" s="106" customFormat="1" x14ac:dyDescent="0.2">
      <c r="C17" s="347"/>
      <c r="D17" s="349">
        <v>43745</v>
      </c>
      <c r="E17" s="29" t="s">
        <v>76</v>
      </c>
      <c r="F17" s="29">
        <v>7259</v>
      </c>
      <c r="G17" s="54" t="s">
        <v>25</v>
      </c>
      <c r="H17" s="46">
        <v>3400</v>
      </c>
      <c r="I17" s="46">
        <v>200</v>
      </c>
      <c r="J17" s="47">
        <f t="shared" si="2"/>
        <v>680000</v>
      </c>
      <c r="K17" s="168" t="s">
        <v>66</v>
      </c>
      <c r="L17" s="41">
        <v>3720</v>
      </c>
      <c r="M17" s="31">
        <f>487+582</f>
        <v>1069</v>
      </c>
      <c r="N17" s="165">
        <v>0</v>
      </c>
      <c r="O17" s="165">
        <v>0</v>
      </c>
      <c r="P17" s="29">
        <f>IF(L17 &gt;0,(L17-H17)*I17-M17-N17-O17,0)</f>
        <v>62931</v>
      </c>
      <c r="Q17" s="48">
        <f t="shared" si="0"/>
        <v>9.2545588235294116E-2</v>
      </c>
      <c r="R17" s="350"/>
      <c r="S17" s="352"/>
      <c r="U17" s="344"/>
      <c r="V17" s="344"/>
      <c r="W17" s="365"/>
      <c r="AA17" s="352"/>
      <c r="AB17" s="352"/>
      <c r="AC17" s="363"/>
    </row>
    <row r="18" spans="2:29" s="106" customFormat="1" x14ac:dyDescent="0.2">
      <c r="B18" s="124" t="s">
        <v>194</v>
      </c>
      <c r="C18" s="346">
        <f>ROW()/2-1</f>
        <v>8</v>
      </c>
      <c r="D18" s="348">
        <v>43748</v>
      </c>
      <c r="E18" s="33" t="s">
        <v>75</v>
      </c>
      <c r="F18" s="33">
        <v>7186</v>
      </c>
      <c r="G18" s="55" t="s">
        <v>77</v>
      </c>
      <c r="H18" s="49">
        <v>410</v>
      </c>
      <c r="I18" s="33">
        <v>1800</v>
      </c>
      <c r="J18" s="33">
        <f t="shared" si="2"/>
        <v>738000</v>
      </c>
      <c r="K18" s="52" t="s">
        <v>80</v>
      </c>
      <c r="L18" s="49">
        <v>444</v>
      </c>
      <c r="M18" s="33">
        <f>700+35+35</f>
        <v>770</v>
      </c>
      <c r="N18" s="33">
        <v>355</v>
      </c>
      <c r="O18" s="52">
        <v>1350</v>
      </c>
      <c r="P18" s="25">
        <f>IF(L18 &gt;0,(H18-L18)*I18-M18-N18-O18,0)</f>
        <v>-63675</v>
      </c>
      <c r="Q18" s="45">
        <f t="shared" si="0"/>
        <v>-8.6280487804878042E-2</v>
      </c>
      <c r="R18" s="350">
        <f>P18+P19</f>
        <v>-4757</v>
      </c>
      <c r="S18" s="351">
        <f>R18/(J18+J19)</f>
        <v>-3.2102847887704143E-3</v>
      </c>
      <c r="U18" s="353">
        <v>43767</v>
      </c>
      <c r="V18" s="344">
        <f>DATEDIF(D18,U18,"d")</f>
        <v>19</v>
      </c>
      <c r="W18" s="365" t="s">
        <v>524</v>
      </c>
      <c r="X18" s="215"/>
      <c r="AA18" s="357">
        <f>YEAR(U18)</f>
        <v>2019</v>
      </c>
      <c r="AB18" s="357">
        <f>MONTH(U18)</f>
        <v>10</v>
      </c>
      <c r="AC18" s="362" t="str">
        <f>IF(R18&gt;0,"○","☓")</f>
        <v>☓</v>
      </c>
    </row>
    <row r="19" spans="2:29" s="106" customFormat="1" x14ac:dyDescent="0.2">
      <c r="C19" s="347"/>
      <c r="D19" s="349">
        <v>43748</v>
      </c>
      <c r="E19" s="29" t="s">
        <v>76</v>
      </c>
      <c r="F19" s="29">
        <v>8309</v>
      </c>
      <c r="G19" s="54" t="s">
        <v>78</v>
      </c>
      <c r="H19" s="46">
        <v>3719</v>
      </c>
      <c r="I19" s="46">
        <v>200</v>
      </c>
      <c r="J19" s="47">
        <f t="shared" si="2"/>
        <v>743800</v>
      </c>
      <c r="K19" s="38" t="s">
        <v>80</v>
      </c>
      <c r="L19" s="41">
        <v>4022</v>
      </c>
      <c r="M19" s="31">
        <f>700+35+35</f>
        <v>770</v>
      </c>
      <c r="N19" s="130">
        <v>912</v>
      </c>
      <c r="O19" s="130">
        <v>0</v>
      </c>
      <c r="P19" s="29">
        <f>IF(L19 &gt;0,(L19-H19)*I19-M19-N19-O19,0)</f>
        <v>58918</v>
      </c>
      <c r="Q19" s="48">
        <f t="shared" si="0"/>
        <v>7.9212153804786231E-2</v>
      </c>
      <c r="R19" s="350"/>
      <c r="S19" s="352"/>
      <c r="U19" s="344"/>
      <c r="V19" s="344"/>
      <c r="W19" s="365"/>
      <c r="X19" s="215"/>
      <c r="AA19" s="352"/>
      <c r="AB19" s="352"/>
      <c r="AC19" s="363"/>
    </row>
    <row r="20" spans="2:29" x14ac:dyDescent="0.2">
      <c r="B20" s="124" t="s">
        <v>194</v>
      </c>
      <c r="C20" s="346">
        <f>ROW()/2-1</f>
        <v>9</v>
      </c>
      <c r="D20" s="348">
        <v>43782</v>
      </c>
      <c r="E20" s="33" t="s">
        <v>75</v>
      </c>
      <c r="F20" s="33">
        <v>1820</v>
      </c>
      <c r="G20" s="55" t="s">
        <v>59</v>
      </c>
      <c r="H20" s="49">
        <v>2431</v>
      </c>
      <c r="I20" s="33">
        <v>400</v>
      </c>
      <c r="J20" s="50">
        <f t="shared" ref="J20:J27" si="3">H20*I20</f>
        <v>972400</v>
      </c>
      <c r="K20" s="52" t="s">
        <v>80</v>
      </c>
      <c r="L20" s="49">
        <v>2375</v>
      </c>
      <c r="M20" s="33">
        <f>700+35+35</f>
        <v>770</v>
      </c>
      <c r="N20" s="33">
        <v>234</v>
      </c>
      <c r="O20" s="52">
        <v>0</v>
      </c>
      <c r="P20" s="25">
        <f>IF(L20 &gt;0,(H20-L20)*I20-M20-N20-O20,0)</f>
        <v>21396</v>
      </c>
      <c r="Q20" s="45">
        <f t="shared" si="0"/>
        <v>2.2003290826820239E-2</v>
      </c>
      <c r="R20" s="350">
        <f>P20+P21</f>
        <v>485995</v>
      </c>
      <c r="S20" s="351">
        <f>R20/(J20+J21)</f>
        <v>0.25451000559299347</v>
      </c>
      <c r="U20" s="353">
        <v>43789</v>
      </c>
      <c r="V20" s="344">
        <f>DATEDIF(D20,U20,"d")</f>
        <v>7</v>
      </c>
      <c r="W20" s="364" t="s">
        <v>216</v>
      </c>
      <c r="X20" s="215" t="s">
        <v>1026</v>
      </c>
      <c r="AA20" s="357">
        <f>YEAR(U20)</f>
        <v>2019</v>
      </c>
      <c r="AB20" s="357">
        <f>MONTH(U20)</f>
        <v>11</v>
      </c>
      <c r="AC20" s="357" t="str">
        <f>IF(R20&gt;0,"○","☓")</f>
        <v>○</v>
      </c>
    </row>
    <row r="21" spans="2:29" x14ac:dyDescent="0.2">
      <c r="B21" s="106"/>
      <c r="C21" s="347"/>
      <c r="D21" s="349">
        <v>43748</v>
      </c>
      <c r="E21" s="29" t="s">
        <v>76</v>
      </c>
      <c r="F21" s="29">
        <v>4508</v>
      </c>
      <c r="G21" s="54" t="s">
        <v>220</v>
      </c>
      <c r="H21" s="46">
        <v>1338.76</v>
      </c>
      <c r="I21" s="46">
        <v>700</v>
      </c>
      <c r="J21" s="47">
        <f t="shared" si="3"/>
        <v>937132</v>
      </c>
      <c r="K21" s="168" t="s">
        <v>66</v>
      </c>
      <c r="L21" s="41">
        <v>2004</v>
      </c>
      <c r="M21" s="31">
        <f>487+582</f>
        <v>1069</v>
      </c>
      <c r="N21" s="165">
        <v>0</v>
      </c>
      <c r="O21" s="165">
        <v>0</v>
      </c>
      <c r="P21" s="29">
        <f>IF(L21 &gt;0,(L21-H21)*I21-M21-N21-O21,0)</f>
        <v>464599</v>
      </c>
      <c r="Q21" s="48">
        <f t="shared" si="0"/>
        <v>0.49576687168936712</v>
      </c>
      <c r="R21" s="350"/>
      <c r="S21" s="352"/>
      <c r="U21" s="344"/>
      <c r="V21" s="344"/>
      <c r="W21" s="344"/>
      <c r="X21" s="106" t="s">
        <v>454</v>
      </c>
      <c r="AA21" s="352"/>
      <c r="AB21" s="352"/>
      <c r="AC21" s="352"/>
    </row>
    <row r="22" spans="2:29" s="106" customFormat="1" x14ac:dyDescent="0.2">
      <c r="B22" s="124" t="s">
        <v>194</v>
      </c>
      <c r="C22" s="346">
        <f>ROW()/2-1</f>
        <v>10</v>
      </c>
      <c r="D22" s="348">
        <v>43782</v>
      </c>
      <c r="E22" s="33" t="s">
        <v>75</v>
      </c>
      <c r="F22" s="33">
        <v>8002</v>
      </c>
      <c r="G22" s="55" t="s">
        <v>27</v>
      </c>
      <c r="H22" s="49">
        <v>814</v>
      </c>
      <c r="I22" s="33">
        <v>1300</v>
      </c>
      <c r="J22" s="50">
        <f t="shared" si="3"/>
        <v>1058200</v>
      </c>
      <c r="K22" s="52" t="s">
        <v>80</v>
      </c>
      <c r="L22" s="49">
        <v>794.1</v>
      </c>
      <c r="M22" s="33">
        <f>700+35+35</f>
        <v>770</v>
      </c>
      <c r="N22" s="33">
        <v>350</v>
      </c>
      <c r="O22" s="52">
        <v>0</v>
      </c>
      <c r="P22" s="25">
        <f>IF(L22 &gt;0,(H22-L22)*I22-M22-N22-O22,0)</f>
        <v>24749.999999999971</v>
      </c>
      <c r="Q22" s="45">
        <f t="shared" si="0"/>
        <v>2.3388773388773362E-2</v>
      </c>
      <c r="R22" s="350">
        <f>P22+P23</f>
        <v>60240.999999999913</v>
      </c>
      <c r="S22" s="351">
        <f>R22/(J22+J23)</f>
        <v>2.8847737807914758E-2</v>
      </c>
      <c r="U22" s="353">
        <v>43790</v>
      </c>
      <c r="V22" s="344">
        <f>DATEDIF(D22,U22,"d")</f>
        <v>8</v>
      </c>
      <c r="W22" s="364" t="s">
        <v>216</v>
      </c>
      <c r="X22" s="166"/>
      <c r="AA22" s="357">
        <f>YEAR(U22)</f>
        <v>2019</v>
      </c>
      <c r="AB22" s="357">
        <f>MONTH(U22)</f>
        <v>11</v>
      </c>
      <c r="AC22" s="357" t="str">
        <f>IF(R22&gt;0,"○","☓")</f>
        <v>○</v>
      </c>
    </row>
    <row r="23" spans="2:29" s="106" customFormat="1" x14ac:dyDescent="0.2">
      <c r="C23" s="347"/>
      <c r="D23" s="349">
        <v>43748</v>
      </c>
      <c r="E23" s="29" t="s">
        <v>76</v>
      </c>
      <c r="F23" s="29">
        <v>8601</v>
      </c>
      <c r="G23" s="54" t="s">
        <v>23</v>
      </c>
      <c r="H23" s="46">
        <v>515.02</v>
      </c>
      <c r="I23" s="46">
        <v>2000</v>
      </c>
      <c r="J23" s="47">
        <f t="shared" si="3"/>
        <v>1030040</v>
      </c>
      <c r="K23" s="168" t="s">
        <v>66</v>
      </c>
      <c r="L23" s="41">
        <v>533.29999999999995</v>
      </c>
      <c r="M23" s="31">
        <f>487+582</f>
        <v>1069</v>
      </c>
      <c r="N23" s="130">
        <v>0</v>
      </c>
      <c r="O23" s="165">
        <v>0</v>
      </c>
      <c r="P23" s="29">
        <f>IF(L23 &gt;0,(L23-H23)*I23-M23-N23-O23,0)</f>
        <v>35490.999999999942</v>
      </c>
      <c r="Q23" s="48">
        <f t="shared" si="0"/>
        <v>3.4455943458506409E-2</v>
      </c>
      <c r="R23" s="350"/>
      <c r="S23" s="352"/>
      <c r="U23" s="344"/>
      <c r="V23" s="344"/>
      <c r="W23" s="344"/>
      <c r="AA23" s="352"/>
      <c r="AB23" s="352"/>
      <c r="AC23" s="352"/>
    </row>
    <row r="24" spans="2:29" s="106" customFormat="1" x14ac:dyDescent="0.2">
      <c r="B24" s="124" t="s">
        <v>194</v>
      </c>
      <c r="C24" s="346">
        <f>ROW()/2-1</f>
        <v>11</v>
      </c>
      <c r="D24" s="348">
        <v>43783</v>
      </c>
      <c r="E24" s="33" t="s">
        <v>75</v>
      </c>
      <c r="F24" s="33">
        <v>3105</v>
      </c>
      <c r="G24" s="55" t="s">
        <v>47</v>
      </c>
      <c r="H24" s="49">
        <v>970</v>
      </c>
      <c r="I24" s="33">
        <v>1100</v>
      </c>
      <c r="J24" s="50">
        <f t="shared" si="3"/>
        <v>1067000</v>
      </c>
      <c r="K24" s="52" t="s">
        <v>80</v>
      </c>
      <c r="L24" s="49">
        <v>999</v>
      </c>
      <c r="M24" s="33">
        <f t="shared" ref="M24:M30" si="4">700+35+35</f>
        <v>770</v>
      </c>
      <c r="N24" s="33">
        <v>514</v>
      </c>
      <c r="O24" s="52">
        <v>165</v>
      </c>
      <c r="P24" s="25">
        <f>IF(L24 &gt;0,(H24-L24)*I24-M24-N24-O24,0)</f>
        <v>-33349</v>
      </c>
      <c r="Q24" s="45">
        <f t="shared" si="0"/>
        <v>-3.1254920337394562E-2</v>
      </c>
      <c r="R24" s="350">
        <f>P24+P25</f>
        <v>-59214</v>
      </c>
      <c r="S24" s="351">
        <f>R24/(J24+J25)</f>
        <v>-2.7894290559638213E-2</v>
      </c>
      <c r="U24" s="353">
        <v>43798</v>
      </c>
      <c r="V24" s="344">
        <f>DATEDIF(D24,U24,"d")</f>
        <v>15</v>
      </c>
      <c r="W24" s="382" t="s">
        <v>199</v>
      </c>
      <c r="X24" s="166"/>
      <c r="AA24" s="357">
        <f>YEAR(U24)</f>
        <v>2019</v>
      </c>
      <c r="AB24" s="357">
        <f>MONTH(U24)</f>
        <v>11</v>
      </c>
      <c r="AC24" s="357" t="str">
        <f>IF(R24&gt;0,"○","☓")</f>
        <v>☓</v>
      </c>
    </row>
    <row r="25" spans="2:29" s="106" customFormat="1" x14ac:dyDescent="0.2">
      <c r="C25" s="347"/>
      <c r="D25" s="349">
        <v>43748</v>
      </c>
      <c r="E25" s="29" t="s">
        <v>76</v>
      </c>
      <c r="F25" s="29">
        <v>6301</v>
      </c>
      <c r="G25" s="54" t="s">
        <v>53</v>
      </c>
      <c r="H25" s="46">
        <v>2639.5</v>
      </c>
      <c r="I25" s="46">
        <v>400</v>
      </c>
      <c r="J25" s="47">
        <f t="shared" si="3"/>
        <v>1055800</v>
      </c>
      <c r="K25" s="38" t="s">
        <v>66</v>
      </c>
      <c r="L25" s="41">
        <v>2580</v>
      </c>
      <c r="M25" s="31">
        <f t="shared" si="4"/>
        <v>770</v>
      </c>
      <c r="N25" s="131">
        <v>1295</v>
      </c>
      <c r="O25" s="131">
        <v>0</v>
      </c>
      <c r="P25" s="29">
        <f>IF(L25 &gt;0,(L25-H25)*I25-M25-N25-O25,0)</f>
        <v>-25865</v>
      </c>
      <c r="Q25" s="48">
        <f t="shared" si="0"/>
        <v>-2.4498010986929341E-2</v>
      </c>
      <c r="R25" s="350"/>
      <c r="S25" s="352"/>
      <c r="U25" s="344"/>
      <c r="V25" s="344"/>
      <c r="W25" s="383"/>
      <c r="X25" s="166"/>
      <c r="AA25" s="352"/>
      <c r="AB25" s="352"/>
      <c r="AC25" s="352"/>
    </row>
    <row r="26" spans="2:29" s="106" customFormat="1" x14ac:dyDescent="0.2">
      <c r="B26" s="124" t="s">
        <v>194</v>
      </c>
      <c r="C26" s="346">
        <f>ROW()/2-1</f>
        <v>12</v>
      </c>
      <c r="D26" s="348">
        <v>43784</v>
      </c>
      <c r="E26" s="33" t="s">
        <v>75</v>
      </c>
      <c r="F26" s="33">
        <v>6770</v>
      </c>
      <c r="G26" s="55" t="s">
        <v>22</v>
      </c>
      <c r="H26" s="49">
        <v>2386</v>
      </c>
      <c r="I26" s="33">
        <v>400</v>
      </c>
      <c r="J26" s="50">
        <f t="shared" si="3"/>
        <v>954400</v>
      </c>
      <c r="K26" s="52" t="s">
        <v>530</v>
      </c>
      <c r="L26" s="49">
        <v>2446</v>
      </c>
      <c r="M26" s="33">
        <f t="shared" si="4"/>
        <v>770</v>
      </c>
      <c r="N26" s="33">
        <v>320</v>
      </c>
      <c r="O26" s="52">
        <v>488</v>
      </c>
      <c r="P26" s="25">
        <f>IF(L26 &gt;0,(H26-L26)*I26-M26-N26-O26,0)</f>
        <v>-25578</v>
      </c>
      <c r="Q26" s="45">
        <f t="shared" si="0"/>
        <v>-2.680008382229673E-2</v>
      </c>
      <c r="R26" s="350">
        <f>P26+P27</f>
        <v>-23558</v>
      </c>
      <c r="S26" s="351">
        <f>R26/(J26+J27)</f>
        <v>-1.2410704878305763E-2</v>
      </c>
      <c r="U26" s="353">
        <v>43802</v>
      </c>
      <c r="V26" s="344">
        <f>DATEDIF(D26,U26,"d")</f>
        <v>18</v>
      </c>
      <c r="W26" s="360" t="s">
        <v>524</v>
      </c>
      <c r="X26" s="166"/>
      <c r="AA26" s="357">
        <f>YEAR(U26)</f>
        <v>2019</v>
      </c>
      <c r="AB26" s="357">
        <f>MONTH(U26)</f>
        <v>12</v>
      </c>
      <c r="AC26" s="357" t="str">
        <f>IF(R26&gt;0,"○","☓")</f>
        <v>☓</v>
      </c>
    </row>
    <row r="27" spans="2:29" s="106" customFormat="1" x14ac:dyDescent="0.2">
      <c r="C27" s="347"/>
      <c r="D27" s="349">
        <v>43748</v>
      </c>
      <c r="E27" s="29" t="s">
        <v>76</v>
      </c>
      <c r="F27" s="29">
        <v>1911</v>
      </c>
      <c r="G27" s="54" t="s">
        <v>50</v>
      </c>
      <c r="H27" s="46">
        <v>1573</v>
      </c>
      <c r="I27" s="46">
        <v>600</v>
      </c>
      <c r="J27" s="47">
        <f t="shared" si="3"/>
        <v>943800</v>
      </c>
      <c r="K27" s="167" t="s">
        <v>81</v>
      </c>
      <c r="L27" s="41">
        <v>1579</v>
      </c>
      <c r="M27" s="31">
        <f t="shared" si="4"/>
        <v>770</v>
      </c>
      <c r="N27" s="132">
        <v>1230</v>
      </c>
      <c r="O27" s="132">
        <v>-420</v>
      </c>
      <c r="P27" s="29">
        <f>IF(L27 &gt;0,(L27-H27)*I27-M27-N27-O27,0)</f>
        <v>2020</v>
      </c>
      <c r="Q27" s="48">
        <f t="shared" si="0"/>
        <v>2.1402839584657766E-3</v>
      </c>
      <c r="R27" s="350"/>
      <c r="S27" s="352"/>
      <c r="U27" s="344"/>
      <c r="V27" s="344"/>
      <c r="W27" s="361"/>
      <c r="X27" s="166"/>
      <c r="AA27" s="352"/>
      <c r="AB27" s="352"/>
      <c r="AC27" s="352"/>
    </row>
    <row r="28" spans="2:29" s="106" customFormat="1" x14ac:dyDescent="0.2">
      <c r="B28" s="124" t="s">
        <v>194</v>
      </c>
      <c r="C28" s="346">
        <v>13</v>
      </c>
      <c r="D28" s="348">
        <v>43789</v>
      </c>
      <c r="E28" s="33" t="s">
        <v>75</v>
      </c>
      <c r="F28" s="33">
        <v>4182</v>
      </c>
      <c r="G28" s="55" t="s">
        <v>45</v>
      </c>
      <c r="H28" s="49">
        <v>1627</v>
      </c>
      <c r="I28" s="33">
        <v>600</v>
      </c>
      <c r="J28" s="50">
        <v>976200</v>
      </c>
      <c r="K28" s="52" t="s">
        <v>80</v>
      </c>
      <c r="L28" s="49">
        <v>1681</v>
      </c>
      <c r="M28" s="33">
        <f t="shared" si="4"/>
        <v>770</v>
      </c>
      <c r="N28" s="144">
        <v>558</v>
      </c>
      <c r="O28" s="52">
        <v>120</v>
      </c>
      <c r="P28" s="25">
        <f>IF(L28 &gt;0,(H28-L28)*I28-M28-N28-O28,0)</f>
        <v>-33848</v>
      </c>
      <c r="Q28" s="45">
        <f t="shared" si="0"/>
        <v>-3.4673222700266342E-2</v>
      </c>
      <c r="R28" s="350">
        <v>54150</v>
      </c>
      <c r="S28" s="351">
        <v>2.7799999999999998E-2</v>
      </c>
      <c r="U28" s="353">
        <v>43805</v>
      </c>
      <c r="V28" s="344">
        <v>15</v>
      </c>
      <c r="W28" s="364" t="s">
        <v>501</v>
      </c>
      <c r="X28" s="166"/>
      <c r="AA28" s="357">
        <f>YEAR(U28)</f>
        <v>2019</v>
      </c>
      <c r="AB28" s="357">
        <f>MONTH(U28)</f>
        <v>12</v>
      </c>
      <c r="AC28" s="357" t="str">
        <f>IF(R28&gt;0,"○","☓")</f>
        <v>○</v>
      </c>
    </row>
    <row r="29" spans="2:29" s="106" customFormat="1" x14ac:dyDescent="0.2">
      <c r="C29" s="347"/>
      <c r="D29" s="349">
        <v>43748</v>
      </c>
      <c r="E29" s="29" t="s">
        <v>76</v>
      </c>
      <c r="F29" s="29">
        <v>1824</v>
      </c>
      <c r="G29" s="54" t="s">
        <v>222</v>
      </c>
      <c r="H29" s="46">
        <v>973</v>
      </c>
      <c r="I29" s="46">
        <v>1000</v>
      </c>
      <c r="J29" s="47">
        <v>973000</v>
      </c>
      <c r="K29" s="145" t="s">
        <v>80</v>
      </c>
      <c r="L29" s="41">
        <v>1062</v>
      </c>
      <c r="M29" s="31">
        <f t="shared" si="4"/>
        <v>770</v>
      </c>
      <c r="N29" s="31">
        <v>1418</v>
      </c>
      <c r="O29" s="138">
        <v>0</v>
      </c>
      <c r="P29" s="29">
        <f>IF(L29 &gt;0,(L29-H29)*I29-M29-N29-O29,0)</f>
        <v>86812</v>
      </c>
      <c r="Q29" s="48">
        <f t="shared" si="0"/>
        <v>8.9220966084275433E-2</v>
      </c>
      <c r="R29" s="350"/>
      <c r="S29" s="352"/>
      <c r="U29" s="344"/>
      <c r="V29" s="344"/>
      <c r="W29" s="344"/>
      <c r="X29" s="166"/>
      <c r="AA29" s="352"/>
      <c r="AB29" s="352"/>
      <c r="AC29" s="352"/>
    </row>
    <row r="30" spans="2:29" s="106" customFormat="1" x14ac:dyDescent="0.2">
      <c r="B30" s="124" t="s">
        <v>194</v>
      </c>
      <c r="C30" s="346">
        <v>14</v>
      </c>
      <c r="D30" s="348">
        <v>43790</v>
      </c>
      <c r="E30" s="33" t="s">
        <v>75</v>
      </c>
      <c r="F30" s="33">
        <v>6995</v>
      </c>
      <c r="G30" s="55" t="s">
        <v>48</v>
      </c>
      <c r="H30" s="49">
        <v>2050</v>
      </c>
      <c r="I30" s="33">
        <v>500</v>
      </c>
      <c r="J30" s="50">
        <f t="shared" ref="J30:J57" si="5">H30*I30</f>
        <v>1025000</v>
      </c>
      <c r="K30" s="52" t="s">
        <v>80</v>
      </c>
      <c r="L30" s="49">
        <v>2176</v>
      </c>
      <c r="M30" s="33">
        <f t="shared" si="4"/>
        <v>770</v>
      </c>
      <c r="N30" s="144">
        <f>IF(OR(K30="現物",J30=0),0,IF(E30="売",J30*Fee_Refer!$B$12/365*V30, J30*Fee_Refer!$B$11/365*#REF!))</f>
        <v>556.02739726027391</v>
      </c>
      <c r="O30" s="52">
        <v>92</v>
      </c>
      <c r="P30" s="25">
        <f>IF(L30 &gt;0,(H30-L30)*I30-M30-N30-O30,0)</f>
        <v>-64418.027397260274</v>
      </c>
      <c r="Q30" s="45">
        <f t="shared" si="0"/>
        <v>-6.2846855997327103E-2</v>
      </c>
      <c r="R30" s="350">
        <f>P30+P31</f>
        <v>33712.972602739726</v>
      </c>
      <c r="S30" s="351">
        <f>R30/(J30+J31)</f>
        <v>1.6402146834066229E-2</v>
      </c>
      <c r="U30" s="353">
        <v>43808</v>
      </c>
      <c r="V30" s="344">
        <f>IF(U30&gt;D30,DATEDIF(D30,U30,"d"),0)</f>
        <v>18</v>
      </c>
      <c r="W30" s="359" t="s">
        <v>525</v>
      </c>
      <c r="AA30" s="357">
        <f>YEAR(U30)</f>
        <v>2019</v>
      </c>
      <c r="AB30" s="357">
        <f>MONTH(U30)</f>
        <v>12</v>
      </c>
      <c r="AC30" s="357" t="str">
        <f>IF(R30&gt;0,"○","☓")</f>
        <v>○</v>
      </c>
    </row>
    <row r="31" spans="2:29" s="106" customFormat="1" x14ac:dyDescent="0.2">
      <c r="C31" s="347"/>
      <c r="D31" s="349">
        <v>43748</v>
      </c>
      <c r="E31" s="29" t="s">
        <v>76</v>
      </c>
      <c r="F31" s="29">
        <v>6472</v>
      </c>
      <c r="G31" s="54" t="s">
        <v>60</v>
      </c>
      <c r="H31" s="46">
        <v>322</v>
      </c>
      <c r="I31" s="46">
        <v>3200</v>
      </c>
      <c r="J31" s="47">
        <f t="shared" si="5"/>
        <v>1030400</v>
      </c>
      <c r="K31" s="168" t="s">
        <v>66</v>
      </c>
      <c r="L31" s="41">
        <v>353</v>
      </c>
      <c r="M31" s="31">
        <f>487+582</f>
        <v>1069</v>
      </c>
      <c r="N31" s="165">
        <v>0</v>
      </c>
      <c r="O31" s="165">
        <v>0</v>
      </c>
      <c r="P31" s="29">
        <f>IF(L31 &gt;0,(L31-H31)*I31-M31-N31-O31,0)</f>
        <v>98131</v>
      </c>
      <c r="Q31" s="48">
        <f t="shared" si="0"/>
        <v>9.5235830745341615E-2</v>
      </c>
      <c r="R31" s="350"/>
      <c r="S31" s="352"/>
      <c r="U31" s="344"/>
      <c r="V31" s="344"/>
      <c r="W31" s="344"/>
      <c r="AA31" s="352"/>
      <c r="AB31" s="352"/>
      <c r="AC31" s="352"/>
    </row>
    <row r="32" spans="2:29" s="106" customFormat="1" x14ac:dyDescent="0.2">
      <c r="B32" s="124" t="s">
        <v>194</v>
      </c>
      <c r="C32" s="346">
        <v>15</v>
      </c>
      <c r="D32" s="348">
        <v>43791</v>
      </c>
      <c r="E32" s="33" t="s">
        <v>75</v>
      </c>
      <c r="F32" s="33">
        <v>8601</v>
      </c>
      <c r="G32" s="55" t="s">
        <v>23</v>
      </c>
      <c r="H32" s="49">
        <v>533.79999999999995</v>
      </c>
      <c r="I32" s="33">
        <v>2000</v>
      </c>
      <c r="J32" s="50">
        <f t="shared" si="5"/>
        <v>1067600</v>
      </c>
      <c r="K32" s="52" t="s">
        <v>80</v>
      </c>
      <c r="L32" s="49">
        <v>555</v>
      </c>
      <c r="M32" s="33">
        <f>700+35+35</f>
        <v>770</v>
      </c>
      <c r="N32" s="144">
        <f>IF(OR(K32="現物",J32=0),0,IF(E32="売",J32*Fee_Refer!$B$12/365*V32, J32*Fee_Refer!$B$11/365*#REF!))</f>
        <v>546.96219178082174</v>
      </c>
      <c r="O32" s="52">
        <v>92</v>
      </c>
      <c r="P32" s="25">
        <f>IF(L32 &gt;0,(H32-L32)*I32-M32-N32-O32,0)</f>
        <v>-43808.962191780913</v>
      </c>
      <c r="Q32" s="45">
        <f t="shared" si="0"/>
        <v>-4.1034996432915805E-2</v>
      </c>
      <c r="R32" s="350">
        <f>P32+P33</f>
        <v>-7387.9621917808836</v>
      </c>
      <c r="S32" s="351">
        <f>R32/(J32+J33)</f>
        <v>-3.4469872261972761E-3</v>
      </c>
      <c r="U32" s="353">
        <v>43808</v>
      </c>
      <c r="V32" s="344">
        <f>IF(U32&gt;D32,DATEDIF(D32,U32,"d"),0)</f>
        <v>17</v>
      </c>
      <c r="W32" s="359" t="s">
        <v>525</v>
      </c>
      <c r="AA32" s="357">
        <f>YEAR(U32)</f>
        <v>2019</v>
      </c>
      <c r="AB32" s="357">
        <f>MONTH(U32)</f>
        <v>12</v>
      </c>
      <c r="AC32" s="357" t="str">
        <f>IF(R32&gt;0,"○","☓")</f>
        <v>☓</v>
      </c>
    </row>
    <row r="33" spans="2:29" s="106" customFormat="1" x14ac:dyDescent="0.2">
      <c r="C33" s="347"/>
      <c r="D33" s="349">
        <v>43748</v>
      </c>
      <c r="E33" s="29" t="s">
        <v>76</v>
      </c>
      <c r="F33" s="29">
        <v>8308</v>
      </c>
      <c r="G33" s="54" t="s">
        <v>49</v>
      </c>
      <c r="H33" s="46">
        <v>467.7</v>
      </c>
      <c r="I33" s="46">
        <v>2300</v>
      </c>
      <c r="J33" s="47">
        <f t="shared" si="5"/>
        <v>1075710</v>
      </c>
      <c r="K33" s="168" t="s">
        <v>66</v>
      </c>
      <c r="L33" s="41">
        <v>484</v>
      </c>
      <c r="M33" s="31">
        <f>487+582</f>
        <v>1069</v>
      </c>
      <c r="N33" s="165">
        <v>0</v>
      </c>
      <c r="O33" s="165">
        <v>0</v>
      </c>
      <c r="P33" s="29">
        <f>IF(L33 &gt;0,(L33-H33)*I33-M33-N33-O33,0)</f>
        <v>36421.000000000029</v>
      </c>
      <c r="Q33" s="48">
        <f t="shared" si="0"/>
        <v>3.3857638211042033E-2</v>
      </c>
      <c r="R33" s="350"/>
      <c r="S33" s="352"/>
      <c r="U33" s="344"/>
      <c r="V33" s="344"/>
      <c r="W33" s="344"/>
      <c r="AA33" s="352"/>
      <c r="AB33" s="352"/>
      <c r="AC33" s="352"/>
    </row>
    <row r="34" spans="2:29" s="106" customFormat="1" x14ac:dyDescent="0.2">
      <c r="B34" s="124" t="s">
        <v>194</v>
      </c>
      <c r="C34" s="346">
        <v>16</v>
      </c>
      <c r="D34" s="348">
        <v>43802</v>
      </c>
      <c r="E34" s="33" t="s">
        <v>182</v>
      </c>
      <c r="F34" s="33">
        <v>3861</v>
      </c>
      <c r="G34" s="55" t="s">
        <v>35</v>
      </c>
      <c r="H34" s="49">
        <v>616</v>
      </c>
      <c r="I34" s="49">
        <v>1700</v>
      </c>
      <c r="J34" s="50">
        <f t="shared" si="5"/>
        <v>1047200</v>
      </c>
      <c r="K34" s="52" t="s">
        <v>80</v>
      </c>
      <c r="L34" s="49">
        <v>630</v>
      </c>
      <c r="M34" s="33">
        <v>770</v>
      </c>
      <c r="N34" s="144">
        <f>IF(OR(K34="現物",J34=0),0,IF(E34="売",J34*Fee_Refer!$B$12/365*V34, J34*Fee_Refer!$B$11/365*#REF!))</f>
        <v>504.95123287671225</v>
      </c>
      <c r="O34" s="52">
        <v>0</v>
      </c>
      <c r="P34" s="147">
        <f>IF(L34 &gt;0,(H34-L34)*I34-M34-N34-O34,0)</f>
        <v>-25074.951232876712</v>
      </c>
      <c r="Q34" s="51">
        <f t="shared" si="0"/>
        <v>-2.3944758625741705E-2</v>
      </c>
      <c r="R34" s="350">
        <f>P34+P35</f>
        <v>29274.382465753424</v>
      </c>
      <c r="S34" s="351">
        <f>R34/(J34+J35)</f>
        <v>1.4002861602292846E-2</v>
      </c>
      <c r="U34" s="353">
        <v>43818</v>
      </c>
      <c r="V34" s="344">
        <f>IF(U34&gt;D34,DATEDIF(D34,U34,"d"),0)</f>
        <v>16</v>
      </c>
      <c r="W34" s="345" t="s">
        <v>525</v>
      </c>
      <c r="AA34" s="357">
        <f>YEAR(U34)</f>
        <v>2019</v>
      </c>
      <c r="AB34" s="357">
        <f>MONTH(U34)</f>
        <v>12</v>
      </c>
      <c r="AC34" s="357" t="str">
        <f>IF(R34&gt;0,"○","☓")</f>
        <v>○</v>
      </c>
    </row>
    <row r="35" spans="2:29" s="106" customFormat="1" x14ac:dyDescent="0.2">
      <c r="C35" s="347"/>
      <c r="D35" s="349">
        <v>43748</v>
      </c>
      <c r="E35" s="29" t="s">
        <v>184</v>
      </c>
      <c r="F35" s="29">
        <v>5703</v>
      </c>
      <c r="G35" s="54" t="s">
        <v>219</v>
      </c>
      <c r="H35" s="46">
        <v>222</v>
      </c>
      <c r="I35" s="46">
        <v>4700</v>
      </c>
      <c r="J35" s="47">
        <f t="shared" si="5"/>
        <v>1043400</v>
      </c>
      <c r="K35" s="145" t="s">
        <v>80</v>
      </c>
      <c r="L35" s="41">
        <v>234</v>
      </c>
      <c r="M35" s="31">
        <v>770</v>
      </c>
      <c r="N35" s="146">
        <f>IF(OR(K35="現物",J35=0),0,IF(E35="売",J35*Fee_Refer!$B$12/365*V35, J35*Fee_Refer!$B$11/365*V34))</f>
        <v>1280.666301369863</v>
      </c>
      <c r="O35" s="209">
        <v>0</v>
      </c>
      <c r="P35" s="148">
        <f>IF(L35&gt;0,(L35-H35)*I35-M35-N35-O35,0)</f>
        <v>54349.333698630136</v>
      </c>
      <c r="Q35" s="48">
        <f t="shared" si="0"/>
        <v>5.2088684779212323E-2</v>
      </c>
      <c r="R35" s="350"/>
      <c r="S35" s="352"/>
      <c r="U35" s="344"/>
      <c r="V35" s="344"/>
      <c r="W35" s="344"/>
      <c r="AA35" s="352"/>
      <c r="AB35" s="352"/>
      <c r="AC35" s="352"/>
    </row>
    <row r="36" spans="2:29" s="106" customFormat="1" x14ac:dyDescent="0.2">
      <c r="B36" s="124" t="s">
        <v>194</v>
      </c>
      <c r="C36" s="346">
        <v>17</v>
      </c>
      <c r="D36" s="348">
        <v>43808</v>
      </c>
      <c r="E36" s="33" t="s">
        <v>182</v>
      </c>
      <c r="F36" s="33">
        <v>5991</v>
      </c>
      <c r="G36" s="55" t="s">
        <v>1071</v>
      </c>
      <c r="H36" s="49">
        <v>1013</v>
      </c>
      <c r="I36" s="49">
        <v>900</v>
      </c>
      <c r="J36" s="50">
        <f t="shared" si="5"/>
        <v>911700</v>
      </c>
      <c r="K36" s="52" t="s">
        <v>80</v>
      </c>
      <c r="L36" s="49">
        <v>1023</v>
      </c>
      <c r="M36" s="33">
        <v>770</v>
      </c>
      <c r="N36" s="144">
        <f>IF(OR(K36="現物",J36=0),0,IF(E36="売",J36*Fee_Refer!$B$12/365*V36, J36*Fee_Refer!$B$11/365*#REF!))</f>
        <v>439.61424657534241</v>
      </c>
      <c r="O36" s="52">
        <v>0</v>
      </c>
      <c r="P36" s="147">
        <f>IF(L36 &gt;0,(H36-L36)*I36-M36-N36-O36,0)</f>
        <v>-10209.614246575342</v>
      </c>
      <c r="Q36" s="51">
        <f t="shared" si="0"/>
        <v>-1.119843615945524E-2</v>
      </c>
      <c r="R36" s="350">
        <f>P36+P37</f>
        <v>-25646.869041095888</v>
      </c>
      <c r="S36" s="351">
        <f>R36/(J36+J37)</f>
        <v>-1.376865251575449E-2</v>
      </c>
      <c r="U36" s="353">
        <v>43824</v>
      </c>
      <c r="V36" s="344">
        <f>IF(U36&gt;D36,DATEDIF(D36,U36,"d"),0)</f>
        <v>16</v>
      </c>
      <c r="W36" s="345" t="s">
        <v>525</v>
      </c>
      <c r="AA36" s="357">
        <f>YEAR(U36)</f>
        <v>2019</v>
      </c>
      <c r="AB36" s="357">
        <f>MONTH(U36)</f>
        <v>12</v>
      </c>
      <c r="AC36" s="357" t="str">
        <f>IF(R36&gt;0,"○","☓")</f>
        <v>☓</v>
      </c>
    </row>
    <row r="37" spans="2:29" s="106" customFormat="1" x14ac:dyDescent="0.2">
      <c r="B37" s="124"/>
      <c r="C37" s="347"/>
      <c r="D37" s="349">
        <v>43748</v>
      </c>
      <c r="E37" s="29" t="s">
        <v>184</v>
      </c>
      <c r="F37" s="29">
        <v>7267</v>
      </c>
      <c r="G37" s="54" t="s">
        <v>58</v>
      </c>
      <c r="H37" s="46">
        <v>3170</v>
      </c>
      <c r="I37" s="46">
        <v>300</v>
      </c>
      <c r="J37" s="47">
        <f t="shared" si="5"/>
        <v>951000</v>
      </c>
      <c r="K37" s="145" t="s">
        <v>80</v>
      </c>
      <c r="L37" s="41">
        <v>3125</v>
      </c>
      <c r="M37" s="31">
        <v>770</v>
      </c>
      <c r="N37" s="146">
        <f>IF(OR(K37="現物",J37=0),0,IF(E37="売",J37*Fee_Refer!$B$12/365*V37, J37*Fee_Refer!$B$11/365*V36))</f>
        <v>1167.2547945205479</v>
      </c>
      <c r="O37" s="270">
        <v>0</v>
      </c>
      <c r="P37" s="148">
        <f>IF(L37&gt;0,(L37-H37)*I37-M37-N37-O37,0)</f>
        <v>-15437.254794520548</v>
      </c>
      <c r="Q37" s="48">
        <f t="shared" si="0"/>
        <v>-1.6232654883828124E-2</v>
      </c>
      <c r="R37" s="350"/>
      <c r="S37" s="352"/>
      <c r="U37" s="344"/>
      <c r="V37" s="344"/>
      <c r="W37" s="344"/>
      <c r="AA37" s="352"/>
      <c r="AB37" s="352"/>
      <c r="AC37" s="352"/>
    </row>
    <row r="38" spans="2:29" s="106" customFormat="1" x14ac:dyDescent="0.2">
      <c r="B38" s="124" t="s">
        <v>194</v>
      </c>
      <c r="C38" s="346">
        <v>18</v>
      </c>
      <c r="D38" s="348">
        <v>43809</v>
      </c>
      <c r="E38" s="33" t="s">
        <v>182</v>
      </c>
      <c r="F38" s="33">
        <v>6471</v>
      </c>
      <c r="G38" s="55" t="s">
        <v>1095</v>
      </c>
      <c r="H38" s="49">
        <v>1067</v>
      </c>
      <c r="I38" s="49">
        <v>1000</v>
      </c>
      <c r="J38" s="50">
        <f t="shared" si="5"/>
        <v>1067000</v>
      </c>
      <c r="K38" s="52" t="s">
        <v>80</v>
      </c>
      <c r="L38" s="49">
        <v>1054</v>
      </c>
      <c r="M38" s="33">
        <v>770</v>
      </c>
      <c r="N38" s="144">
        <f>IF(OR(K38="現物",J38=0),0,IF(E38="売",J38*Fee_Refer!$B$12/365*V38, J38*Fee_Refer!$B$11/365*#REF!))</f>
        <v>546.65479452054797</v>
      </c>
      <c r="O38" s="52">
        <v>0</v>
      </c>
      <c r="P38" s="147">
        <f>IF(L38 &gt;0,(H38-L38)*I38-M38-N38-O38,0)</f>
        <v>11683.345205479452</v>
      </c>
      <c r="Q38" s="51">
        <f t="shared" si="0"/>
        <v>1.094971434440436E-2</v>
      </c>
      <c r="R38" s="350">
        <f>P38+P39</f>
        <v>-12105.526027397262</v>
      </c>
      <c r="S38" s="351">
        <f>R38/(J38+J39)</f>
        <v>-5.6174134697899126E-3</v>
      </c>
      <c r="U38" s="353">
        <v>43826</v>
      </c>
      <c r="V38" s="344">
        <f>IF(U38&gt;D38,DATEDIF(D38,U38,"d"),0)</f>
        <v>17</v>
      </c>
      <c r="W38" s="345" t="s">
        <v>525</v>
      </c>
      <c r="X38" s="268" t="s">
        <v>1097</v>
      </c>
      <c r="AA38" s="357">
        <f>YEAR(U38)</f>
        <v>2019</v>
      </c>
      <c r="AB38" s="357">
        <f>MONTH(U38)</f>
        <v>12</v>
      </c>
      <c r="AC38" s="357" t="str">
        <f>IF(R38&gt;0,"○","☓")</f>
        <v>☓</v>
      </c>
    </row>
    <row r="39" spans="2:29" s="106" customFormat="1" x14ac:dyDescent="0.2">
      <c r="B39" s="124"/>
      <c r="C39" s="347"/>
      <c r="D39" s="349">
        <v>43748</v>
      </c>
      <c r="E39" s="29" t="s">
        <v>184</v>
      </c>
      <c r="F39" s="29">
        <v>6473</v>
      </c>
      <c r="G39" s="54" t="s">
        <v>1096</v>
      </c>
      <c r="H39" s="46">
        <v>1360</v>
      </c>
      <c r="I39" s="46">
        <v>800</v>
      </c>
      <c r="J39" s="47">
        <f t="shared" si="5"/>
        <v>1088000</v>
      </c>
      <c r="K39" s="145" t="s">
        <v>80</v>
      </c>
      <c r="L39" s="41">
        <v>1333</v>
      </c>
      <c r="M39" s="31">
        <v>770</v>
      </c>
      <c r="N39" s="146">
        <f>IF(OR(K39="現物",J39=0),0,IF(E39="売",J39*Fee_Refer!$B$12/365*V39, J39*Fee_Refer!$B$11/365*V38))</f>
        <v>1418.8712328767124</v>
      </c>
      <c r="O39" s="271">
        <v>0</v>
      </c>
      <c r="P39" s="148">
        <f>IF(L39&gt;0,(L39-H39)*I39-M39-N39-O39,0)</f>
        <v>-23788.871232876714</v>
      </c>
      <c r="Q39" s="48">
        <f t="shared" si="0"/>
        <v>-2.1864771353746981E-2</v>
      </c>
      <c r="R39" s="350"/>
      <c r="S39" s="352"/>
      <c r="U39" s="344"/>
      <c r="V39" s="344"/>
      <c r="W39" s="344"/>
      <c r="AA39" s="352"/>
      <c r="AB39" s="352"/>
      <c r="AC39" s="352"/>
    </row>
    <row r="40" spans="2:29" s="106" customFormat="1" x14ac:dyDescent="0.2">
      <c r="B40" s="124" t="s">
        <v>194</v>
      </c>
      <c r="C40" s="346">
        <v>19</v>
      </c>
      <c r="D40" s="348">
        <v>43811</v>
      </c>
      <c r="E40" s="33" t="s">
        <v>182</v>
      </c>
      <c r="F40" s="33">
        <v>1860</v>
      </c>
      <c r="G40" s="55" t="s">
        <v>54</v>
      </c>
      <c r="H40" s="49">
        <v>730</v>
      </c>
      <c r="I40" s="49">
        <v>1400</v>
      </c>
      <c r="J40" s="50">
        <f t="shared" si="5"/>
        <v>1022000</v>
      </c>
      <c r="K40" s="52" t="s">
        <v>80</v>
      </c>
      <c r="L40" s="49">
        <v>733</v>
      </c>
      <c r="M40" s="33">
        <v>770</v>
      </c>
      <c r="N40" s="144">
        <f>IF(OR(K40="現物",J40=0),0,IF(E40="売",J40*Fee_Refer!$B$12/365*V40, J40*Fee_Refer!$B$11/365*#REF!))</f>
        <v>554.4</v>
      </c>
      <c r="O40" s="52">
        <v>0</v>
      </c>
      <c r="P40" s="147">
        <f>IF(L40 &gt;0,(H40-L40)*I40-M40-N40-O40,0)</f>
        <v>-5524.4</v>
      </c>
      <c r="Q40" s="51">
        <f t="shared" si="0"/>
        <v>-5.4054794520547941E-3</v>
      </c>
      <c r="R40" s="350">
        <f>P40+P41</f>
        <v>-63666.936986301371</v>
      </c>
      <c r="S40" s="351">
        <f>R40/(J40+J41)</f>
        <v>-3.158082191780822E-2</v>
      </c>
      <c r="U40" s="353">
        <v>43829</v>
      </c>
      <c r="V40" s="344">
        <f>IF(U40&gt;D40,DATEDIF(D40,U40,"d"),0)</f>
        <v>18</v>
      </c>
      <c r="W40" s="345" t="s">
        <v>525</v>
      </c>
      <c r="AA40" s="357">
        <f>YEAR(U40)</f>
        <v>2019</v>
      </c>
      <c r="AB40" s="357">
        <f>MONTH(U40)</f>
        <v>12</v>
      </c>
      <c r="AC40" s="357" t="str">
        <f>IF(R40&gt;0,"○","☓")</f>
        <v>☓</v>
      </c>
    </row>
    <row r="41" spans="2:29" s="106" customFormat="1" x14ac:dyDescent="0.2">
      <c r="B41" s="124"/>
      <c r="C41" s="347"/>
      <c r="D41" s="349">
        <v>43748</v>
      </c>
      <c r="E41" s="29" t="s">
        <v>184</v>
      </c>
      <c r="F41" s="29">
        <v>5110</v>
      </c>
      <c r="G41" s="54" t="s">
        <v>1098</v>
      </c>
      <c r="H41" s="46">
        <v>1420</v>
      </c>
      <c r="I41" s="46">
        <v>700</v>
      </c>
      <c r="J41" s="47">
        <f t="shared" si="5"/>
        <v>994000</v>
      </c>
      <c r="K41" s="145" t="s">
        <v>80</v>
      </c>
      <c r="L41" s="41">
        <v>1340</v>
      </c>
      <c r="M41" s="31">
        <v>770</v>
      </c>
      <c r="N41" s="146">
        <f>IF(OR(K41="現物",J41=0),0,IF(E41="売",J41*Fee_Refer!$B$12/365*V41, J41*Fee_Refer!$B$11/365*V40))</f>
        <v>1372.5369863013698</v>
      </c>
      <c r="O41" s="272">
        <v>0</v>
      </c>
      <c r="P41" s="148">
        <f>IF(L41&gt;0,(L41-H41)*I41-M41-N41-O41,0)</f>
        <v>-58142.536986301369</v>
      </c>
      <c r="Q41" s="48">
        <f t="shared" si="0"/>
        <v>-5.8493497974146248E-2</v>
      </c>
      <c r="R41" s="350"/>
      <c r="S41" s="352"/>
      <c r="U41" s="344"/>
      <c r="V41" s="344"/>
      <c r="W41" s="344"/>
      <c r="AA41" s="352"/>
      <c r="AB41" s="352"/>
      <c r="AC41" s="352"/>
    </row>
    <row r="42" spans="2:29" s="106" customFormat="1" x14ac:dyDescent="0.2">
      <c r="B42" s="124" t="s">
        <v>194</v>
      </c>
      <c r="C42" s="346">
        <v>20</v>
      </c>
      <c r="D42" s="348">
        <v>43847</v>
      </c>
      <c r="E42" s="33" t="s">
        <v>182</v>
      </c>
      <c r="F42" s="33">
        <v>8572</v>
      </c>
      <c r="G42" s="55" t="s">
        <v>1207</v>
      </c>
      <c r="H42" s="49">
        <v>513</v>
      </c>
      <c r="I42" s="49">
        <v>2000</v>
      </c>
      <c r="J42" s="50">
        <f t="shared" si="5"/>
        <v>1026000</v>
      </c>
      <c r="K42" s="52" t="s">
        <v>80</v>
      </c>
      <c r="L42" s="49">
        <v>501</v>
      </c>
      <c r="M42" s="33">
        <v>770</v>
      </c>
      <c r="N42" s="144">
        <f>IF(OR(K42="現物",J42=0),0,IF(E42="売",J42*Fee_Refer!$B$12/365*V42, J42*Fee_Refer!$B$11/365*#REF!))</f>
        <v>525.64931506849314</v>
      </c>
      <c r="O42" s="52">
        <v>0</v>
      </c>
      <c r="P42" s="147">
        <f>IF(L42 &gt;0,(H42-L42)*I42-M42-N42-O42,0)</f>
        <v>22704.350684931505</v>
      </c>
      <c r="Q42" s="51">
        <f t="shared" si="0"/>
        <v>2.2128996768939087E-2</v>
      </c>
      <c r="R42" s="350">
        <f>P42+P43</f>
        <v>46995.551780821916</v>
      </c>
      <c r="S42" s="351">
        <f>R42/(J42+J43)</f>
        <v>2.2895621056621806E-2</v>
      </c>
      <c r="U42" s="353">
        <v>43864</v>
      </c>
      <c r="V42" s="344">
        <f>IF(U42&gt;D42,DATEDIF(D42,U42,"d"),0)</f>
        <v>17</v>
      </c>
      <c r="W42" s="345" t="s">
        <v>525</v>
      </c>
      <c r="AA42" s="357">
        <f>YEAR(U42)</f>
        <v>2020</v>
      </c>
      <c r="AB42" s="357">
        <f>MONTH(U42)</f>
        <v>2</v>
      </c>
      <c r="AC42" s="357" t="str">
        <f>IF(R42&gt;0,"○","☓")</f>
        <v>○</v>
      </c>
    </row>
    <row r="43" spans="2:29" s="106" customFormat="1" x14ac:dyDescent="0.2">
      <c r="B43" s="124"/>
      <c r="C43" s="347"/>
      <c r="D43" s="349"/>
      <c r="E43" s="29" t="s">
        <v>184</v>
      </c>
      <c r="F43" s="29">
        <v>8804</v>
      </c>
      <c r="G43" s="54" t="s">
        <v>900</v>
      </c>
      <c r="H43" s="46">
        <v>1711</v>
      </c>
      <c r="I43" s="46">
        <v>600</v>
      </c>
      <c r="J43" s="47">
        <f t="shared" si="5"/>
        <v>1026600</v>
      </c>
      <c r="K43" s="145" t="s">
        <v>80</v>
      </c>
      <c r="L43" s="41">
        <v>1755</v>
      </c>
      <c r="M43" s="31">
        <v>770</v>
      </c>
      <c r="N43" s="146">
        <f>IF(OR(K43="現物",J43=0),0,IF(E43="売",J43*Fee_Refer!$B$12/365*V43, J43*Fee_Refer!$B$11/365*V42))</f>
        <v>1338.7989041095891</v>
      </c>
      <c r="O43" s="274">
        <v>0</v>
      </c>
      <c r="P43" s="148">
        <f>IF(L43&gt;0,(L43-H43)*I43-M43-N43-O43,0)</f>
        <v>24291.20109589041</v>
      </c>
      <c r="Q43" s="48">
        <f t="shared" si="0"/>
        <v>2.3661797288028842E-2</v>
      </c>
      <c r="R43" s="350"/>
      <c r="S43" s="352"/>
      <c r="U43" s="344"/>
      <c r="V43" s="344"/>
      <c r="W43" s="344"/>
      <c r="X43" s="106" t="s">
        <v>1414</v>
      </c>
      <c r="AA43" s="352"/>
      <c r="AB43" s="352"/>
      <c r="AC43" s="352"/>
    </row>
    <row r="44" spans="2:29" s="106" customFormat="1" x14ac:dyDescent="0.2">
      <c r="B44" s="124" t="s">
        <v>194</v>
      </c>
      <c r="C44" s="346">
        <v>21</v>
      </c>
      <c r="D44" s="348">
        <v>43846</v>
      </c>
      <c r="E44" s="33" t="s">
        <v>182</v>
      </c>
      <c r="F44" s="33">
        <v>5333</v>
      </c>
      <c r="G44" s="55" t="s">
        <v>234</v>
      </c>
      <c r="H44" s="49">
        <v>1958</v>
      </c>
      <c r="I44" s="49">
        <v>500</v>
      </c>
      <c r="J44" s="50">
        <f t="shared" si="5"/>
        <v>979000</v>
      </c>
      <c r="K44" s="52" t="s">
        <v>80</v>
      </c>
      <c r="L44" s="49">
        <v>1827</v>
      </c>
      <c r="M44" s="33">
        <v>770</v>
      </c>
      <c r="N44" s="144">
        <f>IF(OR(K44="現物",J44=0),0,IF(E44="売",J44*Fee_Refer!$B$12/365*V44, J44*Fee_Refer!$B$11/365*#REF!))</f>
        <v>531.07397260273979</v>
      </c>
      <c r="O44" s="52">
        <v>0</v>
      </c>
      <c r="P44" s="147">
        <f>IF(L44 &gt;0,(H44-L44)*I44-M44-N44-O44,0)</f>
        <v>64198.926027397261</v>
      </c>
      <c r="Q44" s="51">
        <f t="shared" si="0"/>
        <v>6.5576022499895054E-2</v>
      </c>
      <c r="R44" s="350">
        <f>P44+P45</f>
        <v>18014.964383561644</v>
      </c>
      <c r="S44" s="351">
        <f>R44/(J44+J45)</f>
        <v>8.9939912049733627E-3</v>
      </c>
      <c r="U44" s="353">
        <v>43864</v>
      </c>
      <c r="V44" s="344">
        <f>IF(U44&gt;D44,DATEDIF(D44,U44,"d"),0)</f>
        <v>18</v>
      </c>
      <c r="W44" s="345" t="s">
        <v>525</v>
      </c>
      <c r="AA44" s="357">
        <f>YEAR(U44)</f>
        <v>2020</v>
      </c>
      <c r="AB44" s="357">
        <f>MONTH(U44)</f>
        <v>2</v>
      </c>
      <c r="AC44" s="357" t="str">
        <f>IF(R44&gt;0,"○","☓")</f>
        <v>○</v>
      </c>
    </row>
    <row r="45" spans="2:29" s="106" customFormat="1" x14ac:dyDescent="0.2">
      <c r="B45" s="124"/>
      <c r="C45" s="347"/>
      <c r="D45" s="349"/>
      <c r="E45" s="29" t="s">
        <v>184</v>
      </c>
      <c r="F45" s="29">
        <v>9810</v>
      </c>
      <c r="G45" s="54" t="s">
        <v>1206</v>
      </c>
      <c r="H45" s="46">
        <v>5120</v>
      </c>
      <c r="I45" s="46">
        <v>200</v>
      </c>
      <c r="J45" s="47">
        <f t="shared" si="5"/>
        <v>1024000</v>
      </c>
      <c r="K45" s="145" t="s">
        <v>80</v>
      </c>
      <c r="L45" s="41">
        <v>4900</v>
      </c>
      <c r="M45" s="31">
        <v>770</v>
      </c>
      <c r="N45" s="146">
        <f>IF(OR(K45="現物",J45=0),0,IF(E45="売",J45*Fee_Refer!$B$12/365*V45, J45*Fee_Refer!$B$11/365*V44))</f>
        <v>1413.9616438356165</v>
      </c>
      <c r="O45" s="274">
        <v>0</v>
      </c>
      <c r="P45" s="148">
        <f>IF(L45&gt;0,(L45-H45)*I45-M45-N45-O45,0)</f>
        <v>-46183.961643835617</v>
      </c>
      <c r="Q45" s="48">
        <f t="shared" si="0"/>
        <v>-4.5101525042808219E-2</v>
      </c>
      <c r="R45" s="350"/>
      <c r="S45" s="352"/>
      <c r="U45" s="344"/>
      <c r="V45" s="344"/>
      <c r="W45" s="344"/>
      <c r="AA45" s="352"/>
      <c r="AB45" s="352"/>
      <c r="AC45" s="352"/>
    </row>
    <row r="46" spans="2:29" s="106" customFormat="1" x14ac:dyDescent="0.2">
      <c r="B46" s="124" t="s">
        <v>194</v>
      </c>
      <c r="C46" s="346">
        <v>22</v>
      </c>
      <c r="D46" s="348">
        <v>43845</v>
      </c>
      <c r="E46" s="33" t="s">
        <v>182</v>
      </c>
      <c r="F46" s="33">
        <v>3105</v>
      </c>
      <c r="G46" s="55" t="s">
        <v>47</v>
      </c>
      <c r="H46" s="49">
        <v>1037</v>
      </c>
      <c r="I46" s="49">
        <v>1000</v>
      </c>
      <c r="J46" s="50">
        <f t="shared" si="5"/>
        <v>1037000</v>
      </c>
      <c r="K46" s="52" t="s">
        <v>80</v>
      </c>
      <c r="L46" s="49">
        <v>928</v>
      </c>
      <c r="M46" s="33">
        <v>770</v>
      </c>
      <c r="N46" s="144">
        <f>IF(OR(K46="現物",J46=0),0,IF(E46="売",J46*Fee_Refer!$B$12/365*V46, J46*Fee_Refer!$B$11/365*#REF!))</f>
        <v>593.78904109589041</v>
      </c>
      <c r="O46" s="52">
        <v>0</v>
      </c>
      <c r="P46" s="147">
        <f>IF(L46 &gt;0,(H46-L46)*I46-M46-N46-O46,0)</f>
        <v>107636.21095890411</v>
      </c>
      <c r="Q46" s="51">
        <f t="shared" si="0"/>
        <v>0.10379576755921321</v>
      </c>
      <c r="R46" s="350">
        <f>P46+P47</f>
        <v>26169.906301369861</v>
      </c>
      <c r="S46" s="351">
        <f>R46/(J46+J47)</f>
        <v>1.2681675858388187E-2</v>
      </c>
      <c r="U46" s="353">
        <v>43864</v>
      </c>
      <c r="V46" s="344">
        <f>IF(U46&gt;D46,DATEDIF(D46,U46,"d"),0)</f>
        <v>19</v>
      </c>
      <c r="W46" s="345" t="s">
        <v>525</v>
      </c>
      <c r="AA46" s="357">
        <f>YEAR(U46)</f>
        <v>2020</v>
      </c>
      <c r="AB46" s="357">
        <f>MONTH(U46)</f>
        <v>2</v>
      </c>
      <c r="AC46" s="357" t="str">
        <f>IF(R46&gt;0,"○","☓")</f>
        <v>○</v>
      </c>
    </row>
    <row r="47" spans="2:29" s="106" customFormat="1" x14ac:dyDescent="0.2">
      <c r="B47" s="124"/>
      <c r="C47" s="347"/>
      <c r="D47" s="349"/>
      <c r="E47" s="29" t="s">
        <v>184</v>
      </c>
      <c r="F47" s="29">
        <v>3116</v>
      </c>
      <c r="G47" s="54" t="s">
        <v>1426</v>
      </c>
      <c r="H47" s="46">
        <v>1711</v>
      </c>
      <c r="I47" s="46">
        <v>600</v>
      </c>
      <c r="J47" s="47">
        <f t="shared" si="5"/>
        <v>1026600</v>
      </c>
      <c r="K47" s="145" t="s">
        <v>80</v>
      </c>
      <c r="L47" s="41">
        <v>1579</v>
      </c>
      <c r="M47" s="31">
        <v>770</v>
      </c>
      <c r="N47" s="146">
        <f>IF(OR(K47="現物",J47=0),0,IF(E47="売",J47*Fee_Refer!$B$12/365*V47, J47*Fee_Refer!$B$11/365*V46))</f>
        <v>1496.3046575342466</v>
      </c>
      <c r="O47" s="280">
        <v>0</v>
      </c>
      <c r="P47" s="148">
        <f>IF(L47&gt;0,(L47-H47)*I47-M47-N47-O47,0)</f>
        <v>-81466.304657534245</v>
      </c>
      <c r="Q47" s="48">
        <f t="shared" si="0"/>
        <v>-7.9355449695630478E-2</v>
      </c>
      <c r="R47" s="350"/>
      <c r="S47" s="352"/>
      <c r="U47" s="344"/>
      <c r="V47" s="344"/>
      <c r="W47" s="344"/>
      <c r="AA47" s="352"/>
      <c r="AB47" s="352"/>
      <c r="AC47" s="352"/>
    </row>
    <row r="48" spans="2:29" s="106" customFormat="1" x14ac:dyDescent="0.2">
      <c r="B48" s="124" t="s">
        <v>194</v>
      </c>
      <c r="C48" s="346">
        <v>23</v>
      </c>
      <c r="D48" s="348">
        <v>43866</v>
      </c>
      <c r="E48" s="33" t="s">
        <v>182</v>
      </c>
      <c r="F48" s="33">
        <v>9501</v>
      </c>
      <c r="G48" s="55" t="s">
        <v>1298</v>
      </c>
      <c r="H48" s="49">
        <v>454</v>
      </c>
      <c r="I48" s="49">
        <v>2300</v>
      </c>
      <c r="J48" s="50">
        <f t="shared" si="5"/>
        <v>1044200</v>
      </c>
      <c r="K48" s="52" t="s">
        <v>80</v>
      </c>
      <c r="L48" s="49">
        <v>437</v>
      </c>
      <c r="M48" s="33">
        <v>770</v>
      </c>
      <c r="N48" s="144">
        <f>IF(OR(K48="現物",J48=0),0,IF(E48="売",J48*Fee_Refer!$B$12/365*V48, J48*Fee_Refer!$B$11/365*#REF!))</f>
        <v>503.50465753424652</v>
      </c>
      <c r="O48" s="52">
        <v>100</v>
      </c>
      <c r="P48" s="147">
        <f>IF(L48 &gt;0,(H48-L48)*I48-M48-N48-O48,0)</f>
        <v>37726.495342465751</v>
      </c>
      <c r="Q48" s="51">
        <f>IF(L48&gt;0,P48/J48,0)</f>
        <v>3.6129568418373635E-2</v>
      </c>
      <c r="R48" s="350">
        <f>P48+P49</f>
        <v>-14134.11287671233</v>
      </c>
      <c r="S48" s="351">
        <f>IF(L48&gt;0,R48/(J48+J49),0)</f>
        <v>-6.7443397798885004E-3</v>
      </c>
      <c r="U48" s="353">
        <v>43882</v>
      </c>
      <c r="V48" s="344">
        <f>IF(U48&gt;D48,DATEDIF(D48,U48,"d"),0)</f>
        <v>16</v>
      </c>
      <c r="W48" s="345" t="s">
        <v>525</v>
      </c>
      <c r="AA48" s="357">
        <f>YEAR(U48)</f>
        <v>2020</v>
      </c>
      <c r="AB48" s="357">
        <f>MONTH(U48)</f>
        <v>2</v>
      </c>
      <c r="AC48" s="357" t="str">
        <f>IF(R48&gt;0,"○","☓")</f>
        <v>☓</v>
      </c>
    </row>
    <row r="49" spans="2:29" s="106" customFormat="1" x14ac:dyDescent="0.2">
      <c r="B49" s="124"/>
      <c r="C49" s="347"/>
      <c r="D49" s="349"/>
      <c r="E49" s="309" t="s">
        <v>184</v>
      </c>
      <c r="F49" s="309">
        <v>8273</v>
      </c>
      <c r="G49" s="322" t="s">
        <v>1361</v>
      </c>
      <c r="H49" s="319">
        <v>3505</v>
      </c>
      <c r="I49" s="319">
        <v>300</v>
      </c>
      <c r="J49" s="320">
        <f t="shared" si="5"/>
        <v>1051500</v>
      </c>
      <c r="K49" s="145" t="s">
        <v>80</v>
      </c>
      <c r="L49" s="316">
        <v>3340</v>
      </c>
      <c r="M49" s="309">
        <v>770</v>
      </c>
      <c r="N49" s="146">
        <f>IF(OR(K49="現物",J49=0),0,IF(E49="売",J49*Fee_Refer!$B$12/365*V49, J49*Fee_Refer!$B$11/365*V48))</f>
        <v>1290.6082191780822</v>
      </c>
      <c r="O49" s="332">
        <v>300</v>
      </c>
      <c r="P49" s="148">
        <f>IF(L49&gt;0,(L49-H49)*I49-M49-N49-O49,0)</f>
        <v>-51860.608219178081</v>
      </c>
      <c r="Q49" s="48">
        <f>IF(L49&gt;0,P49/J49,0)</f>
        <v>-4.932059745047844E-2</v>
      </c>
      <c r="R49" s="350"/>
      <c r="S49" s="352"/>
      <c r="U49" s="344"/>
      <c r="V49" s="344"/>
      <c r="W49" s="344"/>
      <c r="AA49" s="352"/>
      <c r="AB49" s="352"/>
      <c r="AC49" s="352"/>
    </row>
    <row r="50" spans="2:29" s="106" customFormat="1" x14ac:dyDescent="0.2">
      <c r="B50" s="124" t="s">
        <v>194</v>
      </c>
      <c r="C50" s="346">
        <v>24</v>
      </c>
      <c r="D50" s="348">
        <v>43866</v>
      </c>
      <c r="E50" s="33" t="s">
        <v>182</v>
      </c>
      <c r="F50" s="33">
        <v>9201</v>
      </c>
      <c r="G50" s="55" t="s">
        <v>1496</v>
      </c>
      <c r="H50" s="49">
        <v>3112</v>
      </c>
      <c r="I50" s="49">
        <v>300</v>
      </c>
      <c r="J50" s="50">
        <f t="shared" si="5"/>
        <v>933600</v>
      </c>
      <c r="K50" s="52" t="s">
        <v>80</v>
      </c>
      <c r="L50" s="49">
        <v>2995</v>
      </c>
      <c r="M50" s="33">
        <v>770</v>
      </c>
      <c r="N50" s="144">
        <f>IF(OR(K50="現物",J50=0),0,IF(E50="売",J50*Fee_Refer!$B$12/365*V50, J50*Fee_Refer!$B$11/365*#REF!))</f>
        <v>450.17424657534241</v>
      </c>
      <c r="O50" s="52">
        <v>200</v>
      </c>
      <c r="P50" s="147">
        <f>IF(L50 &gt;0,(H50-L50)*I50-M50-N50-O50,0)</f>
        <v>33679.825753424659</v>
      </c>
      <c r="Q50" s="51">
        <f>IF(L50&gt;0,P50/J50,0)</f>
        <v>3.6075220387130097E-2</v>
      </c>
      <c r="R50" s="350">
        <f>P50+P51</f>
        <v>-26889.308493150682</v>
      </c>
      <c r="S50" s="351">
        <f>IF(L50&gt;0,R50/(J50+J51),0)</f>
        <v>-1.470084112030544E-2</v>
      </c>
      <c r="U50" s="353">
        <v>43882</v>
      </c>
      <c r="V50" s="344">
        <f>IF(U50&gt;D50,DATEDIF(D50,U50,"d"),0)</f>
        <v>16</v>
      </c>
      <c r="W50" s="345" t="s">
        <v>525</v>
      </c>
      <c r="AA50" s="357">
        <f>YEAR(U50)</f>
        <v>2020</v>
      </c>
      <c r="AB50" s="357">
        <f>MONTH(U50)</f>
        <v>2</v>
      </c>
      <c r="AC50" s="357" t="str">
        <f>IF(R50&gt;0,"○","☓")</f>
        <v>☓</v>
      </c>
    </row>
    <row r="51" spans="2:29" s="106" customFormat="1" x14ac:dyDescent="0.2">
      <c r="B51" s="124"/>
      <c r="C51" s="347"/>
      <c r="D51" s="349"/>
      <c r="E51" s="309" t="s">
        <v>184</v>
      </c>
      <c r="F51" s="309">
        <v>8242</v>
      </c>
      <c r="G51" s="322" t="s">
        <v>852</v>
      </c>
      <c r="H51" s="319">
        <v>995</v>
      </c>
      <c r="I51" s="319">
        <v>900</v>
      </c>
      <c r="J51" s="320">
        <f t="shared" si="5"/>
        <v>895500</v>
      </c>
      <c r="K51" s="145" t="s">
        <v>80</v>
      </c>
      <c r="L51" s="316">
        <v>930</v>
      </c>
      <c r="M51" s="309">
        <v>770</v>
      </c>
      <c r="N51" s="146">
        <f>IF(OR(K51="現物",J51=0),0,IF(E51="売",J51*Fee_Refer!$B$12/365*V51, J51*Fee_Refer!$B$11/365*V50))</f>
        <v>1099.1342465753426</v>
      </c>
      <c r="O51" s="332">
        <v>200</v>
      </c>
      <c r="P51" s="148">
        <f>IF(L51&gt;0,(L51-H51)*I51-M51-N51-O51,0)</f>
        <v>-60569.134246575341</v>
      </c>
      <c r="Q51" s="48">
        <f>IF(L51&gt;0,P51/J51,0)</f>
        <v>-6.7637224172613447E-2</v>
      </c>
      <c r="R51" s="350"/>
      <c r="S51" s="352"/>
      <c r="U51" s="344"/>
      <c r="V51" s="344"/>
      <c r="W51" s="344"/>
      <c r="AA51" s="352"/>
      <c r="AB51" s="352"/>
      <c r="AC51" s="352"/>
    </row>
    <row r="52" spans="2:29" s="106" customFormat="1" x14ac:dyDescent="0.2">
      <c r="B52" s="124" t="s">
        <v>194</v>
      </c>
      <c r="C52" s="346">
        <v>25</v>
      </c>
      <c r="D52" s="348">
        <v>43867</v>
      </c>
      <c r="E52" s="33" t="s">
        <v>182</v>
      </c>
      <c r="F52" s="33">
        <v>7240</v>
      </c>
      <c r="G52" s="55" t="s">
        <v>782</v>
      </c>
      <c r="H52" s="49">
        <v>1600</v>
      </c>
      <c r="I52" s="49">
        <v>700</v>
      </c>
      <c r="J52" s="50">
        <f t="shared" si="5"/>
        <v>1120000</v>
      </c>
      <c r="K52" s="52" t="s">
        <v>80</v>
      </c>
      <c r="L52" s="49">
        <v>1472</v>
      </c>
      <c r="M52" s="33">
        <v>770</v>
      </c>
      <c r="N52" s="144">
        <f>IF(OR(K52="現物",J52=0),0,IF(E52="売",J52*Fee_Refer!$B$12/365*V52, J52*Fee_Refer!$B$11/365*#REF!))</f>
        <v>641.31506849315065</v>
      </c>
      <c r="O52" s="52">
        <v>200</v>
      </c>
      <c r="P52" s="147">
        <f>IF(L52 &gt;0,(H52-L52)*I52-M52-N52-O52,0)</f>
        <v>87988.684931506854</v>
      </c>
      <c r="Q52" s="51">
        <f t="shared" ref="Q52:Q57" si="6">IF(L52&gt;0,P52/J52,0)</f>
        <v>7.8561325831702541E-2</v>
      </c>
      <c r="R52" s="350">
        <f>P52+P53</f>
        <v>-7104.5709589041071</v>
      </c>
      <c r="S52" s="351">
        <f t="shared" ref="S52" si="7">IF(L52&gt;0,R52/(J52+J53),0)</f>
        <v>-3.1806289828106311E-3</v>
      </c>
      <c r="U52" s="353">
        <v>43886</v>
      </c>
      <c r="V52" s="344">
        <f>IF(U52&gt;D52,DATEDIF(D52,U52,"d"),0)</f>
        <v>19</v>
      </c>
      <c r="W52" s="345" t="s">
        <v>525</v>
      </c>
      <c r="AA52" s="357">
        <f>YEAR(U52)</f>
        <v>2020</v>
      </c>
      <c r="AB52" s="357">
        <f>MONTH(U52)</f>
        <v>2</v>
      </c>
      <c r="AC52" s="357" t="str">
        <f>IF(R52&gt;0,"○","☓")</f>
        <v>☓</v>
      </c>
    </row>
    <row r="53" spans="2:29" s="106" customFormat="1" x14ac:dyDescent="0.2">
      <c r="B53" s="124"/>
      <c r="C53" s="347"/>
      <c r="D53" s="349"/>
      <c r="E53" s="309" t="s">
        <v>184</v>
      </c>
      <c r="F53" s="309">
        <v>6472</v>
      </c>
      <c r="G53" s="322" t="s">
        <v>60</v>
      </c>
      <c r="H53" s="319">
        <v>301</v>
      </c>
      <c r="I53" s="319">
        <v>3700</v>
      </c>
      <c r="J53" s="320">
        <f t="shared" si="5"/>
        <v>1113700</v>
      </c>
      <c r="K53" s="145" t="s">
        <v>80</v>
      </c>
      <c r="L53" s="316">
        <v>276</v>
      </c>
      <c r="M53" s="309">
        <v>770</v>
      </c>
      <c r="N53" s="146">
        <f>IF(OR(K53="現物",J53=0),0,IF(E53="売",J53*Fee_Refer!$B$12/365*V53, J53*Fee_Refer!$B$11/365*V52))</f>
        <v>1623.255890410959</v>
      </c>
      <c r="O53" s="343">
        <v>200</v>
      </c>
      <c r="P53" s="148">
        <f>IF(L53&gt;0,(L53-H53)*I53-M53-N53-O53,0)</f>
        <v>-95093.255890410961</v>
      </c>
      <c r="Q53" s="48">
        <f t="shared" si="6"/>
        <v>-8.5384983290303459E-2</v>
      </c>
      <c r="R53" s="350"/>
      <c r="S53" s="352"/>
      <c r="U53" s="344"/>
      <c r="V53" s="344"/>
      <c r="W53" s="344"/>
      <c r="AA53" s="352"/>
      <c r="AB53" s="352"/>
      <c r="AC53" s="352"/>
    </row>
    <row r="54" spans="2:29" s="106" customFormat="1" x14ac:dyDescent="0.2">
      <c r="B54" s="124" t="s">
        <v>194</v>
      </c>
      <c r="C54" s="346">
        <v>26</v>
      </c>
      <c r="D54" s="348">
        <v>43868</v>
      </c>
      <c r="E54" s="33" t="s">
        <v>182</v>
      </c>
      <c r="F54" s="33">
        <v>8306</v>
      </c>
      <c r="G54" s="55" t="s">
        <v>1433</v>
      </c>
      <c r="H54" s="49">
        <v>579.9</v>
      </c>
      <c r="I54" s="49">
        <v>1700</v>
      </c>
      <c r="J54" s="50">
        <f t="shared" si="5"/>
        <v>985830</v>
      </c>
      <c r="K54" s="52" t="s">
        <v>80</v>
      </c>
      <c r="L54" s="49">
        <v>545.5</v>
      </c>
      <c r="M54" s="33">
        <v>770</v>
      </c>
      <c r="N54" s="144">
        <f>IF(OR(K54="現物",J54=0),0,IF(E54="売",J54*Fee_Refer!$B$12/365*V54, J54*Fee_Refer!$B$11/365*#REF!))</f>
        <v>534.77901369863014</v>
      </c>
      <c r="O54" s="52">
        <v>0</v>
      </c>
      <c r="P54" s="147">
        <f>IF(L54 &gt;0,(H54-L54)*I54-M54-N54-O54,0)</f>
        <v>57175.220986301334</v>
      </c>
      <c r="Q54" s="51">
        <f t="shared" si="6"/>
        <v>5.7997039029347185E-2</v>
      </c>
      <c r="R54" s="350">
        <f>P54+P55</f>
        <v>-59934.866684931541</v>
      </c>
      <c r="S54" s="351">
        <f t="shared" ref="S54" si="8">IF(L54&gt;0,R54/(J54+J55),0)</f>
        <v>-3.0636378670741409E-2</v>
      </c>
      <c r="U54" s="353">
        <v>43886</v>
      </c>
      <c r="V54" s="344">
        <f>IF(U54&gt;D54,DATEDIF(D54,U54,"d"),0)</f>
        <v>18</v>
      </c>
      <c r="W54" s="345" t="s">
        <v>525</v>
      </c>
      <c r="AA54" s="357">
        <f>YEAR(U54)</f>
        <v>2020</v>
      </c>
      <c r="AB54" s="357">
        <f>MONTH(U54)</f>
        <v>2</v>
      </c>
      <c r="AC54" s="357" t="str">
        <f>IF(R54&gt;0,"○","☓")</f>
        <v>☓</v>
      </c>
    </row>
    <row r="55" spans="2:29" s="106" customFormat="1" x14ac:dyDescent="0.2">
      <c r="B55" s="124"/>
      <c r="C55" s="347"/>
      <c r="D55" s="349"/>
      <c r="E55" s="309" t="s">
        <v>184</v>
      </c>
      <c r="F55" s="309">
        <v>6995</v>
      </c>
      <c r="G55" s="322" t="s">
        <v>48</v>
      </c>
      <c r="H55" s="319">
        <v>1941</v>
      </c>
      <c r="I55" s="319">
        <v>500</v>
      </c>
      <c r="J55" s="320">
        <f t="shared" si="5"/>
        <v>970500</v>
      </c>
      <c r="K55" s="145" t="s">
        <v>80</v>
      </c>
      <c r="L55" s="316">
        <v>1711</v>
      </c>
      <c r="M55" s="309">
        <v>770</v>
      </c>
      <c r="N55" s="146">
        <f>IF(OR(K55="現物",J55=0),0,IF(E55="売",J55*Fee_Refer!$B$12/365*V55, J55*Fee_Refer!$B$11/365*V54))</f>
        <v>1340.0876712328768</v>
      </c>
      <c r="O55" s="343">
        <v>0</v>
      </c>
      <c r="P55" s="148">
        <f>IF(L55&gt;0,(L55-H55)*I55-M55-N55-O55,0)</f>
        <v>-117110.08767123288</v>
      </c>
      <c r="Q55" s="48">
        <f t="shared" si="6"/>
        <v>-0.12066984819292413</v>
      </c>
      <c r="R55" s="350"/>
      <c r="S55" s="352"/>
      <c r="U55" s="344"/>
      <c r="V55" s="344"/>
      <c r="W55" s="344"/>
      <c r="AA55" s="352"/>
      <c r="AB55" s="352"/>
      <c r="AC55" s="352"/>
    </row>
    <row r="56" spans="2:29" s="106" customFormat="1" x14ac:dyDescent="0.2">
      <c r="B56" s="124" t="s">
        <v>194</v>
      </c>
      <c r="C56" s="346">
        <v>27</v>
      </c>
      <c r="D56" s="348">
        <v>43869</v>
      </c>
      <c r="E56" s="33" t="s">
        <v>182</v>
      </c>
      <c r="F56" s="33">
        <v>4183</v>
      </c>
      <c r="G56" s="55" t="s">
        <v>1432</v>
      </c>
      <c r="H56" s="49">
        <v>2580</v>
      </c>
      <c r="I56" s="49">
        <v>400</v>
      </c>
      <c r="J56" s="50">
        <f t="shared" si="5"/>
        <v>1032000</v>
      </c>
      <c r="K56" s="52" t="s">
        <v>80</v>
      </c>
      <c r="L56" s="49">
        <v>2400</v>
      </c>
      <c r="M56" s="33">
        <v>770</v>
      </c>
      <c r="N56" s="144">
        <f>IF(OR(K56="現物",J56=0),0,IF(E56="売",J56*Fee_Refer!$B$12/365*V56, J56*Fee_Refer!$B$11/365*#REF!))</f>
        <v>528.72328767123281</v>
      </c>
      <c r="O56" s="52">
        <v>0</v>
      </c>
      <c r="P56" s="147">
        <f>IF(L56 &gt;0,(H56-L56)*I56-M56-N56-O56,0)</f>
        <v>70701.276712328763</v>
      </c>
      <c r="Q56" s="51">
        <f t="shared" si="6"/>
        <v>6.8508989062334075E-2</v>
      </c>
      <c r="R56" s="350">
        <f>P56+P57</f>
        <v>2395.452054794514</v>
      </c>
      <c r="S56" s="351">
        <f t="shared" ref="S56" si="9">IF(L56&gt;0,R56/(J56+J57),0)</f>
        <v>1.1230436262515302E-3</v>
      </c>
      <c r="U56" s="353">
        <v>43886</v>
      </c>
      <c r="V56" s="344">
        <f>IF(U56&gt;D56,DATEDIF(D56,U56,"d"),0)</f>
        <v>17</v>
      </c>
      <c r="W56" s="345" t="s">
        <v>525</v>
      </c>
      <c r="AA56" s="357">
        <f>YEAR(U56)</f>
        <v>2020</v>
      </c>
      <c r="AB56" s="357">
        <f>MONTH(U56)</f>
        <v>2</v>
      </c>
      <c r="AC56" s="357" t="str">
        <f>IF(R56&gt;0,"○","☓")</f>
        <v>○</v>
      </c>
    </row>
    <row r="57" spans="2:29" s="106" customFormat="1" x14ac:dyDescent="0.2">
      <c r="B57" s="124"/>
      <c r="C57" s="347"/>
      <c r="D57" s="349"/>
      <c r="E57" s="309" t="s">
        <v>184</v>
      </c>
      <c r="F57" s="309">
        <v>4208</v>
      </c>
      <c r="G57" s="322" t="s">
        <v>1430</v>
      </c>
      <c r="H57" s="319">
        <v>2202</v>
      </c>
      <c r="I57" s="319">
        <v>500</v>
      </c>
      <c r="J57" s="320">
        <f t="shared" si="5"/>
        <v>1101000</v>
      </c>
      <c r="K57" s="145" t="s">
        <v>80</v>
      </c>
      <c r="L57" s="316">
        <v>2070</v>
      </c>
      <c r="M57" s="309">
        <v>770</v>
      </c>
      <c r="N57" s="146">
        <f>IF(OR(K57="現物",J57=0),0,IF(E57="売",J57*Fee_Refer!$B$12/365*V57, J57*Fee_Refer!$B$11/365*V56))</f>
        <v>1435.8246575342464</v>
      </c>
      <c r="O57" s="343">
        <v>100</v>
      </c>
      <c r="P57" s="148">
        <f>IF(L57&gt;0,(L57-H57)*I57-M57-N57-O57,0)</f>
        <v>-68305.824657534249</v>
      </c>
      <c r="Q57" s="48">
        <f t="shared" si="6"/>
        <v>-6.2039804411929383E-2</v>
      </c>
      <c r="R57" s="350"/>
      <c r="S57" s="352"/>
      <c r="U57" s="344"/>
      <c r="V57" s="344"/>
      <c r="W57" s="344"/>
      <c r="AA57" s="352"/>
      <c r="AB57" s="352"/>
      <c r="AC57" s="352"/>
    </row>
  </sheetData>
  <autoFilter ref="B3:AC23"/>
  <mergeCells count="270">
    <mergeCell ref="AA48:AA49"/>
    <mergeCell ref="AB48:AB49"/>
    <mergeCell ref="AC48:AC49"/>
    <mergeCell ref="AA50:AA51"/>
    <mergeCell ref="AB50:AB51"/>
    <mergeCell ref="AC50:AC51"/>
    <mergeCell ref="C48:C49"/>
    <mergeCell ref="D48:D49"/>
    <mergeCell ref="R48:R49"/>
    <mergeCell ref="S48:S49"/>
    <mergeCell ref="U48:U49"/>
    <mergeCell ref="V48:V49"/>
    <mergeCell ref="W48:W49"/>
    <mergeCell ref="C50:C51"/>
    <mergeCell ref="D50:D51"/>
    <mergeCell ref="R50:R51"/>
    <mergeCell ref="S50:S51"/>
    <mergeCell ref="U50:U51"/>
    <mergeCell ref="V50:V51"/>
    <mergeCell ref="W50:W51"/>
    <mergeCell ref="AB38:AB39"/>
    <mergeCell ref="AC38:AC39"/>
    <mergeCell ref="C40:C41"/>
    <mergeCell ref="D40:D41"/>
    <mergeCell ref="R40:R41"/>
    <mergeCell ref="S40:S41"/>
    <mergeCell ref="U40:U41"/>
    <mergeCell ref="V40:V41"/>
    <mergeCell ref="W40:W41"/>
    <mergeCell ref="C38:C39"/>
    <mergeCell ref="D38:D39"/>
    <mergeCell ref="R38:R39"/>
    <mergeCell ref="S38:S39"/>
    <mergeCell ref="U38:U39"/>
    <mergeCell ref="V38:V39"/>
    <mergeCell ref="W38:W39"/>
    <mergeCell ref="AB40:AB41"/>
    <mergeCell ref="AC40:AC41"/>
    <mergeCell ref="AA40:AA41"/>
    <mergeCell ref="AA38:AA39"/>
    <mergeCell ref="AC36:AC37"/>
    <mergeCell ref="C36:C37"/>
    <mergeCell ref="D36:D37"/>
    <mergeCell ref="R36:R37"/>
    <mergeCell ref="S36:S37"/>
    <mergeCell ref="U36:U37"/>
    <mergeCell ref="V36:V37"/>
    <mergeCell ref="W36:W37"/>
    <mergeCell ref="AA36:AA37"/>
    <mergeCell ref="AB36:AB37"/>
    <mergeCell ref="V34:V35"/>
    <mergeCell ref="W34:W35"/>
    <mergeCell ref="AA32:AA33"/>
    <mergeCell ref="AB32:AB33"/>
    <mergeCell ref="W32:W33"/>
    <mergeCell ref="D28:D29"/>
    <mergeCell ref="R28:R29"/>
    <mergeCell ref="S28:S29"/>
    <mergeCell ref="U28:U29"/>
    <mergeCell ref="V28:V29"/>
    <mergeCell ref="W28:W29"/>
    <mergeCell ref="AA34:AA35"/>
    <mergeCell ref="AB34:AB35"/>
    <mergeCell ref="AA28:AA29"/>
    <mergeCell ref="AC14:AC15"/>
    <mergeCell ref="AA16:AA17"/>
    <mergeCell ref="AB16:AB17"/>
    <mergeCell ref="AC16:AC17"/>
    <mergeCell ref="C16:C17"/>
    <mergeCell ref="D16:D17"/>
    <mergeCell ref="R16:R17"/>
    <mergeCell ref="S16:S17"/>
    <mergeCell ref="AC24:AC25"/>
    <mergeCell ref="V24:V25"/>
    <mergeCell ref="W24:W25"/>
    <mergeCell ref="C22:C23"/>
    <mergeCell ref="W22:W23"/>
    <mergeCell ref="D22:D23"/>
    <mergeCell ref="AA24:AA25"/>
    <mergeCell ref="AB24:AB25"/>
    <mergeCell ref="V14:V15"/>
    <mergeCell ref="W14:W15"/>
    <mergeCell ref="V16:V17"/>
    <mergeCell ref="W16:W17"/>
    <mergeCell ref="V18:V19"/>
    <mergeCell ref="W18:W19"/>
    <mergeCell ref="AA14:AA15"/>
    <mergeCell ref="AB14:AB15"/>
    <mergeCell ref="U16:U17"/>
    <mergeCell ref="C14:C15"/>
    <mergeCell ref="D14:D15"/>
    <mergeCell ref="R14:R15"/>
    <mergeCell ref="S14:S15"/>
    <mergeCell ref="U14:U15"/>
    <mergeCell ref="V8:V9"/>
    <mergeCell ref="W8:W9"/>
    <mergeCell ref="W4:W5"/>
    <mergeCell ref="W6:W7"/>
    <mergeCell ref="C8:C9"/>
    <mergeCell ref="D8:D9"/>
    <mergeCell ref="R8:R9"/>
    <mergeCell ref="S8:S9"/>
    <mergeCell ref="U8:U9"/>
    <mergeCell ref="V4:V5"/>
    <mergeCell ref="C6:C7"/>
    <mergeCell ref="R6:R7"/>
    <mergeCell ref="S6:S7"/>
    <mergeCell ref="U6:U7"/>
    <mergeCell ref="V6:V7"/>
    <mergeCell ref="C4:C5"/>
    <mergeCell ref="D4:D5"/>
    <mergeCell ref="R4:R5"/>
    <mergeCell ref="S4:S5"/>
    <mergeCell ref="U4:U5"/>
    <mergeCell ref="AC4:AC5"/>
    <mergeCell ref="AC6:AC7"/>
    <mergeCell ref="AC8:AC9"/>
    <mergeCell ref="AA4:AA5"/>
    <mergeCell ref="AA6:AA7"/>
    <mergeCell ref="AA8:AA9"/>
    <mergeCell ref="AB4:AB5"/>
    <mergeCell ref="AB6:AB7"/>
    <mergeCell ref="AB8:AB9"/>
    <mergeCell ref="AC10:AC11"/>
    <mergeCell ref="AA12:AA13"/>
    <mergeCell ref="AB12:AB13"/>
    <mergeCell ref="AC12:AC13"/>
    <mergeCell ref="W12:W13"/>
    <mergeCell ref="C12:C13"/>
    <mergeCell ref="R12:R13"/>
    <mergeCell ref="S12:S13"/>
    <mergeCell ref="V12:V13"/>
    <mergeCell ref="D12:D13"/>
    <mergeCell ref="U12:U13"/>
    <mergeCell ref="C10:C11"/>
    <mergeCell ref="D10:D11"/>
    <mergeCell ref="R10:R11"/>
    <mergeCell ref="S10:S11"/>
    <mergeCell ref="U10:U11"/>
    <mergeCell ref="V10:V11"/>
    <mergeCell ref="W10:W11"/>
    <mergeCell ref="AA10:AA11"/>
    <mergeCell ref="AB10:AB11"/>
    <mergeCell ref="C20:C21"/>
    <mergeCell ref="R20:R21"/>
    <mergeCell ref="S20:S21"/>
    <mergeCell ref="V20:V21"/>
    <mergeCell ref="U20:U21"/>
    <mergeCell ref="C18:C19"/>
    <mergeCell ref="D18:D19"/>
    <mergeCell ref="R18:R19"/>
    <mergeCell ref="S18:S19"/>
    <mergeCell ref="U18:U19"/>
    <mergeCell ref="D20:D21"/>
    <mergeCell ref="R22:R23"/>
    <mergeCell ref="S22:S23"/>
    <mergeCell ref="U22:U23"/>
    <mergeCell ref="V22:V23"/>
    <mergeCell ref="AA18:AA19"/>
    <mergeCell ref="AB18:AB19"/>
    <mergeCell ref="AC18:AC19"/>
    <mergeCell ref="AA20:AA21"/>
    <mergeCell ref="AB20:AB21"/>
    <mergeCell ref="AC20:AC21"/>
    <mergeCell ref="W20:W21"/>
    <mergeCell ref="AA22:AA23"/>
    <mergeCell ref="AB22:AB23"/>
    <mergeCell ref="AC22:AC23"/>
    <mergeCell ref="AC28:AC29"/>
    <mergeCell ref="C28:C29"/>
    <mergeCell ref="C30:C31"/>
    <mergeCell ref="D30:D31"/>
    <mergeCell ref="R30:R31"/>
    <mergeCell ref="S30:S31"/>
    <mergeCell ref="AB28:AB29"/>
    <mergeCell ref="S32:S33"/>
    <mergeCell ref="U32:U33"/>
    <mergeCell ref="C24:C25"/>
    <mergeCell ref="D24:D25"/>
    <mergeCell ref="R24:R25"/>
    <mergeCell ref="S24:S25"/>
    <mergeCell ref="U24:U25"/>
    <mergeCell ref="V26:V27"/>
    <mergeCell ref="W26:W27"/>
    <mergeCell ref="AA30:AA31"/>
    <mergeCell ref="AB30:AB31"/>
    <mergeCell ref="AA26:AA27"/>
    <mergeCell ref="AB26:AB27"/>
    <mergeCell ref="C32:C33"/>
    <mergeCell ref="D32:D33"/>
    <mergeCell ref="R32:R33"/>
    <mergeCell ref="U30:U31"/>
    <mergeCell ref="C26:C27"/>
    <mergeCell ref="D26:D27"/>
    <mergeCell ref="D44:D45"/>
    <mergeCell ref="R44:R45"/>
    <mergeCell ref="S44:S45"/>
    <mergeCell ref="U44:U45"/>
    <mergeCell ref="C34:C35"/>
    <mergeCell ref="D34:D35"/>
    <mergeCell ref="R34:R35"/>
    <mergeCell ref="S34:S35"/>
    <mergeCell ref="U34:U35"/>
    <mergeCell ref="C46:C47"/>
    <mergeCell ref="D46:D47"/>
    <mergeCell ref="R46:R47"/>
    <mergeCell ref="S46:S47"/>
    <mergeCell ref="U46:U47"/>
    <mergeCell ref="V46:V47"/>
    <mergeCell ref="W46:W47"/>
    <mergeCell ref="AA42:AA43"/>
    <mergeCell ref="AB42:AB43"/>
    <mergeCell ref="C42:C43"/>
    <mergeCell ref="D42:D43"/>
    <mergeCell ref="R42:R43"/>
    <mergeCell ref="S42:S43"/>
    <mergeCell ref="U42:U43"/>
    <mergeCell ref="V42:V43"/>
    <mergeCell ref="W42:W43"/>
    <mergeCell ref="C44:C45"/>
    <mergeCell ref="V44:V45"/>
    <mergeCell ref="W44:W45"/>
    <mergeCell ref="D54:D55"/>
    <mergeCell ref="R54:R55"/>
    <mergeCell ref="S54:S55"/>
    <mergeCell ref="U54:U55"/>
    <mergeCell ref="V54:V55"/>
    <mergeCell ref="W54:W55"/>
    <mergeCell ref="D6:D7"/>
    <mergeCell ref="AC42:AC43"/>
    <mergeCell ref="AA44:AA45"/>
    <mergeCell ref="AB44:AB45"/>
    <mergeCell ref="AC44:AC45"/>
    <mergeCell ref="AA46:AA47"/>
    <mergeCell ref="AB46:AB47"/>
    <mergeCell ref="AC46:AC47"/>
    <mergeCell ref="R26:R27"/>
    <mergeCell ref="S26:S27"/>
    <mergeCell ref="U26:U27"/>
    <mergeCell ref="V30:V31"/>
    <mergeCell ref="W30:W31"/>
    <mergeCell ref="V32:V33"/>
    <mergeCell ref="AC34:AC35"/>
    <mergeCell ref="AC30:AC31"/>
    <mergeCell ref="AC26:AC27"/>
    <mergeCell ref="AC32:AC33"/>
    <mergeCell ref="AC52:AC53"/>
    <mergeCell ref="AA54:AA55"/>
    <mergeCell ref="AB54:AB55"/>
    <mergeCell ref="AC54:AC55"/>
    <mergeCell ref="AA56:AA57"/>
    <mergeCell ref="AB56:AB57"/>
    <mergeCell ref="AC56:AC57"/>
    <mergeCell ref="C56:C57"/>
    <mergeCell ref="D56:D57"/>
    <mergeCell ref="R56:R57"/>
    <mergeCell ref="S56:S57"/>
    <mergeCell ref="U56:U57"/>
    <mergeCell ref="V56:V57"/>
    <mergeCell ref="W56:W57"/>
    <mergeCell ref="AA52:AA53"/>
    <mergeCell ref="AB52:AB53"/>
    <mergeCell ref="C52:C53"/>
    <mergeCell ref="D52:D53"/>
    <mergeCell ref="R52:R53"/>
    <mergeCell ref="S52:S53"/>
    <mergeCell ref="U52:U53"/>
    <mergeCell ref="V52:V53"/>
    <mergeCell ref="W52:W53"/>
    <mergeCell ref="C54:C55"/>
  </mergeCells>
  <phoneticPr fontId="1" type="noConversion"/>
  <dataValidations disablePrompts="1" count="1">
    <dataValidation type="custom" allowBlank="1" showInputMessage="1" showErrorMessage="1" sqref="K4 K6 K12">
      <formula1>"""aaa"",""bbb"""</formula1>
    </dataValidation>
  </dataValidations>
  <hyperlinks>
    <hyperlink ref="B4" display="Select"/>
    <hyperlink ref="B6" display="Select"/>
    <hyperlink ref="B8" display="Select"/>
    <hyperlink ref="B10" display="Select"/>
    <hyperlink ref="B12" display="Select"/>
    <hyperlink ref="B14" display="Select"/>
    <hyperlink ref="B16" display="Select"/>
    <hyperlink ref="B18" display="Select"/>
    <hyperlink ref="B20" display="Select"/>
    <hyperlink ref="B22" display="Select"/>
    <hyperlink ref="B24" display="Select"/>
    <hyperlink ref="B26" display="Select"/>
    <hyperlink ref="B28" display="Select"/>
    <hyperlink ref="B30" display="Select"/>
    <hyperlink ref="B32" display="Select"/>
    <hyperlink ref="B34" display="Select"/>
    <hyperlink ref="B36" display="Select"/>
    <hyperlink ref="B38" display="Select"/>
    <hyperlink ref="B40" display="Select"/>
    <hyperlink ref="B42" display="Select"/>
    <hyperlink ref="B44" display="Select"/>
    <hyperlink ref="B46" display="Select"/>
    <hyperlink ref="B48" display="Select"/>
    <hyperlink ref="B50" display="Select"/>
    <hyperlink ref="B52" display="Select"/>
    <hyperlink ref="B54" display="Select"/>
    <hyperlink ref="B56" display="Select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6" tint="0.39997558519241921"/>
  </sheetPr>
  <dimension ref="A2:W126"/>
  <sheetViews>
    <sheetView showGridLines="0" topLeftCell="A4" workbookViewId="0">
      <selection activeCell="P17" sqref="P17"/>
    </sheetView>
  </sheetViews>
  <sheetFormatPr defaultRowHeight="14.25" x14ac:dyDescent="0.2"/>
  <cols>
    <col min="1" max="1" width="6.5" customWidth="1"/>
    <col min="2" max="2" width="12.25" customWidth="1"/>
    <col min="3" max="3" width="12.75" customWidth="1"/>
    <col min="4" max="4" width="16.625" customWidth="1"/>
    <col min="22" max="22" width="10.5" bestFit="1" customWidth="1"/>
    <col min="23" max="23" width="15.625" customWidth="1"/>
  </cols>
  <sheetData>
    <row r="2" spans="2:23" hidden="1" x14ac:dyDescent="0.2"/>
    <row r="3" spans="2:23" hidden="1" x14ac:dyDescent="0.2"/>
    <row r="4" spans="2:23" ht="15" thickBot="1" x14ac:dyDescent="0.25">
      <c r="B4" s="4" t="s">
        <v>1896</v>
      </c>
      <c r="C4" s="298">
        <f>SUM(W6:W30)</f>
        <v>5000000</v>
      </c>
      <c r="V4" s="293" t="s">
        <v>1897</v>
      </c>
      <c r="W4" s="106"/>
    </row>
    <row r="5" spans="2:23" x14ac:dyDescent="0.2">
      <c r="B5" s="4" t="s">
        <v>1903</v>
      </c>
      <c r="C5" s="299">
        <v>5431691.0599999996</v>
      </c>
      <c r="V5" s="153" t="s">
        <v>1899</v>
      </c>
      <c r="W5" s="153" t="s">
        <v>1898</v>
      </c>
    </row>
    <row r="6" spans="2:23" x14ac:dyDescent="0.2">
      <c r="B6" s="4" t="s">
        <v>1904</v>
      </c>
      <c r="C6" s="299">
        <f>C5-C4</f>
        <v>431691.05999999959</v>
      </c>
      <c r="V6" s="294">
        <v>43720</v>
      </c>
      <c r="W6" s="292">
        <v>3000000</v>
      </c>
    </row>
    <row r="7" spans="2:23" x14ac:dyDescent="0.2">
      <c r="B7" s="4" t="s">
        <v>1905</v>
      </c>
      <c r="C7" s="300">
        <f>C6/C5</f>
        <v>7.9476364769538205E-2</v>
      </c>
      <c r="V7" s="294">
        <v>43732</v>
      </c>
      <c r="W7" s="292">
        <v>2000000</v>
      </c>
    </row>
    <row r="8" spans="2:23" ht="15" thickBot="1" x14ac:dyDescent="0.25">
      <c r="V8" s="4"/>
      <c r="W8" s="5"/>
    </row>
    <row r="9" spans="2:23" x14ac:dyDescent="0.2">
      <c r="B9" s="94"/>
      <c r="C9" s="95"/>
      <c r="D9" s="95"/>
      <c r="E9" s="95"/>
      <c r="F9" s="95"/>
      <c r="G9" s="95"/>
      <c r="H9" s="95"/>
      <c r="I9" s="95"/>
      <c r="J9" s="95"/>
      <c r="K9" s="95"/>
      <c r="L9" s="96"/>
      <c r="V9" s="4"/>
      <c r="W9" s="5"/>
    </row>
    <row r="10" spans="2:23" x14ac:dyDescent="0.2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98"/>
      <c r="V10" s="4"/>
      <c r="W10" s="5"/>
    </row>
    <row r="11" spans="2:23" x14ac:dyDescent="0.2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98"/>
    </row>
    <row r="12" spans="2:23" x14ac:dyDescent="0.2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98"/>
    </row>
    <row r="13" spans="2:23" x14ac:dyDescent="0.2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98"/>
    </row>
    <row r="14" spans="2:23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98"/>
    </row>
    <row r="15" spans="2:23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98"/>
    </row>
    <row r="16" spans="2:23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98"/>
    </row>
    <row r="17" spans="1:12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98"/>
    </row>
    <row r="18" spans="1:12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98"/>
    </row>
    <row r="19" spans="1:12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98"/>
    </row>
    <row r="20" spans="1:12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98"/>
    </row>
    <row r="21" spans="1:12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98"/>
    </row>
    <row r="22" spans="1:12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98"/>
    </row>
    <row r="23" spans="1:12" x14ac:dyDescent="0.2">
      <c r="A23" s="16"/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98"/>
    </row>
    <row r="24" spans="1:12" x14ac:dyDescent="0.2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98"/>
    </row>
    <row r="25" spans="1:12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98"/>
    </row>
    <row r="26" spans="1:12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98"/>
    </row>
    <row r="27" spans="1:12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98"/>
    </row>
    <row r="28" spans="1:12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98"/>
    </row>
    <row r="29" spans="1:12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98"/>
    </row>
    <row r="30" spans="1:12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98"/>
    </row>
    <row r="31" spans="1:12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98"/>
    </row>
    <row r="32" spans="1:12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98"/>
    </row>
    <row r="33" spans="2:12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98"/>
    </row>
    <row r="34" spans="2:12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98"/>
    </row>
    <row r="35" spans="2:12" x14ac:dyDescent="0.2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98"/>
    </row>
    <row r="36" spans="2:12" x14ac:dyDescent="0.2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98"/>
    </row>
    <row r="37" spans="2:12" x14ac:dyDescent="0.2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98"/>
    </row>
    <row r="38" spans="2:12" x14ac:dyDescent="0.2">
      <c r="B38" s="97"/>
      <c r="C38" s="10"/>
      <c r="D38" s="10"/>
      <c r="E38" s="10"/>
      <c r="F38" s="10"/>
      <c r="G38" s="10"/>
      <c r="H38" s="10"/>
      <c r="I38" s="10"/>
      <c r="J38" s="10"/>
      <c r="K38" s="10"/>
      <c r="L38" s="98"/>
    </row>
    <row r="39" spans="2:12" x14ac:dyDescent="0.2"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98"/>
    </row>
    <row r="40" spans="2:12" ht="15" thickBot="1" x14ac:dyDescent="0.25">
      <c r="B40" s="99"/>
      <c r="C40" s="100"/>
      <c r="D40" s="100"/>
      <c r="E40" s="100"/>
      <c r="F40" s="100"/>
      <c r="G40" s="100"/>
      <c r="H40" s="100"/>
      <c r="I40" s="100"/>
      <c r="J40" s="100"/>
      <c r="K40" s="100"/>
      <c r="L40" s="101"/>
    </row>
    <row r="98" spans="1:12" x14ac:dyDescent="0.2">
      <c r="A98" s="104"/>
      <c r="B98" s="104"/>
      <c r="C98" s="104"/>
      <c r="D98" s="104"/>
      <c r="E98" s="104"/>
      <c r="F98" s="104"/>
      <c r="G98" s="104"/>
      <c r="H98" s="104"/>
      <c r="I98" s="104"/>
      <c r="J98" s="104"/>
      <c r="K98" s="104"/>
      <c r="L98" s="104"/>
    </row>
    <row r="99" spans="1:12" x14ac:dyDescent="0.2">
      <c r="A99" s="104"/>
      <c r="B99" s="297" t="s">
        <v>1902</v>
      </c>
      <c r="C99" s="297" t="s">
        <v>1900</v>
      </c>
      <c r="D99" s="297" t="s">
        <v>1901</v>
      </c>
      <c r="E99" s="104"/>
      <c r="F99" s="104"/>
      <c r="G99" s="104"/>
      <c r="H99" s="104"/>
      <c r="I99" s="104"/>
      <c r="J99" s="104"/>
      <c r="K99" s="104"/>
      <c r="L99" s="104"/>
    </row>
    <row r="100" spans="1:12" x14ac:dyDescent="0.2">
      <c r="B100" s="304">
        <v>43742</v>
      </c>
      <c r="C100">
        <v>159</v>
      </c>
      <c r="D100" s="296">
        <v>5000159</v>
      </c>
    </row>
    <row r="101" spans="1:12" x14ac:dyDescent="0.2">
      <c r="B101" s="304">
        <v>43748</v>
      </c>
      <c r="C101">
        <v>37649</v>
      </c>
      <c r="D101" s="296">
        <v>5037808</v>
      </c>
    </row>
    <row r="102" spans="1:12" x14ac:dyDescent="0.2">
      <c r="B102" s="304">
        <v>43753</v>
      </c>
      <c r="C102">
        <v>63304</v>
      </c>
      <c r="D102" s="296">
        <v>5101112</v>
      </c>
    </row>
    <row r="103" spans="1:12" x14ac:dyDescent="0.2">
      <c r="B103" s="304">
        <v>43759</v>
      </c>
      <c r="C103">
        <v>-93238.000000000029</v>
      </c>
      <c r="D103" s="296">
        <v>5007874</v>
      </c>
    </row>
    <row r="104" spans="1:12" x14ac:dyDescent="0.2">
      <c r="B104" s="304">
        <v>43759</v>
      </c>
      <c r="C104">
        <v>-11052.999999999898</v>
      </c>
      <c r="D104" s="296">
        <v>4996821</v>
      </c>
    </row>
    <row r="105" spans="1:12" x14ac:dyDescent="0.2">
      <c r="B105" s="304">
        <v>43761</v>
      </c>
      <c r="C105">
        <v>-1197.0000000000437</v>
      </c>
      <c r="D105" s="296">
        <v>4995624</v>
      </c>
    </row>
    <row r="106" spans="1:12" x14ac:dyDescent="0.2">
      <c r="B106" s="304">
        <v>43761</v>
      </c>
      <c r="C106">
        <v>-16483</v>
      </c>
      <c r="D106" s="296">
        <v>4979141</v>
      </c>
    </row>
    <row r="107" spans="1:12" x14ac:dyDescent="0.2">
      <c r="B107" s="304">
        <v>43767</v>
      </c>
      <c r="C107">
        <v>-4757</v>
      </c>
      <c r="D107" s="296">
        <v>4974384</v>
      </c>
    </row>
    <row r="108" spans="1:12" x14ac:dyDescent="0.2">
      <c r="B108" s="304">
        <v>43789</v>
      </c>
      <c r="C108">
        <v>485995</v>
      </c>
      <c r="D108" s="296">
        <v>5460379</v>
      </c>
    </row>
    <row r="109" spans="1:12" x14ac:dyDescent="0.2">
      <c r="B109" s="304">
        <v>43790</v>
      </c>
      <c r="C109">
        <v>60240.999999999913</v>
      </c>
      <c r="D109" s="296">
        <v>5520620</v>
      </c>
    </row>
    <row r="110" spans="1:12" x14ac:dyDescent="0.2">
      <c r="B110" s="304">
        <v>43798</v>
      </c>
      <c r="C110">
        <v>-59214</v>
      </c>
      <c r="D110" s="296">
        <v>5461406</v>
      </c>
    </row>
    <row r="111" spans="1:12" x14ac:dyDescent="0.2">
      <c r="B111" s="304">
        <v>43802</v>
      </c>
      <c r="C111">
        <v>-23558</v>
      </c>
      <c r="D111" s="296">
        <v>5437848</v>
      </c>
    </row>
    <row r="112" spans="1:12" x14ac:dyDescent="0.2">
      <c r="B112" s="304">
        <v>43805</v>
      </c>
      <c r="C112">
        <v>54150</v>
      </c>
      <c r="D112" s="296">
        <v>5491998</v>
      </c>
    </row>
    <row r="113" spans="2:4" x14ac:dyDescent="0.2">
      <c r="B113" s="304">
        <v>43808</v>
      </c>
      <c r="C113">
        <v>33712.972602739726</v>
      </c>
      <c r="D113" s="296">
        <v>5525710.9699999997</v>
      </c>
    </row>
    <row r="114" spans="2:4" x14ac:dyDescent="0.2">
      <c r="B114" s="304">
        <v>43808</v>
      </c>
      <c r="C114">
        <v>-7387.9621917808836</v>
      </c>
      <c r="D114" s="296">
        <v>5518323.0099999998</v>
      </c>
    </row>
    <row r="115" spans="2:4" x14ac:dyDescent="0.2">
      <c r="B115" s="304">
        <v>43818</v>
      </c>
      <c r="C115">
        <v>29274.382465753424</v>
      </c>
      <c r="D115" s="296">
        <v>5547597.3899999997</v>
      </c>
    </row>
    <row r="116" spans="2:4" x14ac:dyDescent="0.2">
      <c r="B116" s="304">
        <v>43824</v>
      </c>
      <c r="C116">
        <v>-25646.869041095888</v>
      </c>
      <c r="D116" s="296">
        <v>5521950.5199999996</v>
      </c>
    </row>
    <row r="117" spans="2:4" x14ac:dyDescent="0.2">
      <c r="B117" s="304">
        <v>43826</v>
      </c>
      <c r="C117">
        <v>-12105.526027397262</v>
      </c>
      <c r="D117" s="296">
        <v>5509844.9900000002</v>
      </c>
    </row>
    <row r="118" spans="2:4" x14ac:dyDescent="0.2">
      <c r="B118" s="304">
        <v>43829</v>
      </c>
      <c r="C118">
        <v>-63666.936986301371</v>
      </c>
      <c r="D118" s="296">
        <v>5446178.0499999998</v>
      </c>
    </row>
    <row r="119" spans="2:4" x14ac:dyDescent="0.2">
      <c r="B119" s="304">
        <v>43864</v>
      </c>
      <c r="C119">
        <v>46995.551780821916</v>
      </c>
      <c r="D119" s="296">
        <v>5493173.5999999996</v>
      </c>
    </row>
    <row r="120" spans="2:4" x14ac:dyDescent="0.2">
      <c r="B120" s="304">
        <v>43864</v>
      </c>
      <c r="C120">
        <v>18014.964383561644</v>
      </c>
      <c r="D120" s="296">
        <v>5511188.5599999996</v>
      </c>
    </row>
    <row r="121" spans="2:4" x14ac:dyDescent="0.2">
      <c r="B121" s="304">
        <v>43864</v>
      </c>
      <c r="C121">
        <v>26169.906301369861</v>
      </c>
      <c r="D121" s="296">
        <v>5537358.4699999997</v>
      </c>
    </row>
    <row r="122" spans="2:4" x14ac:dyDescent="0.2">
      <c r="B122" s="304">
        <v>43882</v>
      </c>
      <c r="C122">
        <v>-14134.11287671233</v>
      </c>
      <c r="D122" s="296">
        <v>5523224.3600000003</v>
      </c>
    </row>
    <row r="123" spans="2:4" x14ac:dyDescent="0.2">
      <c r="B123" s="304">
        <v>43882</v>
      </c>
      <c r="C123">
        <v>-26889.308493150682</v>
      </c>
      <c r="D123" s="296">
        <v>5496335.0499999998</v>
      </c>
    </row>
    <row r="124" spans="2:4" x14ac:dyDescent="0.2">
      <c r="B124" s="304">
        <v>43886</v>
      </c>
      <c r="C124">
        <v>-7104.5709589041071</v>
      </c>
      <c r="D124" s="296">
        <v>5489230.4800000004</v>
      </c>
    </row>
    <row r="125" spans="2:4" x14ac:dyDescent="0.2">
      <c r="B125" s="304">
        <v>43886</v>
      </c>
      <c r="C125">
        <v>-59934.866684931541</v>
      </c>
      <c r="D125" s="296">
        <v>5429295.6100000003</v>
      </c>
    </row>
    <row r="126" spans="2:4" x14ac:dyDescent="0.2">
      <c r="B126" s="304">
        <v>43886</v>
      </c>
      <c r="C126">
        <v>2395.452054794514</v>
      </c>
      <c r="D126" s="296">
        <v>5431691.0599999996</v>
      </c>
    </row>
  </sheetData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theme="6" tint="0.39997558519241921"/>
  </sheetPr>
  <dimension ref="A1:W12"/>
  <sheetViews>
    <sheetView showGridLines="0" zoomScaleNormal="100" workbookViewId="0">
      <selection activeCell="F31" sqref="F31"/>
    </sheetView>
  </sheetViews>
  <sheetFormatPr defaultRowHeight="14.25" x14ac:dyDescent="0.2"/>
  <cols>
    <col min="1" max="1" width="6" style="106" customWidth="1"/>
    <col min="2" max="2" width="6.5" style="106" customWidth="1"/>
    <col min="3" max="3" width="12.75" style="106" customWidth="1"/>
    <col min="4" max="4" width="9.875" style="106" customWidth="1"/>
    <col min="5" max="7" width="9" style="106"/>
    <col min="8" max="8" width="10.75" style="106" customWidth="1"/>
    <col min="9" max="10" width="9" style="106"/>
    <col min="11" max="11" width="10.625" style="106" customWidth="1"/>
    <col min="12" max="18" width="9" style="106"/>
    <col min="19" max="19" width="10.25" style="106" customWidth="1"/>
    <col min="20" max="20" width="8.5" style="106" customWidth="1"/>
    <col min="21" max="16384" width="9" style="106"/>
  </cols>
  <sheetData>
    <row r="1" spans="1:23" ht="21" customHeight="1" thickBot="1" x14ac:dyDescent="0.25">
      <c r="A1" s="164" t="s">
        <v>523</v>
      </c>
      <c r="B1" s="323" t="s">
        <v>1919</v>
      </c>
      <c r="C1" s="323"/>
      <c r="D1" s="324">
        <f>SUM(D3:D99)</f>
        <v>431691.07632876688</v>
      </c>
      <c r="E1" s="325">
        <f>SUM(E3:E99)</f>
        <v>8.7334482438170741E-2</v>
      </c>
      <c r="F1" s="323"/>
      <c r="G1" s="323"/>
      <c r="H1" s="326">
        <f>SUM(H3:H99)</f>
        <v>27</v>
      </c>
      <c r="I1" s="326">
        <f>SUM(I3:I99)</f>
        <v>12</v>
      </c>
      <c r="J1" s="326">
        <f>SUM(J3:J99)</f>
        <v>15</v>
      </c>
      <c r="K1" s="325">
        <f>I1/H1</f>
        <v>0.44444444444444442</v>
      </c>
      <c r="L1" s="323"/>
      <c r="M1" s="323"/>
      <c r="N1" s="323"/>
      <c r="O1" s="327">
        <f>MIN(O3:O99)</f>
        <v>-93238.000000000029</v>
      </c>
      <c r="P1" s="328">
        <f>MIN(P3:P99)</f>
        <v>-1.8647600000000007E-2</v>
      </c>
      <c r="Q1" s="323">
        <f>MAX(Q3:Q99)</f>
        <v>3</v>
      </c>
      <c r="R1" s="323">
        <f>MAX(R3:R99)</f>
        <v>5</v>
      </c>
      <c r="S1" s="326">
        <f>SUM(S3:S99)</f>
        <v>4</v>
      </c>
      <c r="T1" s="326">
        <f>SUM(T3:T99)</f>
        <v>2</v>
      </c>
      <c r="U1" s="326">
        <f>SUM(U3:U99)</f>
        <v>21</v>
      </c>
      <c r="V1" s="326">
        <f>SUM(V3:V99)</f>
        <v>0</v>
      </c>
      <c r="W1" s="329">
        <f>SUM(D3:D99)/SUM(H3:H99)</f>
        <v>15988.558382546922</v>
      </c>
    </row>
    <row r="2" spans="1:23" ht="59.25" customHeight="1" x14ac:dyDescent="0.2">
      <c r="A2" s="151" t="s">
        <v>502</v>
      </c>
      <c r="B2" s="152" t="s">
        <v>503</v>
      </c>
      <c r="C2" s="153" t="s">
        <v>510</v>
      </c>
      <c r="D2" s="152" t="s">
        <v>511</v>
      </c>
      <c r="E2" s="152" t="s">
        <v>512</v>
      </c>
      <c r="F2" s="153" t="s">
        <v>519</v>
      </c>
      <c r="G2" s="153" t="s">
        <v>520</v>
      </c>
      <c r="H2" s="153" t="s">
        <v>513</v>
      </c>
      <c r="I2" s="153" t="s">
        <v>514</v>
      </c>
      <c r="J2" s="153" t="s">
        <v>515</v>
      </c>
      <c r="K2" s="153" t="s">
        <v>521</v>
      </c>
      <c r="L2" s="153" t="s">
        <v>1906</v>
      </c>
      <c r="M2" s="153" t="s">
        <v>504</v>
      </c>
      <c r="N2" s="153" t="s">
        <v>505</v>
      </c>
      <c r="O2" s="153" t="s">
        <v>506</v>
      </c>
      <c r="P2" s="153" t="s">
        <v>516</v>
      </c>
      <c r="Q2" s="154" t="s">
        <v>517</v>
      </c>
      <c r="R2" s="154" t="s">
        <v>507</v>
      </c>
      <c r="S2" s="155" t="s">
        <v>508</v>
      </c>
      <c r="T2" s="155" t="s">
        <v>509</v>
      </c>
      <c r="U2" s="155" t="s">
        <v>522</v>
      </c>
      <c r="V2" s="156" t="s">
        <v>518</v>
      </c>
      <c r="W2" s="156" t="s">
        <v>1907</v>
      </c>
    </row>
    <row r="3" spans="1:23" x14ac:dyDescent="0.2">
      <c r="A3" s="289">
        <v>2019</v>
      </c>
      <c r="B3" s="289">
        <v>10</v>
      </c>
      <c r="C3" s="295">
        <f>Asset!C4</f>
        <v>5000000</v>
      </c>
      <c r="D3" s="290">
        <v>-25615.999999999971</v>
      </c>
      <c r="E3" s="158">
        <f>IF(D3 &lt;&gt; 0,D3/C3, 0)</f>
        <v>-5.1231999999999944E-3</v>
      </c>
      <c r="F3" s="290">
        <v>101112</v>
      </c>
      <c r="G3" s="290">
        <v>-126727.99999999997</v>
      </c>
      <c r="H3" s="289">
        <v>8</v>
      </c>
      <c r="I3" s="289">
        <v>3</v>
      </c>
      <c r="J3" s="289">
        <v>5</v>
      </c>
      <c r="K3" s="159">
        <f>IF(H3&lt;&gt;0,I3/H3,0)</f>
        <v>0.375</v>
      </c>
      <c r="L3" s="160">
        <f t="shared" ref="L3:M5" si="0">IF(I3&lt;&gt;0,F3/I3,0)</f>
        <v>33704</v>
      </c>
      <c r="M3" s="161">
        <f t="shared" si="0"/>
        <v>-25345.599999999995</v>
      </c>
      <c r="N3" s="301">
        <v>14</v>
      </c>
      <c r="O3" s="301">
        <v>-93238.000000000029</v>
      </c>
      <c r="P3" s="162">
        <f>IF(C3&lt;&gt;0,O3/C3,0)</f>
        <v>-1.8647600000000007E-2</v>
      </c>
      <c r="Q3" s="291">
        <v>3</v>
      </c>
      <c r="R3" s="291">
        <v>5</v>
      </c>
      <c r="S3" s="291">
        <v>1</v>
      </c>
      <c r="T3" s="291">
        <v>1</v>
      </c>
      <c r="U3" s="291">
        <v>6</v>
      </c>
      <c r="V3" s="163">
        <f>IF(H3&lt;&gt;0,H3-S3-T3-U3,0)</f>
        <v>0</v>
      </c>
      <c r="W3" s="302">
        <f>IF(H3&lt;&gt;0,D3/H3,0)</f>
        <v>-3201.9999999999964</v>
      </c>
    </row>
    <row r="4" spans="1:23" x14ac:dyDescent="0.2">
      <c r="A4" s="289">
        <v>2019</v>
      </c>
      <c r="B4" s="289">
        <v>11</v>
      </c>
      <c r="C4" s="157">
        <f>C3+D3</f>
        <v>4974384</v>
      </c>
      <c r="D4" s="290">
        <v>487021.99999999988</v>
      </c>
      <c r="E4" s="158">
        <f>IF(D4 &lt;&gt; 0,D4/C4, 0)</f>
        <v>9.7905991978102194E-2</v>
      </c>
      <c r="F4" s="290">
        <v>546235.99999999988</v>
      </c>
      <c r="G4" s="290">
        <v>-59214</v>
      </c>
      <c r="H4" s="289">
        <v>3</v>
      </c>
      <c r="I4" s="289">
        <v>2</v>
      </c>
      <c r="J4" s="289">
        <v>1</v>
      </c>
      <c r="K4" s="159">
        <f>IF(H4&lt;&gt;0,I4/H4,0)</f>
        <v>0.66666666666666663</v>
      </c>
      <c r="L4" s="160">
        <f t="shared" si="0"/>
        <v>273117.99999999994</v>
      </c>
      <c r="M4" s="161">
        <f t="shared" si="0"/>
        <v>-59214</v>
      </c>
      <c r="N4" s="301">
        <v>10</v>
      </c>
      <c r="O4" s="301">
        <v>-59214</v>
      </c>
      <c r="P4" s="162">
        <f>IF(C4&lt;&gt;0,O4/C4,0)</f>
        <v>-1.190378547373906E-2</v>
      </c>
      <c r="Q4" s="291">
        <v>2</v>
      </c>
      <c r="R4" s="291">
        <v>1</v>
      </c>
      <c r="S4" s="291">
        <v>2</v>
      </c>
      <c r="T4" s="291">
        <v>1</v>
      </c>
      <c r="U4" s="291">
        <v>0</v>
      </c>
      <c r="V4" s="163">
        <f>IF(H4&lt;&gt;0,H4-S4-T4-U4,0)</f>
        <v>0</v>
      </c>
      <c r="W4" s="302">
        <f t="shared" ref="W4:W6" si="1">IF(H4&lt;&gt;0,D4/H4,0)</f>
        <v>162340.66666666663</v>
      </c>
    </row>
    <row r="5" spans="1:23" x14ac:dyDescent="0.2">
      <c r="A5" s="289">
        <v>2019</v>
      </c>
      <c r="B5" s="289">
        <v>12</v>
      </c>
      <c r="C5" s="157">
        <f t="shared" ref="C5:C6" si="2">C4+D4</f>
        <v>5461406</v>
      </c>
      <c r="D5" s="290">
        <v>-15227.939178082248</v>
      </c>
      <c r="E5" s="158">
        <f>IF(D5 &lt;&gt; 0,D5/C5, 0)</f>
        <v>-2.788281841357747E-3</v>
      </c>
      <c r="F5" s="290">
        <v>117137.35506849315</v>
      </c>
      <c r="G5" s="290">
        <v>-132365.29424657539</v>
      </c>
      <c r="H5" s="289">
        <v>8</v>
      </c>
      <c r="I5" s="289">
        <v>3</v>
      </c>
      <c r="J5" s="289">
        <v>5</v>
      </c>
      <c r="K5" s="159">
        <f>IF(H5&lt;&gt;0,I5/H5,0)</f>
        <v>0.375</v>
      </c>
      <c r="L5" s="160">
        <f t="shared" si="0"/>
        <v>39045.785022831049</v>
      </c>
      <c r="M5" s="161">
        <f t="shared" si="0"/>
        <v>-26473.058849315079</v>
      </c>
      <c r="N5" s="301">
        <v>16.875</v>
      </c>
      <c r="O5" s="301">
        <v>-63666.936986301371</v>
      </c>
      <c r="P5" s="162">
        <f>IF(C5&lt;&gt;0,O5/C5,0)</f>
        <v>-1.1657609228521259E-2</v>
      </c>
      <c r="Q5" s="291">
        <v>2</v>
      </c>
      <c r="R5" s="291">
        <v>3</v>
      </c>
      <c r="S5" s="291">
        <v>1</v>
      </c>
      <c r="T5" s="291">
        <v>0</v>
      </c>
      <c r="U5" s="291">
        <v>7</v>
      </c>
      <c r="V5" s="163">
        <f>IF(H5&lt;&gt;0,H5-S5-T5-U5,0)</f>
        <v>0</v>
      </c>
      <c r="W5" s="302">
        <f t="shared" si="1"/>
        <v>-1903.492397260281</v>
      </c>
    </row>
    <row r="6" spans="1:23" x14ac:dyDescent="0.2">
      <c r="A6" s="289">
        <v>2020</v>
      </c>
      <c r="B6" s="289">
        <v>2</v>
      </c>
      <c r="C6" s="157">
        <f t="shared" si="2"/>
        <v>5446178.0608219178</v>
      </c>
      <c r="D6" s="290">
        <v>-14486.984493150725</v>
      </c>
      <c r="E6" s="158">
        <f>IF(D6 &lt;&gt; 0,D6/C6, 0)</f>
        <v>-2.6600276985737042E-3</v>
      </c>
      <c r="F6" s="290">
        <v>93575.874520547935</v>
      </c>
      <c r="G6" s="290">
        <v>-108062.85901369866</v>
      </c>
      <c r="H6" s="289">
        <v>8</v>
      </c>
      <c r="I6" s="289">
        <v>4</v>
      </c>
      <c r="J6" s="289">
        <v>4</v>
      </c>
      <c r="K6" s="159">
        <f>IF(H6&lt;&gt;0,I6/H6,0)</f>
        <v>0.5</v>
      </c>
      <c r="L6" s="160">
        <f t="shared" ref="L6" si="3">IF(I6&lt;&gt;0,F6/I6,0)</f>
        <v>23393.968630136984</v>
      </c>
      <c r="M6" s="161">
        <f t="shared" ref="M6" si="4">IF(J6&lt;&gt;0,G6/J6,0)</f>
        <v>-27015.714753424665</v>
      </c>
      <c r="N6" s="301">
        <v>17.5</v>
      </c>
      <c r="O6" s="301">
        <v>-59934.866684931541</v>
      </c>
      <c r="P6" s="162">
        <f>IF(C6&lt;&gt;0,O6/C6,0)</f>
        <v>-1.1004940715413624E-2</v>
      </c>
      <c r="Q6" s="291">
        <v>3</v>
      </c>
      <c r="R6" s="291">
        <v>4</v>
      </c>
      <c r="S6" s="291">
        <v>0</v>
      </c>
      <c r="T6" s="291">
        <v>0</v>
      </c>
      <c r="U6" s="291">
        <v>8</v>
      </c>
      <c r="V6" s="163">
        <f>IF(H6&lt;&gt;0,H6-S6-T6-U6,0)</f>
        <v>0</v>
      </c>
      <c r="W6" s="302">
        <f t="shared" si="1"/>
        <v>-1810.8730616438406</v>
      </c>
    </row>
    <row r="9" spans="1:23" x14ac:dyDescent="0.2">
      <c r="W9" s="303"/>
    </row>
    <row r="12" spans="1:23" x14ac:dyDescent="0.2">
      <c r="A12" s="16"/>
    </row>
  </sheetData>
  <dataConsolidate/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eet17.update_trade_report">
                <anchor moveWithCells="1" sizeWithCells="1">
                  <from>
                    <xdr:col>23</xdr:col>
                    <xdr:colOff>66675</xdr:colOff>
                    <xdr:row>0</xdr:row>
                    <xdr:rowOff>19050</xdr:rowOff>
                  </from>
                  <to>
                    <xdr:col>25</xdr:col>
                    <xdr:colOff>28575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theme="6" tint="0.39997558519241921"/>
  </sheetPr>
  <dimension ref="A1:AZ947"/>
  <sheetViews>
    <sheetView showGridLines="0" zoomScale="55" zoomScaleNormal="55" workbookViewId="0">
      <selection activeCell="Z89" sqref="Z89"/>
    </sheetView>
  </sheetViews>
  <sheetFormatPr defaultRowHeight="14.25" x14ac:dyDescent="0.2"/>
  <cols>
    <col min="1" max="1" width="12" style="106" customWidth="1"/>
    <col min="2" max="2" width="12.125" style="106" customWidth="1"/>
    <col min="3" max="3" width="6" style="106" customWidth="1"/>
    <col min="4" max="4" width="7.25" style="106" customWidth="1"/>
    <col min="5" max="7" width="9" style="106"/>
    <col min="8" max="8" width="9.875" style="106" customWidth="1"/>
    <col min="9" max="15" width="9" style="106"/>
    <col min="16" max="16" width="9.5" style="106" customWidth="1"/>
    <col min="17" max="19" width="9" style="106"/>
    <col min="20" max="20" width="2.75" style="106" customWidth="1"/>
    <col min="21" max="22" width="9" style="106"/>
    <col min="23" max="23" width="11.75" style="106" customWidth="1"/>
    <col min="24" max="24" width="15.75" style="106" customWidth="1"/>
    <col min="25" max="25" width="14" style="106" customWidth="1"/>
    <col min="26" max="26" width="12.875" style="106" customWidth="1"/>
    <col min="27" max="16384" width="9" style="106"/>
  </cols>
  <sheetData>
    <row r="1" spans="1:52" ht="15" customHeight="1" thickBot="1" x14ac:dyDescent="0.25">
      <c r="A1" s="134"/>
      <c r="B1" s="187"/>
      <c r="C1" s="185"/>
      <c r="D1" s="231">
        <v>22</v>
      </c>
      <c r="E1" s="232" t="s">
        <v>1029</v>
      </c>
      <c r="F1" s="233">
        <v>27</v>
      </c>
      <c r="G1" s="184"/>
      <c r="H1" s="188"/>
      <c r="I1" s="136"/>
      <c r="J1" s="137"/>
      <c r="N1" s="169"/>
      <c r="O1" s="189"/>
      <c r="P1" s="135"/>
      <c r="Q1" s="205"/>
      <c r="R1" s="206"/>
      <c r="S1" s="10"/>
      <c r="T1" s="207"/>
      <c r="U1" s="135"/>
    </row>
    <row r="2" spans="1:52" ht="33" customHeight="1" thickBot="1" x14ac:dyDescent="0.25">
      <c r="A2" s="134"/>
      <c r="B2" s="68" t="s">
        <v>972</v>
      </c>
      <c r="C2" s="60"/>
      <c r="D2" s="59" t="s">
        <v>38</v>
      </c>
      <c r="E2" s="61" t="s">
        <v>39</v>
      </c>
      <c r="F2" s="62" t="s">
        <v>68</v>
      </c>
      <c r="G2" s="62" t="s">
        <v>69</v>
      </c>
      <c r="H2" s="60" t="s">
        <v>19</v>
      </c>
      <c r="I2" s="60" t="s">
        <v>70</v>
      </c>
      <c r="J2" s="62" t="s">
        <v>71</v>
      </c>
      <c r="K2" s="63" t="s">
        <v>92</v>
      </c>
      <c r="L2" s="60" t="s">
        <v>72</v>
      </c>
      <c r="M2" s="63" t="s">
        <v>86</v>
      </c>
      <c r="N2" s="60" t="s">
        <v>179</v>
      </c>
      <c r="O2" s="60" t="s">
        <v>73</v>
      </c>
      <c r="P2" s="63" t="s">
        <v>88</v>
      </c>
      <c r="Q2" s="66" t="s">
        <v>89</v>
      </c>
      <c r="R2" s="66" t="s">
        <v>973</v>
      </c>
      <c r="S2" s="10"/>
      <c r="T2" s="10"/>
      <c r="U2" s="389" t="s">
        <v>1060</v>
      </c>
      <c r="V2" s="390"/>
      <c r="W2" s="391"/>
      <c r="X2" s="269" t="s">
        <v>1061</v>
      </c>
      <c r="Y2" s="269" t="s">
        <v>1062</v>
      </c>
      <c r="Z2" s="269" t="s">
        <v>1063</v>
      </c>
    </row>
    <row r="3" spans="1:52" ht="22.5" customHeight="1" x14ac:dyDescent="0.2">
      <c r="A3" s="134"/>
      <c r="B3" s="222">
        <v>43845</v>
      </c>
      <c r="C3" s="36" t="s">
        <v>75</v>
      </c>
      <c r="D3" s="36">
        <v>3105</v>
      </c>
      <c r="E3" s="220" t="s">
        <v>2355</v>
      </c>
      <c r="F3" s="223">
        <v>1037</v>
      </c>
      <c r="G3" s="223">
        <v>1000</v>
      </c>
      <c r="H3" s="224">
        <f>F3*G3</f>
        <v>1037000</v>
      </c>
      <c r="I3" s="220" t="s">
        <v>2357</v>
      </c>
      <c r="J3" s="223">
        <v>928</v>
      </c>
      <c r="K3" s="36">
        <v>770</v>
      </c>
      <c r="L3" s="225">
        <f>IF(OR(I3="現物",H3=0),0,IF(C3="売",H3*Fee_Refer!$B$12/365*T3, H3*Fee_Refer!$B$11/365*#REF!))</f>
        <v>0</v>
      </c>
      <c r="M3" s="220">
        <v>92</v>
      </c>
      <c r="N3" s="226">
        <v>107636.21095890411</v>
      </c>
      <c r="O3" s="227">
        <v>0.10379576755921321</v>
      </c>
      <c r="P3" s="385">
        <v>26169.906301369861</v>
      </c>
      <c r="Q3" s="351">
        <v>1.2681675858388187E-2</v>
      </c>
      <c r="R3" s="350">
        <v>19</v>
      </c>
      <c r="S3" s="10"/>
      <c r="T3" s="10"/>
      <c r="U3" s="392" t="s">
        <v>525</v>
      </c>
      <c r="V3" s="393"/>
      <c r="W3" s="394"/>
      <c r="X3" s="384">
        <v>2.0589901140038398</v>
      </c>
      <c r="Y3" s="384">
        <v>0.88708737890057798</v>
      </c>
      <c r="Z3" s="384">
        <v>2.6094671272935099</v>
      </c>
    </row>
    <row r="4" spans="1:52" ht="22.5" customHeight="1" x14ac:dyDescent="0.2">
      <c r="A4" s="134"/>
      <c r="B4" s="213">
        <v>43864</v>
      </c>
      <c r="C4" s="212" t="s">
        <v>76</v>
      </c>
      <c r="D4" s="212">
        <v>3116</v>
      </c>
      <c r="E4" s="221" t="s">
        <v>2356</v>
      </c>
      <c r="F4" s="228">
        <v>1711</v>
      </c>
      <c r="G4" s="228">
        <v>600</v>
      </c>
      <c r="H4" s="229">
        <f>F4*G4</f>
        <v>1026600</v>
      </c>
      <c r="I4" s="221" t="s">
        <v>2357</v>
      </c>
      <c r="J4" s="230">
        <v>1579</v>
      </c>
      <c r="K4" s="31">
        <v>770</v>
      </c>
      <c r="L4" s="146">
        <f>IF(OR(I4="現物",H4=0),0,IF(C4="売",H4*Fee_Refer!$B$12/365*T4, H4*Fee_Refer!$B$11/365*T3))</f>
        <v>0</v>
      </c>
      <c r="M4" s="212">
        <v>408</v>
      </c>
      <c r="N4" s="210">
        <v>-81466.304657534245</v>
      </c>
      <c r="O4" s="211">
        <v>-7.9355449695630478E-2</v>
      </c>
      <c r="P4" s="386"/>
      <c r="Q4" s="387"/>
      <c r="R4" s="388"/>
      <c r="S4" s="10"/>
      <c r="T4" s="10"/>
      <c r="U4" s="395"/>
      <c r="V4" s="396"/>
      <c r="W4" s="397"/>
      <c r="X4" s="384"/>
      <c r="Y4" s="384"/>
      <c r="Z4" s="384"/>
    </row>
    <row r="5" spans="1:52" ht="12" customHeight="1" thickBot="1" x14ac:dyDescent="0.25">
      <c r="A5" s="134"/>
      <c r="B5" s="187"/>
      <c r="C5" s="185"/>
      <c r="D5" s="186"/>
      <c r="E5" s="184"/>
      <c r="F5" s="184"/>
      <c r="G5" s="184"/>
      <c r="H5" s="188"/>
      <c r="I5" s="136"/>
      <c r="J5" s="137"/>
      <c r="N5" s="169"/>
      <c r="O5" s="189"/>
      <c r="P5" s="206"/>
      <c r="Q5" s="205"/>
      <c r="R5" s="10"/>
      <c r="S5" s="10"/>
    </row>
    <row r="6" spans="1:52" ht="18" x14ac:dyDescent="0.25">
      <c r="A6" s="196" t="s">
        <v>1028</v>
      </c>
      <c r="B6" s="94"/>
      <c r="C6" s="95"/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6"/>
      <c r="Y6" s="10"/>
      <c r="Z6" s="235" t="s">
        <v>2156</v>
      </c>
      <c r="AA6" s="95"/>
      <c r="AB6" s="95"/>
      <c r="AC6" s="95"/>
      <c r="AD6" s="95"/>
      <c r="AE6" s="95"/>
      <c r="AF6" s="95"/>
      <c r="AG6" s="95"/>
      <c r="AH6" s="95"/>
      <c r="AI6" s="95"/>
      <c r="AJ6" s="95"/>
      <c r="AK6" s="95"/>
      <c r="AL6" s="95"/>
      <c r="AM6" s="95"/>
      <c r="AN6" s="95"/>
      <c r="AO6" s="95"/>
      <c r="AP6" s="95"/>
      <c r="AQ6" s="95"/>
      <c r="AR6" s="95"/>
      <c r="AS6" s="95"/>
      <c r="AT6" s="95"/>
      <c r="AU6" s="95"/>
      <c r="AV6" s="95"/>
      <c r="AW6" s="95"/>
      <c r="AX6" s="95"/>
      <c r="AY6" s="95"/>
      <c r="AZ6" s="96"/>
    </row>
    <row r="7" spans="1:52" ht="18" x14ac:dyDescent="0.25">
      <c r="A7" s="22" t="s">
        <v>2358</v>
      </c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340"/>
      <c r="S7" s="10"/>
      <c r="T7" s="10"/>
      <c r="U7" s="10"/>
      <c r="V7" s="10"/>
      <c r="W7" s="10"/>
      <c r="X7" s="98"/>
      <c r="Y7" s="10"/>
      <c r="Z7" s="234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98"/>
    </row>
    <row r="8" spans="1:52" x14ac:dyDescent="0.2">
      <c r="A8" s="196" t="s">
        <v>965</v>
      </c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98"/>
      <c r="Y8" s="10"/>
      <c r="Z8" s="97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98"/>
    </row>
    <row r="9" spans="1:52" x14ac:dyDescent="0.2">
      <c r="A9" s="208" t="s">
        <v>1892</v>
      </c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98"/>
      <c r="Y9" s="10"/>
      <c r="Z9" s="97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98"/>
    </row>
    <row r="10" spans="1:52" ht="15" customHeight="1" x14ac:dyDescent="0.2">
      <c r="A10" s="196" t="s">
        <v>953</v>
      </c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98"/>
      <c r="Y10" s="10"/>
      <c r="Z10" s="97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98"/>
    </row>
    <row r="11" spans="1:52" x14ac:dyDescent="0.2">
      <c r="A11" s="197">
        <v>0.63589564412502775</v>
      </c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98"/>
      <c r="Y11" s="10"/>
      <c r="Z11" s="97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98"/>
    </row>
    <row r="12" spans="1:52" ht="18" x14ac:dyDescent="0.25">
      <c r="A12" s="196" t="s">
        <v>954</v>
      </c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98"/>
      <c r="Y12" s="10"/>
      <c r="Z12" s="97"/>
      <c r="AA12" s="10"/>
      <c r="AB12" s="34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98"/>
    </row>
    <row r="13" spans="1:52" x14ac:dyDescent="0.2">
      <c r="A13" s="197">
        <v>0.53938174212554324</v>
      </c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98"/>
      <c r="Y13" s="10"/>
      <c r="Z13" s="97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98"/>
    </row>
    <row r="14" spans="1:52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98"/>
      <c r="Y14" s="10"/>
      <c r="Z14" s="97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98"/>
    </row>
    <row r="15" spans="1:52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98"/>
      <c r="Y15" s="10"/>
      <c r="Z15" s="97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98"/>
    </row>
    <row r="16" spans="1:52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98"/>
      <c r="Y16" s="10"/>
      <c r="Z16" s="97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98"/>
    </row>
    <row r="17" spans="2:52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98"/>
      <c r="Y17" s="10"/>
      <c r="Z17" s="97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98"/>
    </row>
    <row r="18" spans="2:52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98"/>
      <c r="Y18" s="10"/>
      <c r="Z18" s="97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98"/>
    </row>
    <row r="19" spans="2:52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98"/>
      <c r="Y19" s="10"/>
      <c r="Z19" s="97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98"/>
    </row>
    <row r="20" spans="2:52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98"/>
      <c r="Y20" s="10"/>
      <c r="Z20" s="97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98"/>
    </row>
    <row r="21" spans="2:52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98"/>
      <c r="Y21" s="10"/>
      <c r="Z21" s="97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98"/>
    </row>
    <row r="22" spans="2:52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98"/>
      <c r="Y22" s="10"/>
      <c r="Z22" s="97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98"/>
    </row>
    <row r="23" spans="2:52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98"/>
      <c r="Y23" s="10"/>
      <c r="Z23" s="97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98"/>
    </row>
    <row r="24" spans="2:52" ht="18" x14ac:dyDescent="0.25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340"/>
      <c r="S24" s="10"/>
      <c r="T24" s="10"/>
      <c r="U24" s="10"/>
      <c r="V24" s="10"/>
      <c r="W24" s="10"/>
      <c r="X24" s="98"/>
      <c r="Y24" s="10"/>
      <c r="Z24" s="97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98"/>
    </row>
    <row r="25" spans="2:52" ht="18" x14ac:dyDescent="0.25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98"/>
      <c r="Y25" s="10"/>
      <c r="Z25" s="234" t="s">
        <v>2157</v>
      </c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98"/>
    </row>
    <row r="26" spans="2:52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98"/>
      <c r="Y26" s="10"/>
      <c r="Z26" s="97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98"/>
    </row>
    <row r="27" spans="2:52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98"/>
      <c r="Y27" s="10"/>
      <c r="Z27" s="97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98"/>
    </row>
    <row r="28" spans="2:52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98"/>
      <c r="Y28" s="10"/>
      <c r="Z28" s="97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98"/>
    </row>
    <row r="29" spans="2:52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98"/>
      <c r="Y29" s="10"/>
      <c r="Z29" s="97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98"/>
    </row>
    <row r="30" spans="2:52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98"/>
      <c r="Y30" s="10"/>
      <c r="Z30" s="97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98"/>
    </row>
    <row r="31" spans="2:52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98"/>
      <c r="Y31" s="10"/>
      <c r="Z31" s="97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98"/>
    </row>
    <row r="32" spans="2:52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98"/>
      <c r="Y32" s="10"/>
      <c r="Z32" s="97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98"/>
    </row>
    <row r="33" spans="1:52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98"/>
      <c r="Y33" s="10"/>
      <c r="Z33" s="97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98"/>
    </row>
    <row r="34" spans="1:52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98"/>
      <c r="Y34" s="10"/>
      <c r="Z34" s="97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98"/>
    </row>
    <row r="35" spans="1:52" x14ac:dyDescent="0.2">
      <c r="A35" s="216">
        <f>B3</f>
        <v>43845</v>
      </c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98"/>
      <c r="Y35" s="10"/>
      <c r="Z35" s="97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98"/>
    </row>
    <row r="36" spans="1:52" ht="15" thickBot="1" x14ac:dyDescent="0.25">
      <c r="A36" s="216">
        <f>B3</f>
        <v>43845</v>
      </c>
      <c r="B36" s="99"/>
      <c r="C36" s="100"/>
      <c r="D36" s="100"/>
      <c r="E36" s="100"/>
      <c r="F36" s="100"/>
      <c r="G36" s="100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1"/>
      <c r="Y36" s="10"/>
      <c r="Z36" s="97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98"/>
    </row>
    <row r="37" spans="1:52" ht="15" thickBot="1" x14ac:dyDescent="0.25">
      <c r="A37" s="217">
        <v>0</v>
      </c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97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98"/>
    </row>
    <row r="38" spans="1:52" x14ac:dyDescent="0.2">
      <c r="A38" s="218">
        <v>1</v>
      </c>
      <c r="B38" s="94"/>
      <c r="C38" s="95"/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6"/>
      <c r="Y38" s="10"/>
      <c r="Z38" s="97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98"/>
    </row>
    <row r="39" spans="1:52" x14ac:dyDescent="0.2">
      <c r="A39" s="219">
        <f>B4</f>
        <v>43864</v>
      </c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98"/>
      <c r="Y39" s="10"/>
      <c r="Z39" s="97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98"/>
    </row>
    <row r="40" spans="1:52" x14ac:dyDescent="0.2">
      <c r="A40" s="219">
        <f>B4</f>
        <v>43864</v>
      </c>
      <c r="B40" s="9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98"/>
      <c r="Y40" s="10"/>
      <c r="Z40" s="97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98"/>
    </row>
    <row r="41" spans="1:52" x14ac:dyDescent="0.2">
      <c r="B41" s="9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98"/>
      <c r="Z41" s="97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98"/>
    </row>
    <row r="42" spans="1:52" x14ac:dyDescent="0.2">
      <c r="B42" s="9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98"/>
      <c r="Y42" s="10"/>
      <c r="Z42" s="97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98"/>
    </row>
    <row r="43" spans="1:52" ht="15" thickBot="1" x14ac:dyDescent="0.25">
      <c r="B43" s="97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98"/>
      <c r="Y43" s="10"/>
      <c r="Z43" s="99"/>
      <c r="AA43" s="100"/>
      <c r="AB43" s="100"/>
      <c r="AC43" s="100"/>
      <c r="AD43" s="100"/>
      <c r="AE43" s="100"/>
      <c r="AF43" s="100"/>
      <c r="AG43" s="100"/>
      <c r="AH43" s="100"/>
      <c r="AI43" s="100"/>
      <c r="AJ43" s="100"/>
      <c r="AK43" s="100"/>
      <c r="AL43" s="100"/>
      <c r="AM43" s="100"/>
      <c r="AN43" s="100"/>
      <c r="AO43" s="100"/>
      <c r="AP43" s="100"/>
      <c r="AQ43" s="100"/>
      <c r="AR43" s="100"/>
      <c r="AS43" s="100"/>
      <c r="AT43" s="100"/>
      <c r="AU43" s="100"/>
      <c r="AV43" s="100"/>
      <c r="AW43" s="100"/>
      <c r="AX43" s="100"/>
      <c r="AY43" s="100"/>
      <c r="AZ43" s="101"/>
    </row>
    <row r="44" spans="1:52" ht="18.75" thickBot="1" x14ac:dyDescent="0.3">
      <c r="A44" s="196" t="s">
        <v>1027</v>
      </c>
      <c r="B44" s="9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98"/>
      <c r="Y44" s="10"/>
      <c r="Z44" s="342" t="s">
        <v>1030</v>
      </c>
      <c r="AA44" s="10"/>
      <c r="AB44" s="10"/>
      <c r="AC44" s="10"/>
      <c r="AD44" s="10"/>
      <c r="AE44" s="10"/>
    </row>
    <row r="45" spans="1:52" x14ac:dyDescent="0.2">
      <c r="A45" s="106">
        <v>0.57081850533807832</v>
      </c>
      <c r="B45" s="9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98"/>
      <c r="Y45" s="10"/>
      <c r="Z45" s="94"/>
      <c r="AA45" s="95"/>
      <c r="AB45" s="95"/>
      <c r="AC45" s="95"/>
      <c r="AD45" s="95"/>
      <c r="AE45" s="95"/>
      <c r="AF45" s="95"/>
      <c r="AG45" s="95"/>
      <c r="AH45" s="95"/>
      <c r="AI45" s="95"/>
      <c r="AJ45" s="95"/>
      <c r="AK45" s="95"/>
      <c r="AL45" s="95"/>
      <c r="AM45" s="95"/>
      <c r="AN45" s="95"/>
      <c r="AO45" s="95"/>
      <c r="AP45" s="95"/>
      <c r="AQ45" s="95"/>
      <c r="AR45" s="95"/>
      <c r="AS45" s="95"/>
      <c r="AT45" s="95"/>
      <c r="AU45" s="96"/>
    </row>
    <row r="46" spans="1:52" x14ac:dyDescent="0.2">
      <c r="A46" s="196" t="s">
        <v>953</v>
      </c>
      <c r="B46" s="9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98"/>
      <c r="Y46" s="10"/>
      <c r="Z46" s="97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98"/>
    </row>
    <row r="47" spans="1:52" x14ac:dyDescent="0.2">
      <c r="A47" s="106">
        <v>1086</v>
      </c>
      <c r="B47" s="9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98"/>
      <c r="Y47" s="10"/>
      <c r="Z47" s="97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98"/>
    </row>
    <row r="48" spans="1:52" x14ac:dyDescent="0.2">
      <c r="A48" s="196" t="s">
        <v>954</v>
      </c>
      <c r="B48" s="9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98"/>
      <c r="Y48" s="10"/>
      <c r="Z48" s="97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98"/>
    </row>
    <row r="49" spans="1:47" x14ac:dyDescent="0.2">
      <c r="A49" s="106">
        <v>752</v>
      </c>
      <c r="B49" s="9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98"/>
      <c r="Y49" s="10"/>
      <c r="Z49" s="97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98"/>
    </row>
    <row r="50" spans="1:47" x14ac:dyDescent="0.2">
      <c r="B50" s="97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98"/>
      <c r="Y50" s="10"/>
      <c r="Z50" s="97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98"/>
    </row>
    <row r="51" spans="1:47" x14ac:dyDescent="0.2">
      <c r="B51" s="97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98"/>
      <c r="Y51" s="10"/>
      <c r="Z51" s="97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98"/>
    </row>
    <row r="52" spans="1:47" x14ac:dyDescent="0.2">
      <c r="B52" s="97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98"/>
      <c r="Y52" s="10"/>
      <c r="Z52" s="97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98"/>
    </row>
    <row r="53" spans="1:47" x14ac:dyDescent="0.2">
      <c r="B53" s="97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98"/>
      <c r="Y53" s="10"/>
      <c r="Z53" s="97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98"/>
    </row>
    <row r="54" spans="1:47" x14ac:dyDescent="0.2">
      <c r="B54" s="97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98"/>
      <c r="Y54" s="10"/>
      <c r="Z54" s="97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98"/>
    </row>
    <row r="55" spans="1:47" x14ac:dyDescent="0.2">
      <c r="B55" s="97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98"/>
      <c r="Y55" s="10"/>
      <c r="Z55" s="97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98"/>
    </row>
    <row r="56" spans="1:47" x14ac:dyDescent="0.2">
      <c r="B56" s="97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98"/>
      <c r="Y56" s="10"/>
      <c r="Z56" s="97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98"/>
    </row>
    <row r="57" spans="1:47" x14ac:dyDescent="0.2">
      <c r="B57" s="97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98"/>
      <c r="Y57" s="10"/>
      <c r="Z57" s="97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98"/>
    </row>
    <row r="58" spans="1:47" x14ac:dyDescent="0.2">
      <c r="B58" s="97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98"/>
      <c r="Y58" s="10"/>
      <c r="Z58" s="97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98"/>
    </row>
    <row r="59" spans="1:47" ht="15" thickBot="1" x14ac:dyDescent="0.25">
      <c r="B59" s="97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98"/>
      <c r="Y59" s="10"/>
      <c r="Z59" s="97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98"/>
    </row>
    <row r="60" spans="1:47" ht="15" thickBot="1" x14ac:dyDescent="0.25">
      <c r="A60" s="341"/>
      <c r="B60" s="97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98"/>
      <c r="Y60" s="10"/>
      <c r="Z60" s="97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98"/>
    </row>
    <row r="61" spans="1:47" x14ac:dyDescent="0.2">
      <c r="B61" s="97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98"/>
      <c r="Y61" s="10"/>
      <c r="Z61" s="97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98"/>
    </row>
    <row r="62" spans="1:47" x14ac:dyDescent="0.2">
      <c r="B62" s="97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98"/>
      <c r="Y62" s="10"/>
      <c r="Z62" s="97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98"/>
    </row>
    <row r="63" spans="1:47" x14ac:dyDescent="0.2">
      <c r="B63" s="97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98"/>
      <c r="Y63" s="10"/>
      <c r="Z63" s="97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98"/>
    </row>
    <row r="64" spans="1:47" x14ac:dyDescent="0.2">
      <c r="B64" s="97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98"/>
      <c r="Y64" s="10"/>
      <c r="Z64" s="97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98"/>
    </row>
    <row r="65" spans="1:47" x14ac:dyDescent="0.2">
      <c r="A65" s="98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98"/>
      <c r="Y65" s="10"/>
      <c r="Z65" s="97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98"/>
    </row>
    <row r="66" spans="1:47" x14ac:dyDescent="0.2">
      <c r="A66" s="98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98"/>
      <c r="Y66" s="10"/>
      <c r="Z66" s="97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98"/>
    </row>
    <row r="67" spans="1:47" x14ac:dyDescent="0.2">
      <c r="A67" s="98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98"/>
      <c r="Y67" s="10"/>
      <c r="Z67" s="97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98"/>
    </row>
    <row r="68" spans="1:47" x14ac:dyDescent="0.2">
      <c r="A68" s="98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98"/>
      <c r="Y68" s="10"/>
      <c r="Z68" s="97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98"/>
    </row>
    <row r="69" spans="1:47" ht="15" thickBot="1" x14ac:dyDescent="0.25">
      <c r="A69" s="98"/>
      <c r="B69" s="99"/>
      <c r="C69" s="100"/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1"/>
      <c r="Y69" s="10"/>
      <c r="Z69" s="97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98"/>
    </row>
    <row r="70" spans="1:47" ht="15" thickBot="1" x14ac:dyDescent="0.25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97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98"/>
    </row>
    <row r="71" spans="1:47" x14ac:dyDescent="0.2">
      <c r="A71" s="10"/>
      <c r="B71" s="94"/>
      <c r="C71" s="95"/>
      <c r="D71" s="95"/>
      <c r="E71" s="95"/>
      <c r="F71" s="95"/>
      <c r="G71" s="95"/>
      <c r="H71" s="95"/>
      <c r="I71" s="95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6"/>
      <c r="Y71" s="10"/>
      <c r="Z71" s="97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98"/>
    </row>
    <row r="72" spans="1:47" x14ac:dyDescent="0.2">
      <c r="A72" s="10"/>
      <c r="B72" s="97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98"/>
      <c r="Y72" s="10"/>
      <c r="Z72" s="97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98"/>
    </row>
    <row r="73" spans="1:47" x14ac:dyDescent="0.2">
      <c r="A73" s="10"/>
      <c r="B73" s="97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98"/>
      <c r="Y73" s="10"/>
      <c r="Z73" s="97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98"/>
    </row>
    <row r="74" spans="1:47" x14ac:dyDescent="0.2">
      <c r="B74" s="97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98"/>
      <c r="Y74" s="10"/>
      <c r="Z74" s="97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98"/>
    </row>
    <row r="75" spans="1:47" x14ac:dyDescent="0.2">
      <c r="B75" s="97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98"/>
      <c r="Y75" s="10"/>
      <c r="Z75" s="97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98"/>
    </row>
    <row r="76" spans="1:47" x14ac:dyDescent="0.2">
      <c r="B76" s="97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98"/>
      <c r="Y76" s="10"/>
      <c r="Z76" s="97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98"/>
    </row>
    <row r="77" spans="1:47" x14ac:dyDescent="0.2">
      <c r="B77" s="97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98"/>
      <c r="Y77" s="10"/>
      <c r="Z77" s="97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98"/>
    </row>
    <row r="78" spans="1:47" x14ac:dyDescent="0.2">
      <c r="B78" s="97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98"/>
      <c r="Y78" s="10"/>
      <c r="Z78" s="97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98"/>
    </row>
    <row r="79" spans="1:47" s="10" customFormat="1" ht="15" thickBot="1" x14ac:dyDescent="0.25">
      <c r="B79" s="97"/>
      <c r="X79" s="98"/>
      <c r="Z79" s="99"/>
      <c r="AA79" s="100"/>
      <c r="AB79" s="100"/>
      <c r="AC79" s="100"/>
      <c r="AD79" s="100"/>
      <c r="AE79" s="100"/>
      <c r="AF79" s="100"/>
      <c r="AG79" s="100"/>
      <c r="AH79" s="100"/>
      <c r="AI79" s="100"/>
      <c r="AJ79" s="100"/>
      <c r="AK79" s="100"/>
      <c r="AL79" s="100"/>
      <c r="AM79" s="100"/>
      <c r="AN79" s="100"/>
      <c r="AO79" s="100"/>
      <c r="AP79" s="100"/>
      <c r="AQ79" s="100"/>
      <c r="AR79" s="100"/>
      <c r="AS79" s="100"/>
      <c r="AT79" s="100"/>
      <c r="AU79" s="101"/>
    </row>
    <row r="80" spans="1:47" s="10" customFormat="1" x14ac:dyDescent="0.2">
      <c r="A80" s="339"/>
      <c r="B80" s="97"/>
      <c r="X80" s="98"/>
    </row>
    <row r="81" spans="1:40" s="10" customFormat="1" x14ac:dyDescent="0.2">
      <c r="B81" s="97"/>
      <c r="X81" s="98"/>
    </row>
    <row r="82" spans="1:40" x14ac:dyDescent="0.2">
      <c r="A82" s="14"/>
      <c r="B82" s="97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98"/>
      <c r="Y82" s="10"/>
      <c r="Z82" s="10"/>
      <c r="AA82" s="10"/>
      <c r="AB82" s="10"/>
      <c r="AC82" s="10"/>
      <c r="AD82" s="10"/>
      <c r="AE82" s="10"/>
    </row>
    <row r="83" spans="1:40" x14ac:dyDescent="0.2">
      <c r="A83" s="14"/>
      <c r="B83" s="97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98"/>
    </row>
    <row r="84" spans="1:40" x14ac:dyDescent="0.2">
      <c r="A84" s="14"/>
      <c r="B84" s="97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98"/>
    </row>
    <row r="85" spans="1:40" x14ac:dyDescent="0.2">
      <c r="A85" s="14"/>
      <c r="B85" s="97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98"/>
    </row>
    <row r="86" spans="1:40" x14ac:dyDescent="0.2">
      <c r="A86" s="14"/>
      <c r="B86" s="97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98"/>
    </row>
    <row r="87" spans="1:40" x14ac:dyDescent="0.2">
      <c r="A87" s="14"/>
      <c r="B87" s="97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98"/>
    </row>
    <row r="88" spans="1:40" x14ac:dyDescent="0.2">
      <c r="A88" s="14"/>
      <c r="B88" s="97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98"/>
    </row>
    <row r="89" spans="1:40" x14ac:dyDescent="0.2">
      <c r="A89" s="14"/>
      <c r="B89" s="97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98"/>
    </row>
    <row r="90" spans="1:40" x14ac:dyDescent="0.2">
      <c r="A90" s="14"/>
      <c r="B90" s="97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98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</row>
    <row r="91" spans="1:40" x14ac:dyDescent="0.2">
      <c r="A91" s="14"/>
      <c r="B91" s="97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98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</row>
    <row r="92" spans="1:40" x14ac:dyDescent="0.2">
      <c r="A92" s="14"/>
      <c r="B92" s="97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98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</row>
    <row r="93" spans="1:40" x14ac:dyDescent="0.2">
      <c r="A93" s="14"/>
      <c r="B93" s="97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98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</row>
    <row r="94" spans="1:40" x14ac:dyDescent="0.2">
      <c r="A94" s="14"/>
      <c r="B94" s="97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98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</row>
    <row r="95" spans="1:40" ht="18" x14ac:dyDescent="0.25">
      <c r="A95" s="14"/>
      <c r="B95" s="97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340"/>
      <c r="T95" s="10"/>
      <c r="U95" s="10"/>
      <c r="V95" s="10"/>
      <c r="W95" s="10"/>
      <c r="X95" s="98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</row>
    <row r="96" spans="1:40" x14ac:dyDescent="0.2">
      <c r="A96" s="14"/>
      <c r="B96" s="97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98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</row>
    <row r="97" spans="1:40" x14ac:dyDescent="0.2">
      <c r="A97" s="14"/>
      <c r="B97" s="97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98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</row>
    <row r="98" spans="1:40" x14ac:dyDescent="0.2">
      <c r="A98" s="14"/>
      <c r="B98" s="97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98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</row>
    <row r="99" spans="1:40" x14ac:dyDescent="0.2">
      <c r="A99" s="14"/>
      <c r="B99" s="97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98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</row>
    <row r="100" spans="1:40" x14ac:dyDescent="0.2">
      <c r="A100" s="14"/>
      <c r="B100" s="97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98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</row>
    <row r="101" spans="1:40" x14ac:dyDescent="0.2">
      <c r="A101" s="14"/>
      <c r="B101" s="97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98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</row>
    <row r="102" spans="1:40" x14ac:dyDescent="0.2">
      <c r="A102" s="14"/>
      <c r="B102" s="97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98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</row>
    <row r="103" spans="1:40" x14ac:dyDescent="0.2">
      <c r="A103" s="14"/>
      <c r="B103" s="97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98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</row>
    <row r="104" spans="1:40" x14ac:dyDescent="0.2">
      <c r="A104" s="14"/>
      <c r="B104" s="97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98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</row>
    <row r="105" spans="1:40" x14ac:dyDescent="0.2">
      <c r="A105" s="14"/>
      <c r="B105" s="97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98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</row>
    <row r="106" spans="1:40" x14ac:dyDescent="0.2">
      <c r="A106" s="14"/>
      <c r="B106" s="97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98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</row>
    <row r="107" spans="1:40" ht="15" thickBot="1" x14ac:dyDescent="0.25">
      <c r="A107" s="14"/>
      <c r="B107" s="99"/>
      <c r="C107" s="100"/>
      <c r="D107" s="100"/>
      <c r="E107" s="100"/>
      <c r="F107" s="100"/>
      <c r="G107" s="100"/>
      <c r="H107" s="100"/>
      <c r="I107" s="100"/>
      <c r="J107" s="100"/>
      <c r="K107" s="100"/>
      <c r="L107" s="100"/>
      <c r="M107" s="100"/>
      <c r="N107" s="100"/>
      <c r="O107" s="100"/>
      <c r="P107" s="100"/>
      <c r="Q107" s="100"/>
      <c r="R107" s="100"/>
      <c r="S107" s="100"/>
      <c r="T107" s="100"/>
      <c r="U107" s="100"/>
      <c r="V107" s="100"/>
      <c r="W107" s="100"/>
      <c r="X107" s="101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</row>
    <row r="108" spans="1:40" x14ac:dyDescent="0.2">
      <c r="A108" s="14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</row>
    <row r="109" spans="1:40" x14ac:dyDescent="0.2">
      <c r="A109" s="14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</row>
    <row r="110" spans="1:40" x14ac:dyDescent="0.2">
      <c r="A110" s="14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</row>
    <row r="111" spans="1:40" x14ac:dyDescent="0.2">
      <c r="A111" s="14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</row>
    <row r="112" spans="1:40" ht="18" x14ac:dyDescent="0.25">
      <c r="A112" s="14"/>
      <c r="N112" s="10"/>
      <c r="O112" s="10"/>
      <c r="P112" s="10"/>
      <c r="Q112" s="10"/>
      <c r="R112" s="10"/>
      <c r="S112" s="34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</row>
    <row r="113" spans="1:40" x14ac:dyDescent="0.2">
      <c r="A113" s="14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</row>
    <row r="114" spans="1:40" x14ac:dyDescent="0.2">
      <c r="A114" s="14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</row>
    <row r="115" spans="1:40" x14ac:dyDescent="0.2">
      <c r="A115" s="14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</row>
    <row r="116" spans="1:40" x14ac:dyDescent="0.2">
      <c r="A116" s="14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</row>
    <row r="117" spans="1:40" x14ac:dyDescent="0.2">
      <c r="A117" s="14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</row>
    <row r="118" spans="1:40" x14ac:dyDescent="0.2">
      <c r="A118" s="14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</row>
    <row r="119" spans="1:40" x14ac:dyDescent="0.2">
      <c r="A119" s="14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</row>
    <row r="120" spans="1:40" x14ac:dyDescent="0.2">
      <c r="A120" s="14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</row>
    <row r="121" spans="1:40" x14ac:dyDescent="0.2">
      <c r="A121" s="14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</row>
    <row r="122" spans="1:40" x14ac:dyDescent="0.2">
      <c r="A122" s="14"/>
      <c r="L122" s="15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</row>
    <row r="123" spans="1:40" x14ac:dyDescent="0.2">
      <c r="A123" s="14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</row>
    <row r="124" spans="1:40" x14ac:dyDescent="0.2">
      <c r="A124" s="14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</row>
    <row r="125" spans="1:40" x14ac:dyDescent="0.2">
      <c r="A125" s="14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</row>
    <row r="126" spans="1:40" x14ac:dyDescent="0.2">
      <c r="A126" s="14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</row>
    <row r="127" spans="1:40" x14ac:dyDescent="0.2">
      <c r="A127" s="14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</row>
    <row r="128" spans="1:40" x14ac:dyDescent="0.2">
      <c r="A128" s="14"/>
      <c r="L128" s="15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</row>
    <row r="129" spans="1:40" x14ac:dyDescent="0.2">
      <c r="A129" s="14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</row>
    <row r="130" spans="1:40" x14ac:dyDescent="0.2">
      <c r="A130" s="14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</row>
    <row r="131" spans="1:40" x14ac:dyDescent="0.2">
      <c r="A131" s="14"/>
    </row>
    <row r="132" spans="1:40" x14ac:dyDescent="0.2">
      <c r="A132" s="14"/>
    </row>
    <row r="133" spans="1:40" x14ac:dyDescent="0.2">
      <c r="A133" s="14"/>
    </row>
    <row r="134" spans="1:40" x14ac:dyDescent="0.2">
      <c r="A134" s="14"/>
    </row>
    <row r="135" spans="1:40" x14ac:dyDescent="0.2">
      <c r="A135" s="14"/>
    </row>
    <row r="136" spans="1:40" x14ac:dyDescent="0.2">
      <c r="A136" s="14"/>
    </row>
    <row r="137" spans="1:40" x14ac:dyDescent="0.2">
      <c r="A137" s="14"/>
    </row>
    <row r="138" spans="1:40" x14ac:dyDescent="0.2">
      <c r="A138" s="14"/>
    </row>
    <row r="139" spans="1:40" x14ac:dyDescent="0.2">
      <c r="A139" s="14"/>
    </row>
    <row r="140" spans="1:40" x14ac:dyDescent="0.2">
      <c r="A140" s="14"/>
    </row>
    <row r="141" spans="1:40" x14ac:dyDescent="0.2">
      <c r="A141" s="14"/>
    </row>
    <row r="142" spans="1:40" x14ac:dyDescent="0.2">
      <c r="A142" s="14"/>
    </row>
    <row r="143" spans="1:40" x14ac:dyDescent="0.2">
      <c r="A143" s="14"/>
    </row>
    <row r="144" spans="1:40" x14ac:dyDescent="0.2">
      <c r="A144" s="14"/>
    </row>
    <row r="145" spans="1:1" x14ac:dyDescent="0.2">
      <c r="A145" s="14"/>
    </row>
    <row r="146" spans="1:1" x14ac:dyDescent="0.2">
      <c r="A146" s="14"/>
    </row>
    <row r="147" spans="1:1" x14ac:dyDescent="0.2">
      <c r="A147" s="14"/>
    </row>
    <row r="148" spans="1:1" x14ac:dyDescent="0.2">
      <c r="A148" s="14"/>
    </row>
    <row r="149" spans="1:1" x14ac:dyDescent="0.2">
      <c r="A149" s="14"/>
    </row>
    <row r="150" spans="1:1" x14ac:dyDescent="0.2">
      <c r="A150" s="14"/>
    </row>
    <row r="151" spans="1:1" x14ac:dyDescent="0.2">
      <c r="A151" s="14"/>
    </row>
    <row r="152" spans="1:1" x14ac:dyDescent="0.2">
      <c r="A152" s="14"/>
    </row>
    <row r="153" spans="1:1" x14ac:dyDescent="0.2">
      <c r="A153" s="14"/>
    </row>
    <row r="154" spans="1:1" x14ac:dyDescent="0.2">
      <c r="A154" s="14"/>
    </row>
    <row r="155" spans="1:1" x14ac:dyDescent="0.2">
      <c r="A155" s="14"/>
    </row>
    <row r="156" spans="1:1" x14ac:dyDescent="0.2">
      <c r="A156" s="14"/>
    </row>
    <row r="157" spans="1:1" x14ac:dyDescent="0.2">
      <c r="A157" s="14"/>
    </row>
    <row r="158" spans="1:1" x14ac:dyDescent="0.2">
      <c r="A158" s="14"/>
    </row>
    <row r="159" spans="1:1" x14ac:dyDescent="0.2">
      <c r="A159" s="14"/>
    </row>
    <row r="160" spans="1:1" x14ac:dyDescent="0.2">
      <c r="A160" s="14"/>
    </row>
    <row r="161" spans="1:9" x14ac:dyDescent="0.2">
      <c r="A161" s="14"/>
    </row>
    <row r="162" spans="1:9" x14ac:dyDescent="0.2">
      <c r="A162" s="14"/>
    </row>
    <row r="163" spans="1:9" x14ac:dyDescent="0.2">
      <c r="A163" s="14"/>
    </row>
    <row r="164" spans="1:9" x14ac:dyDescent="0.2">
      <c r="A164" s="14"/>
    </row>
    <row r="165" spans="1:9" x14ac:dyDescent="0.2">
      <c r="A165" s="14"/>
    </row>
    <row r="166" spans="1:9" x14ac:dyDescent="0.2">
      <c r="A166" s="14"/>
    </row>
    <row r="167" spans="1:9" x14ac:dyDescent="0.2">
      <c r="A167" s="14"/>
    </row>
    <row r="168" spans="1:9" x14ac:dyDescent="0.2">
      <c r="A168" s="14"/>
    </row>
    <row r="169" spans="1:9" x14ac:dyDescent="0.2">
      <c r="A169" s="14"/>
    </row>
    <row r="170" spans="1:9" x14ac:dyDescent="0.2">
      <c r="A170" s="14"/>
    </row>
    <row r="171" spans="1:9" x14ac:dyDescent="0.2">
      <c r="A171" s="14"/>
    </row>
    <row r="172" spans="1:9" x14ac:dyDescent="0.2">
      <c r="A172" s="14"/>
      <c r="I172" s="15"/>
    </row>
    <row r="173" spans="1:9" x14ac:dyDescent="0.2">
      <c r="A173" s="14"/>
    </row>
    <row r="174" spans="1:9" x14ac:dyDescent="0.2">
      <c r="A174" s="14"/>
    </row>
    <row r="175" spans="1:9" x14ac:dyDescent="0.2">
      <c r="A175" s="14"/>
    </row>
    <row r="176" spans="1:9" x14ac:dyDescent="0.2">
      <c r="A176" s="14"/>
    </row>
    <row r="177" spans="1:32" x14ac:dyDescent="0.2">
      <c r="A177" s="14"/>
    </row>
    <row r="178" spans="1:32" x14ac:dyDescent="0.2">
      <c r="A178" s="199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  <c r="AD178" s="10"/>
      <c r="AE178" s="10"/>
      <c r="AF178" s="10"/>
    </row>
    <row r="179" spans="1:32" x14ac:dyDescent="0.2">
      <c r="A179" s="199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  <c r="AD179" s="10"/>
      <c r="AE179" s="10"/>
      <c r="AF179" s="10"/>
    </row>
    <row r="180" spans="1:32" x14ac:dyDescent="0.2">
      <c r="A180" s="338"/>
      <c r="B180" s="104"/>
      <c r="C180" s="104"/>
      <c r="D180" s="104"/>
      <c r="E180" s="104"/>
      <c r="F180" s="104"/>
      <c r="G180" s="104"/>
      <c r="H180" s="104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  <c r="AD180" s="104"/>
      <c r="AE180" s="104"/>
      <c r="AF180" s="104"/>
    </row>
    <row r="181" spans="1:32" x14ac:dyDescent="0.2">
      <c r="A181" s="14" t="s">
        <v>495</v>
      </c>
      <c r="B181" s="106" t="s">
        <v>2359</v>
      </c>
      <c r="C181" s="106" t="s">
        <v>2360</v>
      </c>
      <c r="D181" s="106" t="s">
        <v>2361</v>
      </c>
      <c r="E181" s="106" t="s">
        <v>2362</v>
      </c>
      <c r="F181" s="106" t="s">
        <v>496</v>
      </c>
      <c r="G181" s="106" t="s">
        <v>497</v>
      </c>
      <c r="H181" s="106" t="s">
        <v>498</v>
      </c>
      <c r="I181" s="106" t="s">
        <v>499</v>
      </c>
      <c r="J181" s="106" t="s">
        <v>500</v>
      </c>
      <c r="K181" s="106" t="s">
        <v>30</v>
      </c>
      <c r="L181" s="106" t="s">
        <v>32</v>
      </c>
      <c r="M181" s="106" t="s">
        <v>31</v>
      </c>
      <c r="N181" s="106" t="s">
        <v>33</v>
      </c>
      <c r="P181" s="106" t="s">
        <v>195</v>
      </c>
      <c r="Q181" s="106" t="s">
        <v>196</v>
      </c>
      <c r="R181" s="106" t="s">
        <v>197</v>
      </c>
      <c r="S181" s="106" t="s">
        <v>198</v>
      </c>
      <c r="U181" s="106" t="s">
        <v>974</v>
      </c>
      <c r="V181" s="106" t="s">
        <v>975</v>
      </c>
      <c r="W181" s="106" t="s">
        <v>976</v>
      </c>
      <c r="X181" s="106" t="s">
        <v>977</v>
      </c>
      <c r="Y181" s="106" t="s">
        <v>495</v>
      </c>
      <c r="AA181" s="106" t="s">
        <v>2363</v>
      </c>
      <c r="AB181" s="106" t="s">
        <v>2364</v>
      </c>
      <c r="AE181" s="106" t="s">
        <v>2353</v>
      </c>
      <c r="AF181" s="106" t="s">
        <v>2354</v>
      </c>
    </row>
    <row r="182" spans="1:32" x14ac:dyDescent="0.2">
      <c r="A182" s="14">
        <v>43886</v>
      </c>
      <c r="B182" s="106">
        <v>996</v>
      </c>
      <c r="C182" s="106">
        <v>1009</v>
      </c>
      <c r="D182" s="106">
        <v>1539</v>
      </c>
      <c r="E182" s="106">
        <v>1555</v>
      </c>
      <c r="F182" s="106">
        <v>0.64887459807073899</v>
      </c>
      <c r="G182" s="106">
        <v>0.59330449075684899</v>
      </c>
      <c r="H182" s="106">
        <v>2.12955766840894E-2</v>
      </c>
      <c r="I182" s="106">
        <v>2.6094671272935099</v>
      </c>
      <c r="J182" s="106">
        <v>8.56</v>
      </c>
      <c r="K182" s="106">
        <v>0.74726318562050298</v>
      </c>
      <c r="L182" s="106">
        <v>0.232510573302352</v>
      </c>
      <c r="M182" s="106">
        <v>0.92908002522818001</v>
      </c>
      <c r="N182" s="106">
        <v>0.111073737112483</v>
      </c>
      <c r="P182" s="106">
        <v>0.61460006744093842</v>
      </c>
      <c r="Q182" s="106">
        <v>0.57200891407275956</v>
      </c>
      <c r="R182" s="106">
        <v>0.63589564412502775</v>
      </c>
      <c r="S182" s="106">
        <v>0.55071333738867023</v>
      </c>
      <c r="U182" s="106">
        <v>27230</v>
      </c>
      <c r="V182" s="106">
        <v>-94370</v>
      </c>
      <c r="W182" s="106">
        <v>-67140</v>
      </c>
      <c r="X182" s="106">
        <v>-3.2535375072688506</v>
      </c>
      <c r="Y182" s="304">
        <v>43886</v>
      </c>
      <c r="AA182" s="106">
        <v>1009</v>
      </c>
      <c r="AB182" s="106">
        <v>887.62277580071179</v>
      </c>
      <c r="AE182" s="106">
        <v>22949.37</v>
      </c>
      <c r="AF182" s="106">
        <v>22605.41</v>
      </c>
    </row>
    <row r="183" spans="1:32" x14ac:dyDescent="0.2">
      <c r="A183" s="14">
        <v>43882</v>
      </c>
      <c r="B183" s="106">
        <v>1034</v>
      </c>
      <c r="C183" s="106">
        <v>1051</v>
      </c>
      <c r="D183" s="106">
        <v>1621</v>
      </c>
      <c r="E183" s="106">
        <v>1628</v>
      </c>
      <c r="F183" s="106">
        <v>0.64557739557739502</v>
      </c>
      <c r="G183" s="106">
        <v>0.59221253869119195</v>
      </c>
      <c r="H183" s="106">
        <v>2.0503082416574701E-2</v>
      </c>
      <c r="I183" s="106">
        <v>2.6027723930458002</v>
      </c>
      <c r="J183" s="106">
        <v>8.27</v>
      </c>
      <c r="K183" s="106">
        <v>0.74670065032656097</v>
      </c>
      <c r="L183" s="106">
        <v>0.47692953299531798</v>
      </c>
      <c r="M183" s="106">
        <v>0.92812799703884297</v>
      </c>
      <c r="N183" s="106">
        <v>7.4091094969271507E-2</v>
      </c>
      <c r="P183" s="106">
        <v>0.61271562110776667</v>
      </c>
      <c r="Q183" s="106">
        <v>0.57170945627461722</v>
      </c>
      <c r="R183" s="106">
        <v>0.6332187035243414</v>
      </c>
      <c r="S183" s="106">
        <v>0.5512063738580425</v>
      </c>
      <c r="U183" s="106">
        <v>-14770</v>
      </c>
      <c r="V183" s="106">
        <v>-50570</v>
      </c>
      <c r="W183" s="106">
        <v>-65340</v>
      </c>
      <c r="X183" s="106">
        <v>-3.1663113006396593</v>
      </c>
      <c r="Y183" s="304">
        <v>43882</v>
      </c>
      <c r="AA183" s="106">
        <v>1051</v>
      </c>
      <c r="AB183" s="106">
        <v>929.29252669039147</v>
      </c>
      <c r="AE183" s="106">
        <v>23427.77</v>
      </c>
      <c r="AF183" s="106">
        <v>23386.74</v>
      </c>
    </row>
    <row r="184" spans="1:32" x14ac:dyDescent="0.2">
      <c r="A184" s="14">
        <v>43881</v>
      </c>
      <c r="B184" s="106">
        <v>1025</v>
      </c>
      <c r="C184" s="106">
        <v>1038</v>
      </c>
      <c r="D184" s="106">
        <v>1612</v>
      </c>
      <c r="E184" s="106">
        <v>1624</v>
      </c>
      <c r="F184" s="106">
        <v>0.63916256157635398</v>
      </c>
      <c r="G184" s="106">
        <v>0.59135638230855103</v>
      </c>
      <c r="H184" s="106">
        <v>1.9576550782271999E-2</v>
      </c>
      <c r="I184" s="106">
        <v>2.4420123748814002</v>
      </c>
      <c r="J184" s="106">
        <v>7.48</v>
      </c>
      <c r="K184" s="106">
        <v>0.75595134719234203</v>
      </c>
      <c r="L184" s="106">
        <v>0.63340302391713799</v>
      </c>
      <c r="M184" s="106">
        <v>0.92848557200390902</v>
      </c>
      <c r="N184" s="106">
        <v>0.120549012008155</v>
      </c>
      <c r="P184" s="106">
        <v>0.61093293309082308</v>
      </c>
      <c r="Q184" s="106">
        <v>0.57177983152627898</v>
      </c>
      <c r="R184" s="106">
        <v>0.63050948387309502</v>
      </c>
      <c r="S184" s="106">
        <v>0.55220328074400704</v>
      </c>
      <c r="U184" s="106">
        <v>-1770</v>
      </c>
      <c r="V184" s="106">
        <v>-52970</v>
      </c>
      <c r="W184" s="106">
        <v>-54740</v>
      </c>
      <c r="X184" s="106">
        <v>-2.6526458616010857</v>
      </c>
      <c r="Y184" s="304">
        <v>43881</v>
      </c>
      <c r="AA184" s="106">
        <v>1038</v>
      </c>
      <c r="AB184" s="106">
        <v>927.00925266903914</v>
      </c>
      <c r="AE184" s="106">
        <v>23666.58</v>
      </c>
      <c r="AF184" s="106">
        <v>23479.15</v>
      </c>
    </row>
    <row r="185" spans="1:32" x14ac:dyDescent="0.2">
      <c r="A185" s="14">
        <v>43880</v>
      </c>
      <c r="B185" s="106">
        <v>1003</v>
      </c>
      <c r="C185" s="106">
        <v>1013</v>
      </c>
      <c r="D185" s="106">
        <v>1612</v>
      </c>
      <c r="E185" s="106">
        <v>1601</v>
      </c>
      <c r="F185" s="106">
        <v>0.63272954403497805</v>
      </c>
      <c r="G185" s="106">
        <v>0.59059440059245205</v>
      </c>
      <c r="H185" s="106">
        <v>1.8797661171889701E-2</v>
      </c>
      <c r="I185" s="106">
        <v>2.2415098908972202</v>
      </c>
      <c r="J185" s="106">
        <v>6.66</v>
      </c>
      <c r="K185" s="106">
        <v>0.75388815358783501</v>
      </c>
      <c r="L185" s="106">
        <v>0.74505737474505895</v>
      </c>
      <c r="M185" s="106">
        <v>0.928119278185637</v>
      </c>
      <c r="N185" s="106">
        <v>0.255468450035857</v>
      </c>
      <c r="P185" s="106">
        <v>0.6093920617643418</v>
      </c>
      <c r="Q185" s="106">
        <v>0.57179673942056231</v>
      </c>
      <c r="R185" s="106">
        <v>0.62818972293623143</v>
      </c>
      <c r="S185" s="106">
        <v>0.55299907824867267</v>
      </c>
      <c r="U185" s="106">
        <v>23230</v>
      </c>
      <c r="V185" s="106">
        <v>-66770</v>
      </c>
      <c r="W185" s="106">
        <v>-43540</v>
      </c>
      <c r="X185" s="106">
        <v>-2.1099050203527812</v>
      </c>
      <c r="Y185" s="304">
        <v>43880</v>
      </c>
      <c r="AA185" s="106">
        <v>1013</v>
      </c>
      <c r="AB185" s="106">
        <v>913.88042704626343</v>
      </c>
      <c r="AE185" s="106">
        <v>23329.33</v>
      </c>
      <c r="AF185" s="106">
        <v>23400.7</v>
      </c>
    </row>
    <row r="186" spans="1:32" x14ac:dyDescent="0.2">
      <c r="A186" s="14">
        <v>43879</v>
      </c>
      <c r="B186" s="106">
        <v>1009</v>
      </c>
      <c r="C186" s="106">
        <v>1001</v>
      </c>
      <c r="D186" s="106">
        <v>1612</v>
      </c>
      <c r="E186" s="106">
        <v>1619</v>
      </c>
      <c r="F186" s="106">
        <v>0.61828289067325504</v>
      </c>
      <c r="G186" s="106">
        <v>0.58991495560540497</v>
      </c>
      <c r="H186" s="106">
        <v>1.8172969153207499E-2</v>
      </c>
      <c r="I186" s="106">
        <v>1.5609961602142699</v>
      </c>
      <c r="J186" s="106">
        <v>4.59</v>
      </c>
      <c r="K186" s="106">
        <v>0.74719537381300805</v>
      </c>
      <c r="L186" s="106">
        <v>0.49431516940834902</v>
      </c>
      <c r="M186" s="106">
        <v>0.92697934651004799</v>
      </c>
      <c r="N186" s="106">
        <v>0.19511218771402999</v>
      </c>
      <c r="P186" s="106">
        <v>0.60808792475861251</v>
      </c>
      <c r="Q186" s="106">
        <v>0.57174198645219743</v>
      </c>
      <c r="R186" s="106">
        <v>0.62626089391181994</v>
      </c>
      <c r="S186" s="106">
        <v>0.55356901729899</v>
      </c>
      <c r="U186" s="106">
        <v>35230</v>
      </c>
      <c r="V186" s="106">
        <v>-55970</v>
      </c>
      <c r="W186" s="106">
        <v>-20740</v>
      </c>
      <c r="X186" s="106">
        <v>-1.0050397363830199</v>
      </c>
      <c r="Y186" s="304">
        <v>43879</v>
      </c>
      <c r="AA186" s="106">
        <v>1001</v>
      </c>
      <c r="AB186" s="106">
        <v>924.15516014234879</v>
      </c>
      <c r="AE186" s="106">
        <v>23398.57</v>
      </c>
      <c r="AF186" s="106">
        <v>23193.8</v>
      </c>
    </row>
    <row r="187" spans="1:32" x14ac:dyDescent="0.2">
      <c r="A187" s="14">
        <v>43878</v>
      </c>
      <c r="B187" s="106">
        <v>1035</v>
      </c>
      <c r="C187" s="106">
        <v>1018</v>
      </c>
      <c r="D187" s="106">
        <v>1598</v>
      </c>
      <c r="E187" s="106">
        <v>1623</v>
      </c>
      <c r="F187" s="106">
        <v>0.62723351817621598</v>
      </c>
      <c r="G187" s="106">
        <v>0.58938317678983598</v>
      </c>
      <c r="H187" s="106">
        <v>1.7916814406175E-2</v>
      </c>
      <c r="I187" s="106">
        <v>2.1125597736468</v>
      </c>
      <c r="J187" s="106">
        <v>6.03</v>
      </c>
      <c r="K187" s="106">
        <v>0.75749154597747304</v>
      </c>
      <c r="L187" s="106">
        <v>0.22487546295441799</v>
      </c>
      <c r="M187" s="106">
        <v>0.92670748677689696</v>
      </c>
      <c r="N187" s="106">
        <v>0.111374147235296</v>
      </c>
      <c r="P187" s="106">
        <v>0.60729999119601097</v>
      </c>
      <c r="Q187" s="106">
        <v>0.571466362383661</v>
      </c>
      <c r="R187" s="106">
        <v>0.62521680560218595</v>
      </c>
      <c r="S187" s="106">
        <v>0.55354954797748601</v>
      </c>
      <c r="U187" s="106">
        <v>18230</v>
      </c>
      <c r="V187" s="106">
        <v>-53570</v>
      </c>
      <c r="W187" s="106">
        <v>-35340</v>
      </c>
      <c r="X187" s="106">
        <v>-1.7125411901531304</v>
      </c>
      <c r="Y187" s="304">
        <v>43878</v>
      </c>
      <c r="AA187" s="106">
        <v>1018</v>
      </c>
      <c r="AB187" s="106">
        <v>926.43843416370112</v>
      </c>
      <c r="AE187" s="106">
        <v>23489.78</v>
      </c>
      <c r="AF187" s="106">
        <v>23523.24</v>
      </c>
    </row>
    <row r="188" spans="1:32" x14ac:dyDescent="0.2">
      <c r="A188" s="14">
        <v>43875</v>
      </c>
      <c r="B188" s="106">
        <v>1018</v>
      </c>
      <c r="C188" s="106">
        <v>1029</v>
      </c>
      <c r="D188" s="106">
        <v>1616</v>
      </c>
      <c r="E188" s="106">
        <v>1621</v>
      </c>
      <c r="F188" s="106">
        <v>0.63479333744602096</v>
      </c>
      <c r="G188" s="106">
        <v>0.58874616140536695</v>
      </c>
      <c r="H188" s="106">
        <v>1.74016693259E-2</v>
      </c>
      <c r="I188" s="106">
        <v>2.6461355619554499</v>
      </c>
      <c r="J188" s="106">
        <v>7.25</v>
      </c>
      <c r="K188" s="106">
        <v>0.78302761777613095</v>
      </c>
      <c r="L188" s="106">
        <v>0.129809768212025</v>
      </c>
      <c r="M188" s="106">
        <v>0.92764054726793799</v>
      </c>
      <c r="N188" s="106">
        <v>9.4316712345212494E-2</v>
      </c>
      <c r="P188" s="106">
        <v>0.60614783073126699</v>
      </c>
      <c r="Q188" s="106">
        <v>0.57134449207946691</v>
      </c>
      <c r="R188" s="106">
        <v>0.62354950005716692</v>
      </c>
      <c r="S188" s="106">
        <v>0.55394282275356699</v>
      </c>
      <c r="U188" s="106">
        <v>7230</v>
      </c>
      <c r="V188" s="106">
        <v>-54770</v>
      </c>
      <c r="W188" s="106">
        <v>-47540</v>
      </c>
      <c r="X188" s="106">
        <v>-2.3037410350843186</v>
      </c>
      <c r="Y188" s="304">
        <v>43875</v>
      </c>
      <c r="AA188" s="106">
        <v>1029</v>
      </c>
      <c r="AB188" s="106">
        <v>925.29679715302495</v>
      </c>
      <c r="AE188" s="106">
        <v>23714.52</v>
      </c>
      <c r="AF188" s="106">
        <v>23687.59</v>
      </c>
    </row>
    <row r="189" spans="1:32" x14ac:dyDescent="0.2">
      <c r="A189" s="14">
        <v>43874</v>
      </c>
      <c r="B189" s="106">
        <v>1027</v>
      </c>
      <c r="C189" s="106">
        <v>1015</v>
      </c>
      <c r="D189" s="106">
        <v>1630</v>
      </c>
      <c r="E189" s="106">
        <v>1618</v>
      </c>
      <c r="F189" s="106">
        <v>0.62731767614338596</v>
      </c>
      <c r="G189" s="106">
        <v>0.587986919077639</v>
      </c>
      <c r="H189" s="106">
        <v>1.65998007393755E-2</v>
      </c>
      <c r="I189" s="106">
        <v>2.3693511556709499</v>
      </c>
      <c r="J189" s="106">
        <v>6.27</v>
      </c>
      <c r="K189" s="106">
        <v>0.80112446174792495</v>
      </c>
      <c r="L189" s="106">
        <v>0.20375040209624501</v>
      </c>
      <c r="M189" s="106">
        <v>0.92898803003895303</v>
      </c>
      <c r="N189" s="106">
        <v>6.9004887693734002E-2</v>
      </c>
      <c r="P189" s="106">
        <v>0.60458671981701451</v>
      </c>
      <c r="Q189" s="106">
        <v>0.5713871183382635</v>
      </c>
      <c r="R189" s="106">
        <v>0.62118652055639001</v>
      </c>
      <c r="S189" s="106">
        <v>0.554787317598888</v>
      </c>
      <c r="U189" s="106">
        <v>21230</v>
      </c>
      <c r="V189" s="106">
        <v>-56570</v>
      </c>
      <c r="W189" s="106">
        <v>-35340</v>
      </c>
      <c r="X189" s="106">
        <v>-1.7125411901531304</v>
      </c>
      <c r="Y189" s="304">
        <v>43874</v>
      </c>
      <c r="AA189" s="106">
        <v>1015</v>
      </c>
      <c r="AB189" s="106">
        <v>923.58434163701077</v>
      </c>
      <c r="AE189" s="106">
        <v>23849.759999999998</v>
      </c>
      <c r="AF189" s="106">
        <v>23827.73</v>
      </c>
    </row>
    <row r="190" spans="1:32" x14ac:dyDescent="0.2">
      <c r="A190" s="14">
        <v>43873</v>
      </c>
      <c r="B190" s="106">
        <v>1010</v>
      </c>
      <c r="C190" s="106">
        <v>1015</v>
      </c>
      <c r="D190" s="106">
        <v>1665</v>
      </c>
      <c r="E190" s="106">
        <v>1636</v>
      </c>
      <c r="F190" s="106">
        <v>0.62041564792175996</v>
      </c>
      <c r="G190" s="106">
        <v>0.58729175759139396</v>
      </c>
      <c r="H190" s="106">
        <v>1.60197188464083E-2</v>
      </c>
      <c r="I190" s="106">
        <v>2.0676948608116299</v>
      </c>
      <c r="J190" s="106">
        <v>5.34</v>
      </c>
      <c r="K190" s="106">
        <v>0.808982408666852</v>
      </c>
      <c r="L190" s="106">
        <v>0.16865664664348901</v>
      </c>
      <c r="M190" s="106">
        <v>0.92805091687170205</v>
      </c>
      <c r="N190" s="106">
        <v>0.207553296906347</v>
      </c>
      <c r="P190" s="106">
        <v>0.60331147643780225</v>
      </c>
      <c r="Q190" s="106">
        <v>0.57127203874498567</v>
      </c>
      <c r="R190" s="106">
        <v>0.61933119528421055</v>
      </c>
      <c r="S190" s="106">
        <v>0.55525231989857737</v>
      </c>
      <c r="U190" s="106">
        <v>21230</v>
      </c>
      <c r="V190" s="106">
        <v>-45770</v>
      </c>
      <c r="W190" s="106">
        <v>-24540</v>
      </c>
      <c r="X190" s="106">
        <v>-1.1891839503779802</v>
      </c>
      <c r="Y190" s="304">
        <v>43873</v>
      </c>
      <c r="AA190" s="106">
        <v>1015</v>
      </c>
      <c r="AB190" s="106">
        <v>933.85907473309612</v>
      </c>
      <c r="AE190" s="106">
        <v>23741.21</v>
      </c>
      <c r="AF190" s="106">
        <v>23861.21</v>
      </c>
    </row>
    <row r="191" spans="1:32" x14ac:dyDescent="0.2">
      <c r="A191" s="14">
        <v>43871</v>
      </c>
      <c r="B191" s="106">
        <v>1012</v>
      </c>
      <c r="C191" s="106">
        <v>1010</v>
      </c>
      <c r="D191" s="106">
        <v>1659</v>
      </c>
      <c r="E191" s="106">
        <v>1649</v>
      </c>
      <c r="F191" s="106">
        <v>0.61249241964827095</v>
      </c>
      <c r="G191" s="106">
        <v>0.58666225047749199</v>
      </c>
      <c r="H191" s="106">
        <v>1.5628582916866401E-2</v>
      </c>
      <c r="I191" s="106">
        <v>1.6527518398935199</v>
      </c>
      <c r="J191" s="106">
        <v>4.22</v>
      </c>
      <c r="K191" s="106">
        <v>0.79264890941357902</v>
      </c>
      <c r="L191" s="106">
        <v>0.36464398284773503</v>
      </c>
      <c r="M191" s="106">
        <v>0.92657892620773497</v>
      </c>
      <c r="N191" s="106">
        <v>0.22996403251176001</v>
      </c>
      <c r="P191" s="106">
        <v>0.6022908333943584</v>
      </c>
      <c r="Q191" s="106">
        <v>0.57103366756062557</v>
      </c>
      <c r="R191" s="106">
        <v>0.61791941631122482</v>
      </c>
      <c r="S191" s="106">
        <v>0.55540508464375915</v>
      </c>
      <c r="U191" s="106">
        <v>26230</v>
      </c>
      <c r="V191" s="106">
        <v>-37970</v>
      </c>
      <c r="W191" s="106">
        <v>-11740</v>
      </c>
      <c r="X191" s="106">
        <v>-0.56890870323706144</v>
      </c>
      <c r="Y191" s="304">
        <v>43871</v>
      </c>
      <c r="AA191" s="106">
        <v>1010</v>
      </c>
      <c r="AB191" s="106">
        <v>941.27971530249113</v>
      </c>
      <c r="AE191" s="106">
        <v>23631.79</v>
      </c>
      <c r="AF191" s="106">
        <v>23685.98</v>
      </c>
    </row>
    <row r="192" spans="1:32" x14ac:dyDescent="0.2">
      <c r="A192" s="14">
        <v>43868</v>
      </c>
      <c r="B192" s="106">
        <v>1030</v>
      </c>
      <c r="C192" s="106">
        <v>1027</v>
      </c>
      <c r="D192" s="106">
        <v>1714</v>
      </c>
      <c r="E192" s="106">
        <v>1681</v>
      </c>
      <c r="F192" s="106">
        <v>0.61094586555621599</v>
      </c>
      <c r="G192" s="106">
        <v>0.58610352801943599</v>
      </c>
      <c r="H192" s="106">
        <v>1.5443103666919601E-2</v>
      </c>
      <c r="I192" s="106">
        <v>1.6086363254812599</v>
      </c>
      <c r="J192" s="106">
        <v>4.07</v>
      </c>
      <c r="K192" s="106">
        <v>0.78687167202854003</v>
      </c>
      <c r="L192" s="106">
        <v>0.41069818246031198</v>
      </c>
      <c r="M192" s="106">
        <v>0.92578480690572595</v>
      </c>
      <c r="N192" s="106">
        <v>0.16662447139799</v>
      </c>
      <c r="P192" s="106">
        <v>0.60154663168635558</v>
      </c>
      <c r="Q192" s="106">
        <v>0.5706604243525164</v>
      </c>
      <c r="R192" s="106">
        <v>0.61698973535327517</v>
      </c>
      <c r="S192" s="106">
        <v>0.55521732068559682</v>
      </c>
      <c r="U192" s="106">
        <v>9230</v>
      </c>
      <c r="V192" s="106">
        <v>-18770</v>
      </c>
      <c r="W192" s="106">
        <v>-9540</v>
      </c>
      <c r="X192" s="106">
        <v>-0.46229889513471606</v>
      </c>
      <c r="Y192" s="304">
        <v>43868</v>
      </c>
      <c r="AA192" s="106">
        <v>1027</v>
      </c>
      <c r="AB192" s="106">
        <v>959.54590747330963</v>
      </c>
      <c r="AE192" s="106">
        <v>23899.01</v>
      </c>
      <c r="AF192" s="106">
        <v>23827.98</v>
      </c>
    </row>
    <row r="193" spans="1:32" x14ac:dyDescent="0.2">
      <c r="A193" s="14">
        <v>43867</v>
      </c>
      <c r="B193" s="106">
        <v>1012</v>
      </c>
      <c r="C193" s="106">
        <v>1034</v>
      </c>
      <c r="D193" s="106">
        <v>1682</v>
      </c>
      <c r="E193" s="106">
        <v>1703</v>
      </c>
      <c r="F193" s="106">
        <v>0.60716382853787398</v>
      </c>
      <c r="G193" s="106">
        <v>0.58559018340408597</v>
      </c>
      <c r="H193" s="106">
        <v>1.5247451256418999E-2</v>
      </c>
      <c r="I193" s="106">
        <v>1.4149017282285701</v>
      </c>
      <c r="J193" s="106">
        <v>3.55</v>
      </c>
      <c r="K193" s="106">
        <v>0.77250711915566495</v>
      </c>
      <c r="L193" s="106">
        <v>0.81554077056959295</v>
      </c>
      <c r="M193" s="106">
        <v>0.92482396997306104</v>
      </c>
      <c r="N193" s="106">
        <v>0.20949795342206101</v>
      </c>
      <c r="P193" s="106">
        <v>0.60083763466050499</v>
      </c>
      <c r="Q193" s="106">
        <v>0.57034273214766695</v>
      </c>
      <c r="R193" s="106">
        <v>0.61608508591692401</v>
      </c>
      <c r="S193" s="106">
        <v>0.55509528089124793</v>
      </c>
      <c r="U193" s="106">
        <v>2230</v>
      </c>
      <c r="V193" s="106">
        <v>-5570</v>
      </c>
      <c r="W193" s="106">
        <v>-3340</v>
      </c>
      <c r="X193" s="106">
        <v>-0.16185307230083351</v>
      </c>
      <c r="Y193" s="304">
        <v>43867</v>
      </c>
      <c r="AA193" s="106">
        <v>1034</v>
      </c>
      <c r="AB193" s="106">
        <v>972.10391459074742</v>
      </c>
      <c r="AE193" s="106">
        <v>23641.1</v>
      </c>
      <c r="AF193" s="106">
        <v>23873.59</v>
      </c>
    </row>
    <row r="194" spans="1:32" x14ac:dyDescent="0.2">
      <c r="A194" s="14">
        <v>43866</v>
      </c>
      <c r="B194" s="106">
        <v>983</v>
      </c>
      <c r="C194" s="106">
        <v>989</v>
      </c>
      <c r="D194" s="106">
        <v>1666</v>
      </c>
      <c r="E194" s="106">
        <v>1650</v>
      </c>
      <c r="F194" s="106">
        <v>0.59939393939393903</v>
      </c>
      <c r="G194" s="106">
        <v>0.58511619346802501</v>
      </c>
      <c r="H194" s="106">
        <v>1.5121465089857299E-2</v>
      </c>
      <c r="I194" s="106">
        <v>0.94420387449694998</v>
      </c>
      <c r="J194" s="106">
        <v>2.38</v>
      </c>
      <c r="K194" s="106">
        <v>0.76351254488003395</v>
      </c>
      <c r="L194" s="106">
        <v>0.71716896088658899</v>
      </c>
      <c r="M194" s="106">
        <v>0.92416387278951495</v>
      </c>
      <c r="N194" s="106">
        <v>0.228793048569325</v>
      </c>
      <c r="P194" s="106">
        <v>0.60023765855788236</v>
      </c>
      <c r="Q194" s="106">
        <v>0.56999472837816767</v>
      </c>
      <c r="R194" s="106">
        <v>0.61535912364773959</v>
      </c>
      <c r="S194" s="106">
        <v>0.55487326328831044</v>
      </c>
      <c r="U194" s="106">
        <v>47230</v>
      </c>
      <c r="V194" s="106">
        <v>-37370</v>
      </c>
      <c r="W194" s="106">
        <v>9860</v>
      </c>
      <c r="X194" s="106">
        <v>0.47780577631323901</v>
      </c>
      <c r="Y194" s="304">
        <v>43866</v>
      </c>
      <c r="AA194" s="106">
        <v>989</v>
      </c>
      <c r="AB194" s="106">
        <v>941.85053380782927</v>
      </c>
      <c r="AE194" s="106">
        <v>23351.47</v>
      </c>
      <c r="AF194" s="106">
        <v>23319.56</v>
      </c>
    </row>
    <row r="195" spans="1:32" x14ac:dyDescent="0.2">
      <c r="A195" s="14">
        <v>43865</v>
      </c>
      <c r="B195" s="106">
        <v>940</v>
      </c>
      <c r="C195" s="106">
        <v>964</v>
      </c>
      <c r="D195" s="106">
        <v>1630</v>
      </c>
      <c r="E195" s="106">
        <v>1645</v>
      </c>
      <c r="F195" s="106">
        <v>0.58601823708206602</v>
      </c>
      <c r="G195" s="106">
        <v>0.58467060158130801</v>
      </c>
      <c r="H195" s="106">
        <v>1.51864238238298E-2</v>
      </c>
      <c r="I195" s="106">
        <v>8.8739489717367795E-2</v>
      </c>
      <c r="J195" s="106">
        <v>0.23</v>
      </c>
      <c r="K195" s="106">
        <v>0.76156095660852896</v>
      </c>
      <c r="L195" s="106">
        <v>0.28524889756518301</v>
      </c>
      <c r="M195" s="106">
        <v>0.92326129368933496</v>
      </c>
      <c r="N195" s="106">
        <v>0.249517093748229</v>
      </c>
      <c r="P195" s="106">
        <v>0.59985702540513786</v>
      </c>
      <c r="Q195" s="106">
        <v>0.56948417775747817</v>
      </c>
      <c r="R195" s="106">
        <v>0.61504344922896759</v>
      </c>
      <c r="S195" s="106">
        <v>0.55429775393364844</v>
      </c>
      <c r="U195" s="106">
        <v>72230</v>
      </c>
      <c r="V195" s="106">
        <v>-40370</v>
      </c>
      <c r="W195" s="106">
        <v>31860</v>
      </c>
      <c r="X195" s="106">
        <v>1.543903857336693</v>
      </c>
      <c r="Y195" s="304">
        <v>43865</v>
      </c>
      <c r="AA195" s="106">
        <v>964</v>
      </c>
      <c r="AB195" s="106">
        <v>938.9964412811388</v>
      </c>
      <c r="AE195" s="106">
        <v>22881.13</v>
      </c>
      <c r="AF195" s="106">
        <v>23084.59</v>
      </c>
    </row>
    <row r="196" spans="1:32" x14ac:dyDescent="0.2">
      <c r="A196" s="14">
        <v>43864</v>
      </c>
      <c r="B196" s="106">
        <v>928</v>
      </c>
      <c r="C196" s="106">
        <v>946</v>
      </c>
      <c r="D196" s="106">
        <v>1579</v>
      </c>
      <c r="E196" s="106">
        <v>1639</v>
      </c>
      <c r="F196" s="106">
        <v>0.577181208053691</v>
      </c>
      <c r="G196" s="106">
        <v>0.58439920474944296</v>
      </c>
      <c r="H196" s="106">
        <v>1.5341008517427399E-2</v>
      </c>
      <c r="I196" s="106">
        <v>-0.47050340188212503</v>
      </c>
      <c r="J196" s="106">
        <v>-1.25</v>
      </c>
      <c r="K196" s="106">
        <v>0.75085105296906096</v>
      </c>
      <c r="L196" s="106">
        <v>0.30704919310971901</v>
      </c>
      <c r="M196" s="106">
        <v>0.92269199730427598</v>
      </c>
      <c r="N196" s="106">
        <v>0.173544610738639</v>
      </c>
      <c r="P196" s="106">
        <v>0.59974021326687033</v>
      </c>
      <c r="Q196" s="106">
        <v>0.56905819623201559</v>
      </c>
      <c r="R196" s="106">
        <v>0.6150812217842978</v>
      </c>
      <c r="S196" s="106">
        <v>0.55371718771458811</v>
      </c>
      <c r="U196" s="106">
        <v>90230</v>
      </c>
      <c r="V196" s="106">
        <v>-43970</v>
      </c>
      <c r="W196" s="106">
        <v>46260</v>
      </c>
      <c r="X196" s="106">
        <v>2.2417135103702268</v>
      </c>
      <c r="Y196" s="304">
        <v>43864</v>
      </c>
      <c r="AA196" s="106">
        <v>946</v>
      </c>
      <c r="AB196" s="106">
        <v>935.57153024911031</v>
      </c>
      <c r="AE196" s="106">
        <v>22874.27</v>
      </c>
      <c r="AF196" s="106">
        <v>22971.94</v>
      </c>
    </row>
    <row r="197" spans="1:32" x14ac:dyDescent="0.2">
      <c r="A197" s="14">
        <v>43861</v>
      </c>
      <c r="B197" s="106">
        <v>950</v>
      </c>
      <c r="C197" s="106">
        <v>958</v>
      </c>
      <c r="D197" s="106">
        <v>1580</v>
      </c>
      <c r="E197" s="106">
        <v>1602</v>
      </c>
      <c r="F197" s="106">
        <v>0.59800249687890095</v>
      </c>
      <c r="G197" s="106">
        <v>0.58413215711114597</v>
      </c>
      <c r="H197" s="106">
        <v>1.5635821338079999E-2</v>
      </c>
      <c r="I197" s="106">
        <v>0.88708737890057798</v>
      </c>
      <c r="J197" s="106">
        <v>2.3199999999999998</v>
      </c>
      <c r="K197" s="106">
        <v>0.76639085790049899</v>
      </c>
      <c r="L197" s="106">
        <v>0.64673000280870596</v>
      </c>
      <c r="M197" s="106">
        <v>0.922624592700935</v>
      </c>
      <c r="N197" s="106">
        <v>0.159697600288391</v>
      </c>
      <c r="P197" s="106">
        <v>0.59976797844922591</v>
      </c>
      <c r="Q197" s="106">
        <v>0.56849633577306602</v>
      </c>
      <c r="R197" s="106">
        <v>0.61540379978730597</v>
      </c>
      <c r="S197" s="106">
        <v>0.55286051443498596</v>
      </c>
      <c r="U197" s="106">
        <v>78230</v>
      </c>
      <c r="V197" s="106">
        <v>-66170</v>
      </c>
      <c r="W197" s="106">
        <v>12060</v>
      </c>
      <c r="X197" s="106">
        <v>0.58441558441558439</v>
      </c>
      <c r="Y197" s="304">
        <v>43861</v>
      </c>
      <c r="AA197" s="106">
        <v>958</v>
      </c>
      <c r="AB197" s="106">
        <v>914.45124555160146</v>
      </c>
      <c r="AE197" s="106">
        <v>23148.92</v>
      </c>
      <c r="AF197" s="106">
        <v>23205.18</v>
      </c>
    </row>
    <row r="198" spans="1:32" x14ac:dyDescent="0.2">
      <c r="A198" s="14">
        <v>43860</v>
      </c>
      <c r="B198" s="106">
        <v>975</v>
      </c>
      <c r="C198" s="106">
        <v>955</v>
      </c>
      <c r="D198" s="106">
        <v>1614</v>
      </c>
      <c r="E198" s="106">
        <v>1592</v>
      </c>
      <c r="F198" s="106">
        <v>0.59987437185929604</v>
      </c>
      <c r="G198" s="106">
        <v>0.58368713515729598</v>
      </c>
      <c r="H198" s="106">
        <v>1.5709519197753201E-2</v>
      </c>
      <c r="I198" s="106">
        <v>1.0304094287185801</v>
      </c>
      <c r="J198" s="106">
        <v>2.7</v>
      </c>
      <c r="K198" s="106">
        <v>0.78305679417694196</v>
      </c>
      <c r="L198" s="106">
        <v>0.34732013756313901</v>
      </c>
      <c r="M198" s="106">
        <v>0.92251883650806499</v>
      </c>
      <c r="N198" s="106">
        <v>0.16116073578715101</v>
      </c>
      <c r="P198" s="106">
        <v>0.59939665435504919</v>
      </c>
      <c r="Q198" s="106">
        <v>0.56797761595954277</v>
      </c>
      <c r="R198" s="106">
        <v>0.61510617355280239</v>
      </c>
      <c r="S198" s="106">
        <v>0.55226809676178956</v>
      </c>
      <c r="U198" s="106">
        <v>81230</v>
      </c>
      <c r="V198" s="106">
        <v>-72170</v>
      </c>
      <c r="W198" s="106">
        <v>9060</v>
      </c>
      <c r="X198" s="106">
        <v>0.43903857336693153</v>
      </c>
      <c r="Y198" s="304">
        <v>43860</v>
      </c>
      <c r="AA198" s="106">
        <v>955</v>
      </c>
      <c r="AB198" s="106">
        <v>908.74306049822064</v>
      </c>
      <c r="AE198" s="106">
        <v>23284.58</v>
      </c>
      <c r="AF198" s="106">
        <v>22977.75</v>
      </c>
    </row>
    <row r="199" spans="1:32" x14ac:dyDescent="0.2">
      <c r="A199" s="14">
        <v>43859</v>
      </c>
      <c r="B199" s="106">
        <v>973</v>
      </c>
      <c r="C199" s="106">
        <v>976</v>
      </c>
      <c r="D199" s="106">
        <v>1620</v>
      </c>
      <c r="E199" s="106">
        <v>1621</v>
      </c>
      <c r="F199" s="106">
        <v>0.60209747069709996</v>
      </c>
      <c r="G199" s="106">
        <v>0.58310428557924898</v>
      </c>
      <c r="H199" s="106">
        <v>1.5907807954842101E-2</v>
      </c>
      <c r="I199" s="106">
        <v>1.1939536340750101</v>
      </c>
      <c r="J199" s="106">
        <v>3.15</v>
      </c>
      <c r="K199" s="106">
        <v>0.80596195176773799</v>
      </c>
      <c r="L199" s="106">
        <v>0.19425980874745299</v>
      </c>
      <c r="M199" s="106">
        <v>0.92273676699631901</v>
      </c>
      <c r="N199" s="106">
        <v>0.150639904475384</v>
      </c>
      <c r="P199" s="106">
        <v>0.59901209353409113</v>
      </c>
      <c r="Q199" s="106">
        <v>0.56719647762440684</v>
      </c>
      <c r="R199" s="106">
        <v>0.61491990148893316</v>
      </c>
      <c r="S199" s="106">
        <v>0.5512886696695648</v>
      </c>
      <c r="U199" s="106">
        <v>60230</v>
      </c>
      <c r="V199" s="106">
        <v>-54770</v>
      </c>
      <c r="W199" s="106">
        <v>5460</v>
      </c>
      <c r="X199" s="106">
        <v>0.26458616010854813</v>
      </c>
      <c r="Y199" s="304">
        <v>43859</v>
      </c>
      <c r="AA199" s="106">
        <v>976</v>
      </c>
      <c r="AB199" s="106">
        <v>925.29679715302495</v>
      </c>
      <c r="AE199" s="106">
        <v>23309.32</v>
      </c>
      <c r="AF199" s="106">
        <v>23379.4</v>
      </c>
    </row>
    <row r="200" spans="1:32" x14ac:dyDescent="0.2">
      <c r="A200" s="14">
        <v>43858</v>
      </c>
      <c r="B200" s="106">
        <v>980</v>
      </c>
      <c r="C200" s="106">
        <v>966</v>
      </c>
      <c r="D200" s="106">
        <v>1625</v>
      </c>
      <c r="E200" s="106">
        <v>1616</v>
      </c>
      <c r="F200" s="106">
        <v>0.59777227722772197</v>
      </c>
      <c r="G200" s="106">
        <v>0.58246176404722305</v>
      </c>
      <c r="H200" s="106">
        <v>1.6099720592073999E-2</v>
      </c>
      <c r="I200" s="106">
        <v>0.95098005539530805</v>
      </c>
      <c r="J200" s="106">
        <v>2.56</v>
      </c>
      <c r="K200" s="106">
        <v>0.82018430215778304</v>
      </c>
      <c r="L200" s="106">
        <v>0.17925657212750901</v>
      </c>
      <c r="M200" s="106">
        <v>0.92299128957165699</v>
      </c>
      <c r="N200" s="106">
        <v>0.123341390378439</v>
      </c>
      <c r="P200" s="106">
        <v>0.59856148463929704</v>
      </c>
      <c r="Q200" s="106">
        <v>0.56636204345514907</v>
      </c>
      <c r="R200" s="106">
        <v>0.61466120523137102</v>
      </c>
      <c r="S200" s="106">
        <v>0.55026232286307508</v>
      </c>
      <c r="U200" s="106">
        <v>70230</v>
      </c>
      <c r="V200" s="106">
        <v>-57770</v>
      </c>
      <c r="W200" s="106">
        <v>12460</v>
      </c>
      <c r="X200" s="106">
        <v>0.60379918588873804</v>
      </c>
      <c r="Y200" s="304">
        <v>43858</v>
      </c>
      <c r="AA200" s="106">
        <v>966</v>
      </c>
      <c r="AB200" s="106">
        <v>922.4427046263346</v>
      </c>
      <c r="AE200" s="106">
        <v>23126.93</v>
      </c>
      <c r="AF200" s="106">
        <v>23215.71</v>
      </c>
    </row>
    <row r="201" spans="1:32" x14ac:dyDescent="0.2">
      <c r="A201" s="14">
        <v>43857</v>
      </c>
      <c r="B201" s="106">
        <v>993</v>
      </c>
      <c r="C201" s="106">
        <v>988</v>
      </c>
      <c r="D201" s="106">
        <v>1641</v>
      </c>
      <c r="E201" s="106">
        <v>1642</v>
      </c>
      <c r="F201" s="106">
        <v>0.60170523751522498</v>
      </c>
      <c r="G201" s="106">
        <v>0.58195167773260603</v>
      </c>
      <c r="H201" s="106">
        <v>1.6212203805626602E-2</v>
      </c>
      <c r="I201" s="106">
        <v>1.21843766704703</v>
      </c>
      <c r="J201" s="106">
        <v>3.28</v>
      </c>
      <c r="K201" s="106">
        <v>0.84070512190965896</v>
      </c>
      <c r="L201" s="106">
        <v>0.22539656749331699</v>
      </c>
      <c r="M201" s="106">
        <v>0.92311209429545804</v>
      </c>
      <c r="N201" s="106">
        <v>0.127773410178116</v>
      </c>
      <c r="P201" s="106">
        <v>0.59816388153823263</v>
      </c>
      <c r="Q201" s="106">
        <v>0.56573947392697943</v>
      </c>
      <c r="R201" s="106">
        <v>0.61437608534385924</v>
      </c>
      <c r="S201" s="106">
        <v>0.54952727012135283</v>
      </c>
      <c r="U201" s="106">
        <v>48230</v>
      </c>
      <c r="V201" s="106">
        <v>-42170</v>
      </c>
      <c r="W201" s="106">
        <v>6060</v>
      </c>
      <c r="X201" s="106">
        <v>0.29366156231827878</v>
      </c>
      <c r="Y201" s="304">
        <v>43857</v>
      </c>
      <c r="AA201" s="106">
        <v>988</v>
      </c>
      <c r="AB201" s="106">
        <v>937.28398576512461</v>
      </c>
      <c r="AE201" s="106">
        <v>23427.9</v>
      </c>
      <c r="AF201" s="106">
        <v>23343.51</v>
      </c>
    </row>
    <row r="202" spans="1:32" x14ac:dyDescent="0.2">
      <c r="A202" s="14">
        <v>43854</v>
      </c>
      <c r="B202" s="106">
        <v>1007</v>
      </c>
      <c r="C202" s="106">
        <v>1011</v>
      </c>
      <c r="D202" s="106">
        <v>1695</v>
      </c>
      <c r="E202" s="106">
        <v>1679</v>
      </c>
      <c r="F202" s="106">
        <v>0.60214413341274498</v>
      </c>
      <c r="G202" s="106">
        <v>0.58145455710334304</v>
      </c>
      <c r="H202" s="106">
        <v>1.6170444897386799E-2</v>
      </c>
      <c r="I202" s="15">
        <v>1.27946858856963</v>
      </c>
      <c r="J202" s="106">
        <v>3.44</v>
      </c>
      <c r="K202" s="106">
        <v>0.86015354194594196</v>
      </c>
      <c r="L202" s="106">
        <v>0.213044223666499</v>
      </c>
      <c r="M202" s="106">
        <v>0.923311124894028</v>
      </c>
      <c r="N202" s="106">
        <v>0.14609093907856699</v>
      </c>
      <c r="P202" s="106">
        <v>0.59762500200072988</v>
      </c>
      <c r="Q202" s="106">
        <v>0.5652841122059562</v>
      </c>
      <c r="R202" s="106">
        <v>0.6137954468981166</v>
      </c>
      <c r="S202" s="106">
        <v>0.54911366730856948</v>
      </c>
      <c r="U202" s="106">
        <v>25230</v>
      </c>
      <c r="V202" s="106">
        <v>-19970</v>
      </c>
      <c r="W202" s="106">
        <v>5260</v>
      </c>
      <c r="X202" s="106">
        <v>0.2548943593719713</v>
      </c>
      <c r="Y202" s="304">
        <v>43854</v>
      </c>
      <c r="AA202" s="106">
        <v>1011</v>
      </c>
      <c r="AB202" s="106">
        <v>958.40427046263346</v>
      </c>
      <c r="AE202" s="106">
        <v>23850.12</v>
      </c>
      <c r="AF202" s="106">
        <v>23827.18</v>
      </c>
    </row>
    <row r="203" spans="1:32" x14ac:dyDescent="0.2">
      <c r="A203" s="14">
        <v>43853</v>
      </c>
      <c r="B203" s="106">
        <v>1005</v>
      </c>
      <c r="C203" s="106">
        <v>1007</v>
      </c>
      <c r="D203" s="106">
        <v>1697</v>
      </c>
      <c r="E203" s="106">
        <v>1696</v>
      </c>
      <c r="F203" s="106">
        <v>0.59375</v>
      </c>
      <c r="G203" s="106">
        <v>0.58092220764344005</v>
      </c>
      <c r="H203" s="106">
        <v>1.61377327634185E-2</v>
      </c>
      <c r="I203" s="106">
        <v>0.79489433519669495</v>
      </c>
      <c r="J203" s="106">
        <v>2.16</v>
      </c>
      <c r="K203" s="106">
        <v>0.87162832585216699</v>
      </c>
      <c r="L203" s="106">
        <v>0.22393889586254201</v>
      </c>
      <c r="M203" s="106">
        <v>0.92308623837965598</v>
      </c>
      <c r="N203" s="106">
        <v>0.14957133509746001</v>
      </c>
      <c r="P203" s="106">
        <v>0.5970599404068585</v>
      </c>
      <c r="Q203" s="106">
        <v>0.56478447488002159</v>
      </c>
      <c r="R203" s="106">
        <v>0.61319767317027707</v>
      </c>
      <c r="S203" s="106">
        <v>0.54864674211660303</v>
      </c>
      <c r="U203" s="106">
        <v>29230</v>
      </c>
      <c r="V203" s="106">
        <v>-9770</v>
      </c>
      <c r="W203" s="106">
        <v>19460</v>
      </c>
      <c r="X203" s="106">
        <v>0.94301221166892801</v>
      </c>
      <c r="Y203" s="304">
        <v>43853</v>
      </c>
      <c r="AA203" s="106">
        <v>1007</v>
      </c>
      <c r="AB203" s="106">
        <v>968.10818505338079</v>
      </c>
      <c r="AE203" s="106">
        <v>23843.51</v>
      </c>
      <c r="AF203" s="106">
        <v>23795.439999999999</v>
      </c>
    </row>
    <row r="204" spans="1:32" x14ac:dyDescent="0.2">
      <c r="A204" s="14">
        <v>43852</v>
      </c>
      <c r="B204" s="106">
        <v>1024</v>
      </c>
      <c r="C204" s="106">
        <v>1024</v>
      </c>
      <c r="D204" s="106">
        <v>1730</v>
      </c>
      <c r="E204" s="106">
        <v>1726</v>
      </c>
      <c r="F204" s="106">
        <v>0.59327925840092699</v>
      </c>
      <c r="G204" s="106">
        <v>0.58043549906192704</v>
      </c>
      <c r="H204" s="106">
        <v>1.6293223545556599E-2</v>
      </c>
      <c r="I204" s="106">
        <v>0.78828841346760103</v>
      </c>
      <c r="J204" s="106">
        <v>2.16</v>
      </c>
      <c r="K204" s="106">
        <v>0.88220329564690503</v>
      </c>
      <c r="L204" s="106">
        <v>0.20742604743552401</v>
      </c>
      <c r="M204" s="106">
        <v>0.92267925108881299</v>
      </c>
      <c r="N204" s="106">
        <v>0.15820857637421701</v>
      </c>
      <c r="P204" s="106">
        <v>0.59672872260748366</v>
      </c>
      <c r="Q204" s="106">
        <v>0.56414227551637042</v>
      </c>
      <c r="R204" s="106">
        <v>0.61302194615304029</v>
      </c>
      <c r="S204" s="106">
        <v>0.54784905197081379</v>
      </c>
      <c r="U204" s="106">
        <v>12230</v>
      </c>
      <c r="V204" s="106">
        <v>8230</v>
      </c>
      <c r="W204" s="106">
        <v>20460</v>
      </c>
      <c r="X204" s="106">
        <v>0.99147121535181248</v>
      </c>
      <c r="Y204" s="304">
        <v>43852</v>
      </c>
      <c r="AA204" s="106">
        <v>1024</v>
      </c>
      <c r="AB204" s="106">
        <v>985.23274021352313</v>
      </c>
      <c r="AE204" s="106">
        <v>23835.49</v>
      </c>
      <c r="AF204" s="106">
        <v>24031.35</v>
      </c>
    </row>
    <row r="205" spans="1:32" x14ac:dyDescent="0.2">
      <c r="A205" s="14">
        <v>43851</v>
      </c>
      <c r="B205" s="106">
        <v>1038</v>
      </c>
      <c r="C205" s="106">
        <v>1027</v>
      </c>
      <c r="D205" s="106">
        <v>1750</v>
      </c>
      <c r="E205" s="106">
        <v>1736</v>
      </c>
      <c r="F205" s="106">
        <v>0.59158986175115202</v>
      </c>
      <c r="G205" s="106">
        <v>0.580064791489597</v>
      </c>
      <c r="H205" s="106">
        <v>1.6313061010328499E-2</v>
      </c>
      <c r="I205" s="106">
        <v>0.70649341985894698</v>
      </c>
      <c r="J205" s="106">
        <v>1.95</v>
      </c>
      <c r="K205" s="106">
        <v>0.88217525134284702</v>
      </c>
      <c r="L205" s="106">
        <v>0.20736697814302399</v>
      </c>
      <c r="M205" s="106">
        <v>0.92190800578140097</v>
      </c>
      <c r="N205" s="106">
        <v>0.161874701344316</v>
      </c>
      <c r="P205" s="106">
        <v>0.59637785249992548</v>
      </c>
      <c r="Q205" s="106">
        <v>0.56375173047926852</v>
      </c>
      <c r="R205" s="106">
        <v>0.61269091351025395</v>
      </c>
      <c r="S205" s="106">
        <v>0.54743866946894004</v>
      </c>
      <c r="U205" s="106">
        <v>9230</v>
      </c>
      <c r="V205" s="106">
        <v>14230</v>
      </c>
      <c r="W205" s="106">
        <v>23460</v>
      </c>
      <c r="X205" s="106">
        <v>1.1368482264004653</v>
      </c>
      <c r="Y205" s="304">
        <v>43851</v>
      </c>
      <c r="AA205" s="106">
        <v>1027</v>
      </c>
      <c r="AB205" s="106">
        <v>990.94092526690395</v>
      </c>
      <c r="AE205" s="106">
        <v>24072.81</v>
      </c>
      <c r="AF205" s="106">
        <v>23864.560000000001</v>
      </c>
    </row>
    <row r="206" spans="1:32" x14ac:dyDescent="0.2">
      <c r="A206" s="14">
        <v>43850</v>
      </c>
      <c r="B206" s="106">
        <v>1034</v>
      </c>
      <c r="C206" s="106">
        <v>1038</v>
      </c>
      <c r="D206" s="106">
        <v>1727</v>
      </c>
      <c r="E206" s="106">
        <v>1742</v>
      </c>
      <c r="F206" s="106">
        <v>0.59586681974741595</v>
      </c>
      <c r="G206" s="106">
        <v>0.57972491968544504</v>
      </c>
      <c r="H206" s="106">
        <v>1.6334926295585101E-2</v>
      </c>
      <c r="I206" s="106">
        <v>0.98818321980023605</v>
      </c>
      <c r="J206" s="106">
        <v>2.71</v>
      </c>
      <c r="K206" s="106">
        <v>0.89224646680420105</v>
      </c>
      <c r="L206" s="106">
        <v>0.200901932202667</v>
      </c>
      <c r="M206" s="106">
        <v>0.92124796302673095</v>
      </c>
      <c r="N206" s="106">
        <v>0.158380608598816</v>
      </c>
      <c r="P206" s="106">
        <v>0.59605984598103012</v>
      </c>
      <c r="Q206" s="106">
        <v>0.56338999338985996</v>
      </c>
      <c r="R206" s="106">
        <v>0.61239477227661521</v>
      </c>
      <c r="S206" s="106">
        <v>0.54705506709427487</v>
      </c>
      <c r="U206" s="106">
        <v>-1770</v>
      </c>
      <c r="V206" s="106">
        <v>17830</v>
      </c>
      <c r="W206" s="106">
        <v>16060</v>
      </c>
      <c r="X206" s="106">
        <v>0.7782515991471215</v>
      </c>
      <c r="Y206" s="304">
        <v>43850</v>
      </c>
      <c r="AA206" s="106">
        <v>1038</v>
      </c>
      <c r="AB206" s="106">
        <v>994.36583629893244</v>
      </c>
      <c r="AE206" s="106">
        <v>24080.68</v>
      </c>
      <c r="AF206" s="106">
        <v>24083.51</v>
      </c>
    </row>
    <row r="207" spans="1:32" x14ac:dyDescent="0.2">
      <c r="A207" s="14">
        <v>43847</v>
      </c>
      <c r="B207" s="106">
        <v>1012</v>
      </c>
      <c r="C207" s="106">
        <v>1029</v>
      </c>
      <c r="D207" s="106">
        <v>1715</v>
      </c>
      <c r="E207" s="106">
        <v>1723</v>
      </c>
      <c r="F207" s="106">
        <v>0.59721416134648797</v>
      </c>
      <c r="G207" s="106">
        <v>0.57932769476468404</v>
      </c>
      <c r="H207" s="106">
        <v>1.6299759885469198E-2</v>
      </c>
      <c r="I207" s="106">
        <v>1.0973454030908201</v>
      </c>
      <c r="J207" s="106">
        <v>2.99</v>
      </c>
      <c r="K207" s="106">
        <v>0.90105490571263203</v>
      </c>
      <c r="L207" s="106">
        <v>0.148987928992451</v>
      </c>
      <c r="M207" s="106">
        <v>0.92087828551796203</v>
      </c>
      <c r="N207" s="106">
        <v>0.14914789930660999</v>
      </c>
      <c r="P207" s="106">
        <v>0.59562745465015321</v>
      </c>
      <c r="Q207" s="106">
        <v>0.56302793487921488</v>
      </c>
      <c r="R207" s="106">
        <v>0.61192721453562249</v>
      </c>
      <c r="S207" s="106">
        <v>0.5467281749937456</v>
      </c>
      <c r="U207" s="106">
        <v>7230</v>
      </c>
      <c r="V207" s="106">
        <v>6430</v>
      </c>
      <c r="W207" s="106">
        <v>13660</v>
      </c>
      <c r="X207" s="106">
        <v>0.66194999030819934</v>
      </c>
      <c r="Y207" s="304">
        <v>43847</v>
      </c>
      <c r="AA207" s="106">
        <v>1029</v>
      </c>
      <c r="AB207" s="106">
        <v>983.52028469750894</v>
      </c>
      <c r="AE207" s="106">
        <v>24103.45</v>
      </c>
      <c r="AF207" s="106">
        <v>24041.26</v>
      </c>
    </row>
    <row r="208" spans="1:32" x14ac:dyDescent="0.2">
      <c r="A208" s="14">
        <v>43846</v>
      </c>
      <c r="B208" s="106">
        <v>1030</v>
      </c>
      <c r="C208" s="106">
        <v>1012</v>
      </c>
      <c r="D208" s="106">
        <v>1720</v>
      </c>
      <c r="E208" s="106">
        <v>1696</v>
      </c>
      <c r="F208" s="106">
        <v>0.59669811320754695</v>
      </c>
      <c r="G208" s="106">
        <v>0.57901640417391398</v>
      </c>
      <c r="H208" s="106">
        <v>1.6177673824954501E-2</v>
      </c>
      <c r="I208" s="106">
        <v>1.0929698067195299</v>
      </c>
      <c r="J208" s="106">
        <v>2.96</v>
      </c>
      <c r="K208" s="106">
        <v>0.909263206950778</v>
      </c>
      <c r="L208" s="106">
        <v>9.5684860226709398E-2</v>
      </c>
      <c r="M208" s="106">
        <v>0.91982751792254402</v>
      </c>
      <c r="N208" s="106">
        <v>0.17115969882299101</v>
      </c>
      <c r="P208" s="106">
        <v>0.59519407799886848</v>
      </c>
      <c r="Q208" s="106">
        <v>0.56283873034895948</v>
      </c>
      <c r="R208" s="106">
        <v>0.61137175182382297</v>
      </c>
      <c r="S208" s="106">
        <v>0.54666105652400498</v>
      </c>
      <c r="U208" s="106">
        <v>24230</v>
      </c>
      <c r="V208" s="106">
        <v>-9770</v>
      </c>
      <c r="W208" s="106">
        <v>14460</v>
      </c>
      <c r="X208" s="106">
        <v>0.70071719325450665</v>
      </c>
      <c r="Y208" s="304">
        <v>43846</v>
      </c>
      <c r="AA208" s="106">
        <v>1012</v>
      </c>
      <c r="AB208" s="106">
        <v>968.10818505338079</v>
      </c>
      <c r="AE208" s="106">
        <v>23960.2</v>
      </c>
      <c r="AF208" s="106">
        <v>23933.13</v>
      </c>
    </row>
    <row r="209" spans="1:32" x14ac:dyDescent="0.2">
      <c r="A209" s="14">
        <v>43845</v>
      </c>
      <c r="B209" s="106">
        <v>1037</v>
      </c>
      <c r="C209" s="106">
        <v>1030</v>
      </c>
      <c r="D209" s="106">
        <v>1711</v>
      </c>
      <c r="E209" s="106">
        <v>1706</v>
      </c>
      <c r="F209" s="106">
        <v>0.60375146541617797</v>
      </c>
      <c r="G209" s="106">
        <v>0.57865712641936995</v>
      </c>
      <c r="H209" s="106">
        <v>1.60799191015931E-2</v>
      </c>
      <c r="I209" s="106">
        <v>1.5606010725714199</v>
      </c>
      <c r="J209" s="106">
        <v>4.16</v>
      </c>
      <c r="K209" s="106">
        <v>0.91641779209624596</v>
      </c>
      <c r="L209" s="15">
        <v>8.8949884733312307E-2</v>
      </c>
      <c r="M209" s="106">
        <v>0.91870214422826302</v>
      </c>
      <c r="N209" s="106">
        <v>0.156127767083517</v>
      </c>
      <c r="P209" s="106">
        <v>0.59473704552096307</v>
      </c>
      <c r="Q209" s="106">
        <v>0.56257720731777683</v>
      </c>
      <c r="R209" s="106">
        <v>0.61081696462255619</v>
      </c>
      <c r="S209" s="106">
        <v>0.54649728821618371</v>
      </c>
      <c r="U209" s="106">
        <v>6230</v>
      </c>
      <c r="V209" s="106">
        <v>-3770</v>
      </c>
      <c r="W209" s="106">
        <v>2460</v>
      </c>
      <c r="X209" s="106">
        <v>0.11920914905989534</v>
      </c>
      <c r="Y209" s="304">
        <v>43845</v>
      </c>
      <c r="AA209" s="106">
        <v>1030</v>
      </c>
      <c r="AB209" s="106">
        <v>973.81637010676161</v>
      </c>
      <c r="AE209" s="106">
        <v>23923.48</v>
      </c>
      <c r="AF209" s="106">
        <v>23916.58</v>
      </c>
    </row>
    <row r="210" spans="1:32" x14ac:dyDescent="0.2">
      <c r="A210" s="14">
        <v>43844</v>
      </c>
      <c r="B210" s="106">
        <v>1051</v>
      </c>
      <c r="C210" s="106">
        <v>1047</v>
      </c>
      <c r="D210" s="106">
        <v>1722</v>
      </c>
      <c r="E210" s="106">
        <v>1714</v>
      </c>
      <c r="F210" s="106">
        <v>0.61085180863477195</v>
      </c>
      <c r="G210" s="106">
        <v>0.57828864668801105</v>
      </c>
      <c r="H210" s="106">
        <v>1.58151133049588E-2</v>
      </c>
      <c r="I210" s="106">
        <v>2.0589901140038398</v>
      </c>
      <c r="J210" s="106">
        <v>5.33</v>
      </c>
      <c r="K210" s="106">
        <v>0.92491909577911102</v>
      </c>
      <c r="L210" s="106">
        <v>7.6549634594758206E-2</v>
      </c>
      <c r="M210" s="106">
        <v>0.91836241483835201</v>
      </c>
      <c r="N210" s="106">
        <v>0.12184077868262499</v>
      </c>
      <c r="P210" s="106">
        <v>0.59410375999296983</v>
      </c>
      <c r="Q210" s="106">
        <v>0.56247353338305228</v>
      </c>
      <c r="R210" s="106">
        <v>0.6099188732979286</v>
      </c>
      <c r="S210" s="106">
        <v>0.54665842007809351</v>
      </c>
      <c r="Y210" s="304"/>
      <c r="AA210" s="106">
        <v>1047</v>
      </c>
      <c r="AB210" s="106">
        <v>978.38291814946626</v>
      </c>
      <c r="AE210" s="106">
        <v>23969.040000000001</v>
      </c>
      <c r="AF210" s="106">
        <v>24025.17</v>
      </c>
    </row>
    <row r="211" spans="1:32" x14ac:dyDescent="0.2">
      <c r="A211" s="14">
        <v>43840</v>
      </c>
      <c r="B211" s="106">
        <v>1056</v>
      </c>
      <c r="C211" s="106">
        <v>1050</v>
      </c>
      <c r="D211" s="106">
        <v>1740</v>
      </c>
      <c r="E211" s="106">
        <v>1722</v>
      </c>
      <c r="F211" s="106">
        <v>0.60975609756097504</v>
      </c>
      <c r="G211" s="106">
        <v>0.57782416560477301</v>
      </c>
      <c r="H211" s="106">
        <v>1.5356849333573499E-2</v>
      </c>
      <c r="I211" s="106">
        <v>2.07932833503759</v>
      </c>
      <c r="J211" s="106">
        <v>5.24</v>
      </c>
      <c r="K211" s="106">
        <v>0.9342058445975</v>
      </c>
      <c r="L211" s="106">
        <v>7.5629580457382106E-2</v>
      </c>
      <c r="M211" s="106">
        <v>0.91739196621975105</v>
      </c>
      <c r="N211" s="106">
        <v>0.16685972110848399</v>
      </c>
      <c r="P211" s="106">
        <v>0.59318101493834652</v>
      </c>
      <c r="Q211" s="106">
        <v>0.5624673162711995</v>
      </c>
      <c r="R211" s="106">
        <v>0.60853786427192003</v>
      </c>
      <c r="S211" s="106">
        <v>0.54711046693762599</v>
      </c>
      <c r="Y211" s="304"/>
      <c r="AA211" s="106">
        <v>1050</v>
      </c>
      <c r="AB211" s="106">
        <v>982.94946619217092</v>
      </c>
      <c r="AE211" s="106">
        <v>23813.279999999999</v>
      </c>
      <c r="AF211" s="106">
        <v>23850.57</v>
      </c>
    </row>
    <row r="212" spans="1:32" x14ac:dyDescent="0.2">
      <c r="A212" s="14">
        <v>43839</v>
      </c>
      <c r="B212" s="106">
        <v>1057</v>
      </c>
      <c r="C212" s="106">
        <v>1053</v>
      </c>
      <c r="D212" s="106">
        <v>1753</v>
      </c>
      <c r="E212" s="106">
        <v>1732</v>
      </c>
      <c r="F212" s="106">
        <v>0.607967667436489</v>
      </c>
      <c r="G212" s="106">
        <v>0.57728858602217303</v>
      </c>
      <c r="H212" s="106">
        <v>1.49283356769835E-2</v>
      </c>
      <c r="I212" s="106">
        <v>2.0550905391025802</v>
      </c>
      <c r="J212" s="106">
        <v>5.05</v>
      </c>
      <c r="K212" s="106">
        <v>0.94259899399812597</v>
      </c>
      <c r="L212" s="15">
        <v>0.18777209906348</v>
      </c>
      <c r="M212" s="106">
        <v>0.91587351015321705</v>
      </c>
      <c r="N212" s="106">
        <v>0.24906751764451299</v>
      </c>
      <c r="P212" s="106">
        <v>0.59221692169915652</v>
      </c>
      <c r="Q212" s="106">
        <v>0.56236025034518955</v>
      </c>
      <c r="R212" s="106">
        <v>0.60714525737614</v>
      </c>
      <c r="S212" s="106">
        <v>0.54743191466820607</v>
      </c>
      <c r="Y212" s="304"/>
      <c r="AA212" s="106">
        <v>1053</v>
      </c>
      <c r="AB212" s="106">
        <v>988.65765124555162</v>
      </c>
      <c r="AE212" s="106">
        <v>23530.29</v>
      </c>
      <c r="AF212" s="106">
        <v>23739.87</v>
      </c>
    </row>
    <row r="213" spans="1:32" x14ac:dyDescent="0.2">
      <c r="A213" s="14">
        <v>43838</v>
      </c>
      <c r="B213" s="106">
        <v>1030</v>
      </c>
      <c r="C213" s="106">
        <v>1029</v>
      </c>
      <c r="D213" s="106">
        <v>1716</v>
      </c>
      <c r="E213" s="106">
        <v>1706</v>
      </c>
      <c r="F213" s="106">
        <v>0.60316529894490001</v>
      </c>
      <c r="G213" s="106">
        <v>0.57666743144527</v>
      </c>
      <c r="H213" s="106">
        <v>1.46045864383583E-2</v>
      </c>
      <c r="I213" s="106">
        <v>1.8143524714971699</v>
      </c>
      <c r="J213" s="106">
        <v>4.3899999999999997</v>
      </c>
      <c r="K213" s="106">
        <v>0.94961999901903704</v>
      </c>
      <c r="L213" s="15">
        <v>0.25131770947395699</v>
      </c>
      <c r="M213" s="106">
        <v>0.91442726657193796</v>
      </c>
      <c r="N213" s="106">
        <v>0.201391122417239</v>
      </c>
      <c r="P213" s="106">
        <v>0.59127201788362826</v>
      </c>
      <c r="Q213" s="106">
        <v>0.56206284500691173</v>
      </c>
      <c r="R213" s="106">
        <v>0.60587660432198664</v>
      </c>
      <c r="S213" s="106">
        <v>0.54745825856855335</v>
      </c>
      <c r="Y213" s="304"/>
      <c r="AA213" s="106">
        <v>1029</v>
      </c>
      <c r="AB213" s="106">
        <v>973.81637010676161</v>
      </c>
      <c r="AE213" s="106">
        <v>23217.49</v>
      </c>
      <c r="AF213" s="106">
        <v>23204.76</v>
      </c>
    </row>
    <row r="214" spans="1:32" x14ac:dyDescent="0.2">
      <c r="A214" s="14">
        <v>43837</v>
      </c>
      <c r="B214" s="106">
        <v>1034</v>
      </c>
      <c r="C214" s="106">
        <v>1057</v>
      </c>
      <c r="D214" s="106">
        <v>1735</v>
      </c>
      <c r="E214" s="106">
        <v>1746</v>
      </c>
      <c r="F214" s="106">
        <v>0.60538373424971303</v>
      </c>
      <c r="G214" s="106">
        <v>0.57604677114042402</v>
      </c>
      <c r="H214" s="106">
        <v>1.4453643756235601E-2</v>
      </c>
      <c r="I214" s="106">
        <v>2.0297278391570002</v>
      </c>
      <c r="J214" s="106">
        <v>4.8499999999999996</v>
      </c>
      <c r="K214" s="106">
        <v>0.95460163345327498</v>
      </c>
      <c r="L214" s="15">
        <v>0.18620445813189401</v>
      </c>
      <c r="M214" s="106">
        <v>0.91341697578873804</v>
      </c>
      <c r="N214" s="106">
        <v>0.220378352528842</v>
      </c>
      <c r="P214" s="106">
        <v>0.59050041489665961</v>
      </c>
      <c r="Q214" s="106">
        <v>0.56159312738418843</v>
      </c>
      <c r="R214" s="106">
        <v>0.6049540586528952</v>
      </c>
      <c r="S214" s="106">
        <v>0.54713948362795284</v>
      </c>
      <c r="Y214" s="304"/>
      <c r="AA214" s="106">
        <v>1057</v>
      </c>
      <c r="AB214" s="106">
        <v>996.64911032028476</v>
      </c>
      <c r="AE214" s="106">
        <v>23320.12</v>
      </c>
      <c r="AF214" s="106">
        <v>23575.72</v>
      </c>
    </row>
    <row r="215" spans="1:32" x14ac:dyDescent="0.2">
      <c r="A215" s="14">
        <v>43836</v>
      </c>
      <c r="B215" s="106">
        <v>1027</v>
      </c>
      <c r="C215" s="106">
        <v>1033</v>
      </c>
      <c r="D215" s="106">
        <v>1725</v>
      </c>
      <c r="E215" s="106">
        <v>1730</v>
      </c>
      <c r="F215" s="106">
        <v>0.59710982658959499</v>
      </c>
      <c r="G215" s="106">
        <v>0.57541268769760501</v>
      </c>
      <c r="H215" s="106">
        <v>1.4193527638103E-2</v>
      </c>
      <c r="I215" s="106">
        <v>1.5286642929938401</v>
      </c>
      <c r="J215" s="106">
        <v>3.63</v>
      </c>
      <c r="K215" s="106">
        <v>0.95823089247743298</v>
      </c>
      <c r="L215" s="15">
        <v>8.0541246097977803E-2</v>
      </c>
      <c r="M215" s="106">
        <v>0.91134807411123697</v>
      </c>
      <c r="N215" s="106">
        <v>0.32464782722247998</v>
      </c>
      <c r="P215" s="106">
        <v>0.58960621533570801</v>
      </c>
      <c r="Q215" s="106">
        <v>0.56121916005950201</v>
      </c>
      <c r="R215" s="106">
        <v>0.603799742973811</v>
      </c>
      <c r="S215" s="106">
        <v>0.54702563242139901</v>
      </c>
      <c r="Y215" s="304"/>
      <c r="AA215" s="106">
        <v>1033</v>
      </c>
      <c r="AB215" s="106">
        <v>987.51601423487546</v>
      </c>
      <c r="AE215" s="106">
        <v>23319.759999999998</v>
      </c>
      <c r="AF215" s="106">
        <v>23204.86</v>
      </c>
    </row>
    <row r="216" spans="1:32" x14ac:dyDescent="0.2">
      <c r="A216" s="14">
        <v>43829</v>
      </c>
      <c r="B216" s="106">
        <v>1051</v>
      </c>
      <c r="C216" s="106">
        <v>1045</v>
      </c>
      <c r="D216" s="106">
        <v>1771</v>
      </c>
      <c r="E216" s="106">
        <v>1765</v>
      </c>
      <c r="F216" s="106">
        <v>0.59206798866855503</v>
      </c>
      <c r="G216" s="106">
        <v>0.57495066667418404</v>
      </c>
      <c r="H216" s="106">
        <v>1.40429146444524E-2</v>
      </c>
      <c r="I216" s="106">
        <v>1.21892943365091</v>
      </c>
      <c r="J216" s="106">
        <v>2.89</v>
      </c>
      <c r="K216" s="106">
        <v>0.96343614429531699</v>
      </c>
      <c r="L216" s="106">
        <v>3.4622275453628101E-2</v>
      </c>
      <c r="M216" s="106">
        <v>0.90892293836999405</v>
      </c>
      <c r="N216" s="106">
        <v>0.33945402686231202</v>
      </c>
      <c r="P216" s="106">
        <v>0.58899358131863644</v>
      </c>
      <c r="Q216" s="106">
        <v>0.56090775202973164</v>
      </c>
      <c r="R216" s="106">
        <v>0.60303649596308884</v>
      </c>
      <c r="S216" s="106">
        <v>0.54686483738527925</v>
      </c>
      <c r="Y216" s="304"/>
      <c r="AA216" s="106">
        <v>1045</v>
      </c>
      <c r="AB216" s="106">
        <v>1007.4946619217083</v>
      </c>
      <c r="AE216" s="106">
        <v>23770.93</v>
      </c>
      <c r="AF216" s="106">
        <v>23656.62</v>
      </c>
    </row>
    <row r="217" spans="1:32" x14ac:dyDescent="0.2">
      <c r="A217" s="14">
        <v>43826</v>
      </c>
      <c r="B217" s="106">
        <v>1056</v>
      </c>
      <c r="C217" s="106">
        <v>1054</v>
      </c>
      <c r="D217" s="106">
        <v>1776</v>
      </c>
      <c r="E217" s="106">
        <v>1774</v>
      </c>
      <c r="F217" s="106">
        <v>0.59413754227733895</v>
      </c>
      <c r="G217" s="106">
        <v>0.57455007431891802</v>
      </c>
      <c r="H217" s="106">
        <v>1.3977281868856601E-2</v>
      </c>
      <c r="I217" s="106">
        <v>1.4013789048688201</v>
      </c>
      <c r="J217" s="106">
        <v>3.3</v>
      </c>
      <c r="K217" s="106">
        <v>0.96414671151654896</v>
      </c>
      <c r="L217" s="15">
        <v>6.5187115314413596E-2</v>
      </c>
      <c r="M217" s="106">
        <v>0.90702221313314602</v>
      </c>
      <c r="N217" s="106">
        <v>0.18227935988740401</v>
      </c>
      <c r="P217" s="106">
        <v>0.58852735618777463</v>
      </c>
      <c r="Q217" s="106">
        <v>0.56057279245006142</v>
      </c>
      <c r="R217" s="106">
        <v>0.60250463805663124</v>
      </c>
      <c r="S217" s="106">
        <v>0.54659551058120481</v>
      </c>
      <c r="Y217" s="304"/>
      <c r="AA217" s="106">
        <v>1054</v>
      </c>
      <c r="AB217" s="106">
        <v>1012.6320284697509</v>
      </c>
      <c r="AE217" s="106">
        <v>23953.75</v>
      </c>
      <c r="AF217" s="106">
        <v>23837.72</v>
      </c>
    </row>
    <row r="218" spans="1:32" x14ac:dyDescent="0.2">
      <c r="A218" s="14">
        <v>43825</v>
      </c>
      <c r="B218" s="106">
        <v>1062</v>
      </c>
      <c r="C218" s="106">
        <v>1068</v>
      </c>
      <c r="D218" s="106">
        <v>1750</v>
      </c>
      <c r="E218" s="106">
        <v>1759</v>
      </c>
      <c r="F218" s="106">
        <v>0.60716316088686695</v>
      </c>
      <c r="G218" s="106">
        <v>0.57396978168955604</v>
      </c>
      <c r="H218" s="106">
        <v>1.40552555122403E-2</v>
      </c>
      <c r="I218" s="106">
        <v>2.3616347044280599</v>
      </c>
      <c r="J218" s="106">
        <v>5.47</v>
      </c>
      <c r="K218" s="106">
        <v>0.96654623037295095</v>
      </c>
      <c r="L218" s="15">
        <v>2.0179903331675499E-2</v>
      </c>
      <c r="M218" s="106">
        <v>0.90515433158152703</v>
      </c>
      <c r="N218" s="106">
        <v>0.28304241804782798</v>
      </c>
      <c r="P218" s="106">
        <v>0.58802503720179633</v>
      </c>
      <c r="Q218" s="106">
        <v>0.55991452617731574</v>
      </c>
      <c r="R218" s="106">
        <v>0.60208029271403662</v>
      </c>
      <c r="S218" s="106">
        <v>0.54585927066507545</v>
      </c>
      <c r="Y218" s="304"/>
      <c r="AA218" s="106">
        <v>1068</v>
      </c>
      <c r="AB218" s="106">
        <v>1004.0697508896798</v>
      </c>
      <c r="AE218" s="106">
        <v>23787.7</v>
      </c>
      <c r="AF218" s="106">
        <v>23924.92</v>
      </c>
    </row>
    <row r="219" spans="1:32" x14ac:dyDescent="0.2">
      <c r="A219" s="14">
        <v>43824</v>
      </c>
      <c r="B219" s="106">
        <v>1069</v>
      </c>
      <c r="C219" s="106">
        <v>1060</v>
      </c>
      <c r="D219" s="106">
        <v>1767</v>
      </c>
      <c r="E219" s="106">
        <v>1760</v>
      </c>
      <c r="F219" s="106">
        <v>0.60227272727272696</v>
      </c>
      <c r="G219" s="106">
        <v>0.57312165963731299</v>
      </c>
      <c r="H219" s="106">
        <v>1.39454346970621E-2</v>
      </c>
      <c r="I219" s="106">
        <v>2.0903663649548898</v>
      </c>
      <c r="J219" s="106">
        <v>4.84</v>
      </c>
      <c r="K219" s="106">
        <v>0.96803799769554699</v>
      </c>
      <c r="L219" s="15">
        <v>0.14028549164986501</v>
      </c>
      <c r="M219" s="106">
        <v>0.90456725937610305</v>
      </c>
      <c r="N219" s="106">
        <v>0.15354982729147201</v>
      </c>
      <c r="P219" s="106">
        <v>0.58706709433437509</v>
      </c>
      <c r="Q219" s="106">
        <v>0.55917622494025088</v>
      </c>
      <c r="R219" s="106">
        <v>0.6010125290314372</v>
      </c>
      <c r="S219" s="106">
        <v>0.54523079024318877</v>
      </c>
      <c r="Y219" s="304"/>
      <c r="AA219" s="106">
        <v>1060</v>
      </c>
      <c r="AB219" s="106">
        <v>1004.6405693950178</v>
      </c>
      <c r="AE219" s="106">
        <v>23813.59</v>
      </c>
      <c r="AF219" s="106">
        <v>23782.87</v>
      </c>
    </row>
    <row r="220" spans="1:32" x14ac:dyDescent="0.2">
      <c r="A220" s="14">
        <v>43823</v>
      </c>
      <c r="B220" s="106">
        <v>1060</v>
      </c>
      <c r="C220" s="106">
        <v>1069</v>
      </c>
      <c r="D220" s="106">
        <v>1797</v>
      </c>
      <c r="E220" s="106">
        <v>1779</v>
      </c>
      <c r="F220" s="106">
        <v>0.60089938167509804</v>
      </c>
      <c r="G220" s="106">
        <v>0.57226350729847397</v>
      </c>
      <c r="H220" s="106">
        <v>1.41045566204868E-2</v>
      </c>
      <c r="I220" s="106">
        <v>2.0302569692286601</v>
      </c>
      <c r="J220" s="106">
        <v>4.7699999999999996</v>
      </c>
      <c r="K220" s="106">
        <v>0.969103352755462</v>
      </c>
      <c r="L220" s="15">
        <v>0.105878703099491</v>
      </c>
      <c r="M220" s="106">
        <v>0.90442757579343003</v>
      </c>
      <c r="N220" s="106">
        <v>0.15922785047982899</v>
      </c>
      <c r="P220" s="106">
        <v>0.58636806391896079</v>
      </c>
      <c r="Q220" s="106">
        <v>0.55815895067798715</v>
      </c>
      <c r="R220" s="106">
        <v>0.60047262053944761</v>
      </c>
      <c r="S220" s="106">
        <v>0.54405439405750033</v>
      </c>
      <c r="Y220" s="304"/>
      <c r="AA220" s="106">
        <v>1069</v>
      </c>
      <c r="AB220" s="106">
        <v>1015.4861209964413</v>
      </c>
      <c r="AE220" s="106">
        <v>23839.18</v>
      </c>
      <c r="AF220" s="106">
        <v>23830.58</v>
      </c>
    </row>
    <row r="221" spans="1:32" x14ac:dyDescent="0.2">
      <c r="A221" s="14">
        <v>43822</v>
      </c>
      <c r="B221" s="106">
        <v>1060</v>
      </c>
      <c r="C221" s="106">
        <v>1056</v>
      </c>
      <c r="D221" s="106">
        <v>1802</v>
      </c>
      <c r="E221" s="106">
        <v>1787</v>
      </c>
      <c r="F221" s="106">
        <v>0.59093452714045802</v>
      </c>
      <c r="G221" s="106">
        <v>0.57148475444743296</v>
      </c>
      <c r="H221" s="106">
        <v>1.4114380045087201E-2</v>
      </c>
      <c r="I221" s="106">
        <v>1.3780111227623499</v>
      </c>
      <c r="J221" s="106">
        <v>3.29</v>
      </c>
      <c r="K221" s="106">
        <v>0.96881800295020704</v>
      </c>
      <c r="L221" s="15">
        <v>9.0055423528501405E-2</v>
      </c>
      <c r="M221" s="106">
        <v>0.90434309514089894</v>
      </c>
      <c r="N221" s="106">
        <v>0.181982171918594</v>
      </c>
      <c r="P221" s="106">
        <v>0.58559913449252021</v>
      </c>
      <c r="Q221" s="106">
        <v>0.55737037440234571</v>
      </c>
      <c r="R221" s="106">
        <v>0.59971351453760735</v>
      </c>
      <c r="S221" s="106">
        <v>0.54325599435725858</v>
      </c>
      <c r="Y221" s="304"/>
      <c r="AA221" s="106">
        <v>1056</v>
      </c>
      <c r="AB221" s="106">
        <v>1020.0526690391459</v>
      </c>
      <c r="AE221" s="106">
        <v>23921.29</v>
      </c>
      <c r="AF221" s="106">
        <v>23821.11</v>
      </c>
    </row>
    <row r="222" spans="1:32" x14ac:dyDescent="0.2">
      <c r="A222" s="14">
        <v>43819</v>
      </c>
      <c r="B222" s="106">
        <v>1051</v>
      </c>
      <c r="C222" s="106">
        <v>1053</v>
      </c>
      <c r="D222" s="106">
        <v>1824</v>
      </c>
      <c r="E222" s="106">
        <v>1801</v>
      </c>
      <c r="F222" s="106">
        <v>0.58467518045530198</v>
      </c>
      <c r="G222" s="106">
        <v>0.57101093044919704</v>
      </c>
      <c r="H222" s="106">
        <v>1.4049835064843599E-2</v>
      </c>
      <c r="I222" s="106">
        <v>0.97255590140676096</v>
      </c>
      <c r="J222" s="106">
        <v>2.34</v>
      </c>
      <c r="K222" s="106">
        <v>0.96783987014030304</v>
      </c>
      <c r="L222" s="106">
        <v>8.7817969021101505E-2</v>
      </c>
      <c r="M222" s="106">
        <v>0.90235726704082897</v>
      </c>
      <c r="N222" s="106">
        <v>0.33884642019532801</v>
      </c>
      <c r="P222" s="106">
        <v>0.58506076551404063</v>
      </c>
      <c r="Q222" s="106">
        <v>0.55696109538435346</v>
      </c>
      <c r="R222" s="106">
        <v>0.59911060057888421</v>
      </c>
      <c r="S222" s="106">
        <v>0.54291126031950987</v>
      </c>
      <c r="Y222" s="304"/>
      <c r="AA222" s="106">
        <v>1053</v>
      </c>
      <c r="AB222" s="106">
        <v>1028.044128113879</v>
      </c>
      <c r="AE222" s="106">
        <v>23893.45</v>
      </c>
      <c r="AF222" s="106">
        <v>23816.63</v>
      </c>
    </row>
    <row r="223" spans="1:32" x14ac:dyDescent="0.2">
      <c r="A223" s="14">
        <v>43818</v>
      </c>
      <c r="B223" s="106">
        <v>1050</v>
      </c>
      <c r="C223" s="106">
        <v>1045</v>
      </c>
      <c r="D223" s="106">
        <v>1836</v>
      </c>
      <c r="E223" s="106">
        <v>1846</v>
      </c>
      <c r="F223" s="106">
        <v>0.56608884073672805</v>
      </c>
      <c r="G223" s="106">
        <v>0.57059887403940202</v>
      </c>
      <c r="H223" s="106">
        <v>1.40961511636451E-2</v>
      </c>
      <c r="I223" s="106">
        <v>-0.31994785316334001</v>
      </c>
      <c r="J223" s="106">
        <v>-0.8</v>
      </c>
      <c r="K223" s="106">
        <v>0.96882553787435799</v>
      </c>
      <c r="L223" s="106">
        <v>9.1158458438993603E-2</v>
      </c>
      <c r="M223" s="106">
        <v>0.89966454595821599</v>
      </c>
      <c r="N223" s="106">
        <v>0.28652485649661102</v>
      </c>
      <c r="P223" s="106">
        <v>0.58469502520304717</v>
      </c>
      <c r="Q223" s="106">
        <v>0.55650272287575686</v>
      </c>
      <c r="R223" s="106">
        <v>0.59879117636669221</v>
      </c>
      <c r="S223" s="106">
        <v>0.54240657171211182</v>
      </c>
      <c r="Y223" s="304"/>
      <c r="AA223" s="106">
        <v>1045</v>
      </c>
      <c r="AB223" s="106">
        <v>1053.7309608540925</v>
      </c>
      <c r="AE223" s="106">
        <v>23911.46</v>
      </c>
      <c r="AF223" s="106">
        <v>23864.85</v>
      </c>
    </row>
    <row r="224" spans="1:32" x14ac:dyDescent="0.2">
      <c r="A224" s="14">
        <v>43817</v>
      </c>
      <c r="B224" s="106">
        <v>1080</v>
      </c>
      <c r="C224" s="106">
        <v>1063</v>
      </c>
      <c r="D224" s="106">
        <v>1832</v>
      </c>
      <c r="E224" s="106">
        <v>1837</v>
      </c>
      <c r="F224" s="106">
        <v>0.57866086009798501</v>
      </c>
      <c r="G224" s="106">
        <v>0.57045843023698595</v>
      </c>
      <c r="H224" s="106">
        <v>1.4192529733686199E-2</v>
      </c>
      <c r="I224" s="106">
        <v>0.57793994551448202</v>
      </c>
      <c r="J224" s="106">
        <v>1.42</v>
      </c>
      <c r="K224" s="106">
        <v>0.96765841836955602</v>
      </c>
      <c r="L224" s="106">
        <v>0.112727210422159</v>
      </c>
      <c r="M224" s="106">
        <v>0.89763931651569595</v>
      </c>
      <c r="N224" s="106">
        <v>0.16034054982391799</v>
      </c>
      <c r="P224" s="106">
        <v>0.58465095997067218</v>
      </c>
      <c r="Q224" s="106">
        <v>0.55626590050329972</v>
      </c>
      <c r="R224" s="106">
        <v>0.5988434897043583</v>
      </c>
      <c r="S224" s="106">
        <v>0.54207337076961359</v>
      </c>
      <c r="Y224" s="304"/>
      <c r="AA224" s="106">
        <v>1063</v>
      </c>
      <c r="AB224" s="106">
        <v>1048.5935943060499</v>
      </c>
      <c r="AE224" s="106">
        <v>24023.27</v>
      </c>
      <c r="AF224" s="106">
        <v>23934.43</v>
      </c>
    </row>
    <row r="225" spans="1:32" x14ac:dyDescent="0.2">
      <c r="A225" s="14">
        <v>43816</v>
      </c>
      <c r="B225" s="106">
        <v>1093</v>
      </c>
      <c r="C225" s="106">
        <v>1078</v>
      </c>
      <c r="D225" s="106">
        <v>1840</v>
      </c>
      <c r="E225" s="106">
        <v>1821</v>
      </c>
      <c r="F225" s="106">
        <v>0.59198242723778105</v>
      </c>
      <c r="G225" s="106">
        <v>0.57012288553078205</v>
      </c>
      <c r="H225" s="106">
        <v>1.42917813758674E-2</v>
      </c>
      <c r="I225" s="106">
        <v>1.5295183386942901</v>
      </c>
      <c r="J225" s="106">
        <v>3.69</v>
      </c>
      <c r="K225" s="106">
        <v>0.96610007234412798</v>
      </c>
      <c r="L225" s="106">
        <v>0.14039899875936701</v>
      </c>
      <c r="M225" s="106">
        <v>0.89666114341923298</v>
      </c>
      <c r="N225" s="106">
        <v>0.122986098778213</v>
      </c>
      <c r="P225" s="106">
        <v>0.58441466690664945</v>
      </c>
      <c r="Q225" s="106">
        <v>0.55583110415491466</v>
      </c>
      <c r="R225" s="106">
        <v>0.59870644828251685</v>
      </c>
      <c r="S225" s="106">
        <v>0.54153932277904726</v>
      </c>
      <c r="Y225" s="304"/>
      <c r="AA225" s="106">
        <v>1078</v>
      </c>
      <c r="AB225" s="106">
        <v>1039.4604982206406</v>
      </c>
      <c r="AE225" s="106">
        <v>24091.119999999999</v>
      </c>
      <c r="AF225" s="106">
        <v>24066.12</v>
      </c>
    </row>
    <row r="226" spans="1:32" x14ac:dyDescent="0.2">
      <c r="A226" s="14">
        <v>43815</v>
      </c>
      <c r="B226" s="106">
        <v>1084</v>
      </c>
      <c r="C226" s="106">
        <v>1080</v>
      </c>
      <c r="D226" s="106">
        <v>1808</v>
      </c>
      <c r="E226" s="106">
        <v>1826</v>
      </c>
      <c r="F226" s="106">
        <v>0.591456736035049</v>
      </c>
      <c r="G226" s="106">
        <v>0.56964991048759295</v>
      </c>
      <c r="H226" s="106">
        <v>1.4146772723811599E-2</v>
      </c>
      <c r="I226" s="106">
        <v>1.5414699856421199</v>
      </c>
      <c r="J226" s="106">
        <v>3.69</v>
      </c>
      <c r="K226" s="106">
        <v>0.96434460725210702</v>
      </c>
      <c r="L226" s="106">
        <v>9.4972539982998594E-2</v>
      </c>
      <c r="M226" s="106">
        <v>0.89605027030713202</v>
      </c>
      <c r="N226" s="106">
        <v>7.2140921372330996E-2</v>
      </c>
      <c r="P226" s="106">
        <v>0.58379668321140454</v>
      </c>
      <c r="Q226" s="106">
        <v>0.55550313776378135</v>
      </c>
      <c r="R226" s="106">
        <v>0.59794345593521614</v>
      </c>
      <c r="S226" s="106">
        <v>0.54135636503996976</v>
      </c>
      <c r="Y226" s="304"/>
      <c r="AA226" s="106">
        <v>1080</v>
      </c>
      <c r="AB226" s="106">
        <v>1042.3145907473311</v>
      </c>
      <c r="AE226" s="106">
        <v>23955.200000000001</v>
      </c>
      <c r="AF226" s="106">
        <v>23952.35</v>
      </c>
    </row>
    <row r="227" spans="1:32" x14ac:dyDescent="0.2">
      <c r="A227" s="14">
        <v>43812</v>
      </c>
      <c r="B227" s="106">
        <v>1098</v>
      </c>
      <c r="C227" s="106">
        <v>1086</v>
      </c>
      <c r="D227" s="106">
        <v>1852</v>
      </c>
      <c r="E227" s="106">
        <v>1818</v>
      </c>
      <c r="F227" s="106">
        <v>0.59735973597359704</v>
      </c>
      <c r="G227" s="106">
        <v>0.56910486113622005</v>
      </c>
      <c r="H227" s="106">
        <v>1.40834447888599E-2</v>
      </c>
      <c r="I227" s="106">
        <v>2.0062474246163799</v>
      </c>
      <c r="J227" s="106">
        <v>4.7300000000000004</v>
      </c>
      <c r="K227" s="106">
        <v>0.96269678652748303</v>
      </c>
      <c r="L227" s="106">
        <v>1.3947640305026401E-2</v>
      </c>
      <c r="M227" s="106">
        <v>0.89580559124089298</v>
      </c>
      <c r="N227" s="106">
        <v>0.10636749452729501</v>
      </c>
      <c r="P227" s="106">
        <v>0.58318830592507998</v>
      </c>
      <c r="Q227" s="106">
        <v>0.55502141634736013</v>
      </c>
      <c r="R227" s="106">
        <v>0.5972717507139399</v>
      </c>
      <c r="S227" s="106">
        <v>0.54093797155850021</v>
      </c>
      <c r="Y227" s="304"/>
      <c r="AA227" s="106">
        <v>1086</v>
      </c>
      <c r="AB227" s="106">
        <v>1037.7480427046264</v>
      </c>
      <c r="AE227" s="106">
        <v>23810.560000000001</v>
      </c>
      <c r="AF227" s="106">
        <v>24023.1</v>
      </c>
    </row>
    <row r="228" spans="1:32" x14ac:dyDescent="0.2">
      <c r="A228" s="14">
        <v>43811</v>
      </c>
      <c r="B228" s="106">
        <v>1064</v>
      </c>
      <c r="C228" s="106">
        <v>1068</v>
      </c>
      <c r="D228" s="106">
        <v>1847</v>
      </c>
      <c r="E228" s="106">
        <v>1816</v>
      </c>
      <c r="F228" s="106">
        <v>0.58810572687224605</v>
      </c>
      <c r="G228" s="106">
        <v>0.56875097806107899</v>
      </c>
      <c r="H228" s="106">
        <v>1.36971833679407E-2</v>
      </c>
      <c r="I228" s="106">
        <v>1.4130459008432401</v>
      </c>
      <c r="J228" s="106">
        <v>3.29</v>
      </c>
      <c r="K228" s="106">
        <v>0.96018174551840696</v>
      </c>
      <c r="L228" s="106">
        <v>5.2906538283774597E-3</v>
      </c>
      <c r="M228" s="106">
        <v>0.89540359310730899</v>
      </c>
      <c r="N228" s="106">
        <v>0.13675838003016599</v>
      </c>
      <c r="P228" s="106">
        <v>0.58244816142901967</v>
      </c>
      <c r="Q228" s="106">
        <v>0.55505379469313831</v>
      </c>
      <c r="R228" s="106">
        <v>0.59614534479696035</v>
      </c>
      <c r="S228" s="106">
        <v>0.54135661132519763</v>
      </c>
      <c r="Y228" s="304"/>
      <c r="AA228" s="106">
        <v>1068</v>
      </c>
      <c r="AB228" s="106">
        <v>1036.6064056939501</v>
      </c>
      <c r="AE228" s="106">
        <v>23449.279999999999</v>
      </c>
      <c r="AF228" s="106">
        <v>23424.81</v>
      </c>
    </row>
    <row r="229" spans="1:32" x14ac:dyDescent="0.2">
      <c r="A229" s="14">
        <v>43810</v>
      </c>
      <c r="B229" s="106">
        <v>1052</v>
      </c>
      <c r="C229" s="106">
        <v>1055</v>
      </c>
      <c r="D229" s="106">
        <v>1791</v>
      </c>
      <c r="E229" s="106">
        <v>1828</v>
      </c>
      <c r="F229" s="106">
        <v>0.577133479212253</v>
      </c>
      <c r="G229" s="106">
        <v>0.56849872671467006</v>
      </c>
      <c r="H229" s="106">
        <v>1.3511365001788799E-2</v>
      </c>
      <c r="I229" s="106">
        <v>0.63907329099906895</v>
      </c>
      <c r="J229" s="106">
        <v>1.5</v>
      </c>
      <c r="K229" s="106">
        <v>0.95695244426385395</v>
      </c>
      <c r="L229" s="106">
        <v>9.8268334763768703E-3</v>
      </c>
      <c r="M229" s="106">
        <v>0.89451384121764399</v>
      </c>
      <c r="N229" s="106">
        <v>0.101626983422912</v>
      </c>
      <c r="P229" s="106">
        <v>0.5820100917164589</v>
      </c>
      <c r="Q229" s="106">
        <v>0.55498736171288121</v>
      </c>
      <c r="R229" s="106">
        <v>0.59552145671824763</v>
      </c>
      <c r="S229" s="106">
        <v>0.54147599671109248</v>
      </c>
      <c r="Y229" s="304"/>
      <c r="AA229" s="106">
        <v>1055</v>
      </c>
      <c r="AB229" s="106">
        <v>1043.4562277580071</v>
      </c>
      <c r="AE229" s="106">
        <v>23421.14</v>
      </c>
      <c r="AF229" s="106">
        <v>23391.86</v>
      </c>
    </row>
    <row r="230" spans="1:32" x14ac:dyDescent="0.2">
      <c r="A230" s="14">
        <v>43809</v>
      </c>
      <c r="B230" s="106">
        <v>1050</v>
      </c>
      <c r="C230" s="106">
        <v>1045</v>
      </c>
      <c r="D230" s="106">
        <v>1760</v>
      </c>
      <c r="E230" s="106">
        <v>1781</v>
      </c>
      <c r="F230" s="106">
        <v>0.58674901740595098</v>
      </c>
      <c r="G230" s="106">
        <v>0.56843639424009795</v>
      </c>
      <c r="H230" s="106">
        <v>1.34821381166772E-2</v>
      </c>
      <c r="I230" s="106">
        <v>1.35828775876436</v>
      </c>
      <c r="J230" s="106">
        <v>3.12</v>
      </c>
      <c r="K230" s="106">
        <v>0.95417333720221797</v>
      </c>
      <c r="L230" s="106">
        <v>1.27258891293076E-2</v>
      </c>
      <c r="M230" s="106">
        <v>0.89448650968018795</v>
      </c>
      <c r="N230" s="106">
        <v>4.42536400450858E-2</v>
      </c>
      <c r="P230" s="106">
        <v>0.58191853235677515</v>
      </c>
      <c r="Q230" s="106">
        <v>0.55495425612342075</v>
      </c>
      <c r="R230" s="106">
        <v>0.59540067047345235</v>
      </c>
      <c r="S230" s="106">
        <v>0.54147211800674355</v>
      </c>
      <c r="Y230" s="304"/>
      <c r="AA230" s="106">
        <v>1045</v>
      </c>
      <c r="AB230" s="106">
        <v>1016.6277580071174</v>
      </c>
      <c r="AE230" s="106">
        <v>23372.39</v>
      </c>
      <c r="AF230" s="106">
        <v>23410.19</v>
      </c>
    </row>
    <row r="231" spans="1:32" x14ac:dyDescent="0.2">
      <c r="A231" s="14">
        <v>43808</v>
      </c>
      <c r="B231" s="106">
        <v>1063</v>
      </c>
      <c r="C231" s="106">
        <v>1058</v>
      </c>
      <c r="D231" s="106">
        <v>1744</v>
      </c>
      <c r="E231" s="106">
        <v>1755</v>
      </c>
      <c r="F231" s="106">
        <v>0.602849002849002</v>
      </c>
      <c r="G231" s="106">
        <v>0.56816132275712505</v>
      </c>
      <c r="H231" s="106">
        <v>1.33151285051844E-2</v>
      </c>
      <c r="I231" s="106">
        <v>2.6051329567244399</v>
      </c>
      <c r="J231" s="106">
        <v>5.75</v>
      </c>
      <c r="K231" s="106">
        <v>0.95581149621495498</v>
      </c>
      <c r="L231" s="106">
        <v>5.6200024117776803E-3</v>
      </c>
      <c r="M231" s="106">
        <v>0.89578232050792606</v>
      </c>
      <c r="N231" s="106">
        <v>4.4009918788532901E-2</v>
      </c>
      <c r="P231" s="106">
        <v>0.5814764512623094</v>
      </c>
      <c r="Q231" s="106">
        <v>0.55484619425194071</v>
      </c>
      <c r="R231" s="106">
        <v>0.59479157976749386</v>
      </c>
      <c r="S231" s="106">
        <v>0.54153106574675625</v>
      </c>
      <c r="Y231" s="304"/>
      <c r="AA231" s="106">
        <v>1058</v>
      </c>
      <c r="AB231" s="106">
        <v>1001.7864768683274</v>
      </c>
      <c r="AE231" s="106">
        <v>23544.31</v>
      </c>
      <c r="AF231" s="106">
        <v>23430.7</v>
      </c>
    </row>
    <row r="232" spans="1:32" x14ac:dyDescent="0.2">
      <c r="A232" s="14">
        <v>43805</v>
      </c>
      <c r="B232" s="106">
        <v>1039</v>
      </c>
      <c r="C232" s="106">
        <v>1040</v>
      </c>
      <c r="D232" s="106">
        <v>1733</v>
      </c>
      <c r="E232" s="106">
        <v>1723</v>
      </c>
      <c r="F232" s="106">
        <v>0.60359837492745205</v>
      </c>
      <c r="G232" s="106">
        <v>0.56769582586795198</v>
      </c>
      <c r="H232" s="106">
        <v>1.2689897436235701E-2</v>
      </c>
      <c r="I232" s="106">
        <v>2.8292229499806898</v>
      </c>
      <c r="J232" s="106">
        <v>5.95</v>
      </c>
      <c r="K232" s="106">
        <v>0.96044198677811599</v>
      </c>
      <c r="L232" s="106">
        <v>1.4851359010568401E-3</v>
      </c>
      <c r="M232" s="106">
        <v>0.89753392666953002</v>
      </c>
      <c r="N232" s="106">
        <v>5.49098798268573E-2</v>
      </c>
      <c r="P232" s="106">
        <v>0.5803857233041877</v>
      </c>
      <c r="Q232" s="106">
        <v>0.55500592843171626</v>
      </c>
      <c r="R232" s="106">
        <v>0.59307562074042341</v>
      </c>
      <c r="S232" s="106">
        <v>0.54231603099548054</v>
      </c>
      <c r="Y232" s="304"/>
      <c r="AA232" s="106">
        <v>1040</v>
      </c>
      <c r="AB232" s="106">
        <v>983.52028469750894</v>
      </c>
      <c r="AE232" s="106">
        <v>23347.67</v>
      </c>
      <c r="AF232" s="106">
        <v>23354.400000000001</v>
      </c>
    </row>
    <row r="233" spans="1:32" x14ac:dyDescent="0.2">
      <c r="A233" s="14">
        <v>43804</v>
      </c>
      <c r="B233" s="106">
        <v>1027</v>
      </c>
      <c r="C233" s="106">
        <v>1033</v>
      </c>
      <c r="D233" s="106">
        <v>1730</v>
      </c>
      <c r="E233" s="106">
        <v>1729</v>
      </c>
      <c r="F233" s="106">
        <v>0.59745517640254397</v>
      </c>
      <c r="G233" s="106">
        <v>0.56720469320563904</v>
      </c>
      <c r="H233" s="106">
        <v>1.19840437058057E-2</v>
      </c>
      <c r="I233" s="106">
        <v>2.5242300461779701</v>
      </c>
      <c r="J233" s="106">
        <v>5.0599999999999996</v>
      </c>
      <c r="K233" s="106">
        <v>0.96257144065878797</v>
      </c>
      <c r="L233" s="106">
        <v>1.11727005208566E-2</v>
      </c>
      <c r="M233" s="106">
        <v>0.89885559121859004</v>
      </c>
      <c r="N233" s="106">
        <v>6.7008256233910601E-2</v>
      </c>
      <c r="P233" s="106">
        <v>0.57918873691144479</v>
      </c>
      <c r="Q233" s="106">
        <v>0.5552206494998333</v>
      </c>
      <c r="R233" s="106">
        <v>0.59117278061725043</v>
      </c>
      <c r="S233" s="106">
        <v>0.54323660579402766</v>
      </c>
      <c r="AA233" s="106">
        <v>1033</v>
      </c>
      <c r="AB233" s="106">
        <v>986.94519572953743</v>
      </c>
      <c r="AE233" s="106">
        <v>23292.7</v>
      </c>
      <c r="AF233" s="106">
        <v>23300.09</v>
      </c>
    </row>
    <row r="234" spans="1:32" x14ac:dyDescent="0.2">
      <c r="A234" s="14">
        <v>43803</v>
      </c>
      <c r="B234" s="106">
        <v>1000</v>
      </c>
      <c r="C234" s="106">
        <v>1016</v>
      </c>
      <c r="D234" s="106">
        <v>1689</v>
      </c>
      <c r="E234" s="106">
        <v>1711</v>
      </c>
      <c r="F234" s="106">
        <v>0.59380479251899398</v>
      </c>
      <c r="G234" s="106">
        <v>0.56681327822918204</v>
      </c>
      <c r="H234" s="106">
        <v>1.14574665527254E-2</v>
      </c>
      <c r="I234" s="106">
        <v>2.3558012729604401</v>
      </c>
      <c r="J234" s="106">
        <v>4.55</v>
      </c>
      <c r="K234" s="106">
        <v>0.96438587313351298</v>
      </c>
      <c r="L234" s="106">
        <v>1.95336290653964E-2</v>
      </c>
      <c r="M234" s="106">
        <v>0.90012524603186705</v>
      </c>
      <c r="N234" s="106">
        <v>7.0550248783351796E-2</v>
      </c>
      <c r="P234" s="106">
        <v>0.57827074478190743</v>
      </c>
      <c r="Q234" s="106">
        <v>0.55535581167645665</v>
      </c>
      <c r="R234" s="106">
        <v>0.58972821133463282</v>
      </c>
      <c r="S234" s="106">
        <v>0.54389834512373125</v>
      </c>
      <c r="AA234" s="106">
        <v>1016</v>
      </c>
      <c r="AB234" s="106">
        <v>976.67046263345196</v>
      </c>
      <c r="AE234" s="106">
        <v>23186.74</v>
      </c>
      <c r="AF234" s="106">
        <v>23135.23</v>
      </c>
    </row>
    <row r="235" spans="1:32" x14ac:dyDescent="0.2">
      <c r="A235" s="14">
        <v>43802</v>
      </c>
      <c r="B235" s="106">
        <v>997</v>
      </c>
      <c r="C235" s="106">
        <v>1012</v>
      </c>
      <c r="D235" s="106">
        <v>1714</v>
      </c>
      <c r="E235" s="106">
        <v>1709</v>
      </c>
      <c r="F235" s="106">
        <v>0.59215915740198899</v>
      </c>
      <c r="G235" s="106">
        <v>0.56656566741268199</v>
      </c>
      <c r="H235" s="106">
        <v>1.10654317873373E-2</v>
      </c>
      <c r="I235" s="106">
        <v>2.3129228466795499</v>
      </c>
      <c r="J235" s="106">
        <v>4.32</v>
      </c>
      <c r="K235" s="106">
        <v>0.96631815347018002</v>
      </c>
      <c r="L235" s="106">
        <v>4.5318464668423097E-2</v>
      </c>
      <c r="M235" s="106">
        <v>0.90147610464299399</v>
      </c>
      <c r="N235" s="106">
        <v>7.1382334170003406E-2</v>
      </c>
      <c r="P235" s="106">
        <v>0.57763109920001932</v>
      </c>
      <c r="Q235" s="106">
        <v>0.55550023562534467</v>
      </c>
      <c r="R235" s="106">
        <v>0.58869653098735664</v>
      </c>
      <c r="S235" s="106">
        <v>0.54443480383800735</v>
      </c>
      <c r="AA235" s="106">
        <v>1012</v>
      </c>
      <c r="AB235" s="106">
        <v>975.5288256227758</v>
      </c>
      <c r="AE235" s="106">
        <v>23231.14</v>
      </c>
      <c r="AF235" s="106">
        <v>23379.81</v>
      </c>
    </row>
    <row r="236" spans="1:32" x14ac:dyDescent="0.2">
      <c r="A236" s="14">
        <v>43801</v>
      </c>
      <c r="B236" s="106">
        <v>1003</v>
      </c>
      <c r="C236" s="106">
        <v>1019</v>
      </c>
      <c r="D236" s="106">
        <v>1723</v>
      </c>
      <c r="E236" s="106">
        <v>1726</v>
      </c>
      <c r="F236" s="106">
        <v>0.59038238702201595</v>
      </c>
      <c r="G236" s="106">
        <v>0.56625191132706099</v>
      </c>
      <c r="H236" s="106">
        <v>1.0661534944880801E-2</v>
      </c>
      <c r="I236" s="106">
        <v>2.2633209776741299</v>
      </c>
      <c r="J236" s="106">
        <v>4.09</v>
      </c>
      <c r="K236" s="106">
        <v>0.96745276060923902</v>
      </c>
      <c r="L236" s="106">
        <v>3.51311007000112E-2</v>
      </c>
      <c r="M236" s="106">
        <v>0.90198483009032004</v>
      </c>
      <c r="N236" s="106">
        <v>0.15870857791676199</v>
      </c>
      <c r="P236" s="106">
        <v>0.57691344627194174</v>
      </c>
      <c r="Q236" s="106">
        <v>0.55559037638218023</v>
      </c>
      <c r="R236" s="106">
        <v>0.58757498121682261</v>
      </c>
      <c r="S236" s="106">
        <v>0.54492884143729936</v>
      </c>
      <c r="AA236" s="106">
        <v>1019</v>
      </c>
      <c r="AB236" s="106">
        <v>985.23274021352313</v>
      </c>
      <c r="AE236" s="106">
        <v>23388.63</v>
      </c>
      <c r="AF236" s="106">
        <v>23529.5</v>
      </c>
    </row>
    <row r="237" spans="1:32" x14ac:dyDescent="0.2">
      <c r="A237" s="14">
        <v>43798</v>
      </c>
      <c r="B237" s="106">
        <v>999</v>
      </c>
      <c r="C237" s="106">
        <v>1003</v>
      </c>
      <c r="D237" s="106">
        <v>1738</v>
      </c>
      <c r="E237" s="106">
        <v>1723</v>
      </c>
      <c r="F237" s="106">
        <v>0.58212420197330195</v>
      </c>
      <c r="G237" s="106">
        <v>0.56600054276733403</v>
      </c>
      <c r="H237" s="106">
        <v>1.03059602583943E-2</v>
      </c>
      <c r="I237" s="106">
        <v>1.56449848453811</v>
      </c>
      <c r="J237" s="106">
        <v>2.77</v>
      </c>
      <c r="K237" s="106">
        <v>0.96917879853436995</v>
      </c>
      <c r="L237" s="106">
        <v>2.3636500021248699E-2</v>
      </c>
      <c r="M237" s="106">
        <v>0.90167884709299595</v>
      </c>
      <c r="N237" s="106">
        <v>0.19311689105614499</v>
      </c>
      <c r="P237" s="106">
        <v>0.57630650302572828</v>
      </c>
      <c r="Q237" s="106">
        <v>0.55569458250893977</v>
      </c>
      <c r="R237" s="106">
        <v>0.58661246328412264</v>
      </c>
      <c r="S237" s="106">
        <v>0.54538862225054541</v>
      </c>
      <c r="AA237" s="106">
        <v>1003</v>
      </c>
      <c r="AB237" s="106">
        <v>983.52028469750894</v>
      </c>
      <c r="AE237" s="106">
        <v>23497.439999999999</v>
      </c>
      <c r="AF237" s="106">
        <v>23293.91</v>
      </c>
    </row>
    <row r="238" spans="1:32" x14ac:dyDescent="0.2">
      <c r="A238" s="14">
        <v>43797</v>
      </c>
      <c r="B238" s="106">
        <v>993</v>
      </c>
      <c r="C238" s="106">
        <v>993</v>
      </c>
      <c r="D238" s="106">
        <v>1731</v>
      </c>
      <c r="E238" s="106">
        <v>1714</v>
      </c>
      <c r="F238" s="106">
        <v>0.57934655775962596</v>
      </c>
      <c r="G238" s="106">
        <v>0.56563575729578897</v>
      </c>
      <c r="H238" s="106">
        <v>1.02125671686004E-2</v>
      </c>
      <c r="I238" s="106">
        <v>1.34254201098357</v>
      </c>
      <c r="J238" s="106">
        <v>2.37</v>
      </c>
      <c r="K238" s="106">
        <v>0.96978802952833199</v>
      </c>
      <c r="L238" s="106">
        <v>2.1551929291570099E-2</v>
      </c>
      <c r="M238" s="106">
        <v>0.90128366922313197</v>
      </c>
      <c r="N238" s="106">
        <v>0.229486875648447</v>
      </c>
      <c r="P238" s="106">
        <v>0.57584832446438938</v>
      </c>
      <c r="Q238" s="106">
        <v>0.55542319012718855</v>
      </c>
      <c r="R238" s="106">
        <v>0.5860608916329898</v>
      </c>
      <c r="S238" s="106">
        <v>0.54521062295858813</v>
      </c>
      <c r="AA238" s="106">
        <v>993</v>
      </c>
      <c r="AB238" s="106">
        <v>978.38291814946626</v>
      </c>
      <c r="AE238" s="106">
        <v>23458.880000000001</v>
      </c>
      <c r="AF238" s="106">
        <v>23409.14</v>
      </c>
    </row>
    <row r="239" spans="1:32" x14ac:dyDescent="0.2">
      <c r="A239" s="14">
        <v>43796</v>
      </c>
      <c r="B239" s="106">
        <v>990</v>
      </c>
      <c r="C239" s="106">
        <v>989</v>
      </c>
      <c r="D239" s="106">
        <v>1729</v>
      </c>
      <c r="E239" s="106">
        <v>1722</v>
      </c>
      <c r="F239" s="106">
        <v>0.574332171893147</v>
      </c>
      <c r="G239" s="106">
        <v>0.56523641489571497</v>
      </c>
      <c r="H239" s="106">
        <v>1.02541222115601E-2</v>
      </c>
      <c r="I239" s="106">
        <v>0.88703419071583101</v>
      </c>
      <c r="J239" s="106">
        <v>1.58</v>
      </c>
      <c r="K239" s="106">
        <v>0.96980344411048602</v>
      </c>
      <c r="L239" s="15">
        <v>0.17053262067812999</v>
      </c>
      <c r="M239" s="106">
        <v>0.90169298720485602</v>
      </c>
      <c r="N239" s="106">
        <v>0.13615707074411701</v>
      </c>
      <c r="P239" s="106">
        <v>0.57549053710727505</v>
      </c>
      <c r="Q239" s="106">
        <v>0.55498229268415489</v>
      </c>
      <c r="R239" s="106">
        <v>0.58574465931883513</v>
      </c>
      <c r="S239" s="106">
        <v>0.54472817047259481</v>
      </c>
      <c r="AA239" s="106">
        <v>989</v>
      </c>
      <c r="AB239" s="106">
        <v>982.94946619217092</v>
      </c>
      <c r="AE239" s="106">
        <v>23452.85</v>
      </c>
      <c r="AF239" s="106">
        <v>23437.77</v>
      </c>
    </row>
    <row r="240" spans="1:32" x14ac:dyDescent="0.2">
      <c r="A240" s="14">
        <v>43795</v>
      </c>
      <c r="B240" s="106">
        <v>988</v>
      </c>
      <c r="C240" s="106">
        <v>979</v>
      </c>
      <c r="D240" s="106">
        <v>1740</v>
      </c>
      <c r="E240" s="106">
        <v>1715</v>
      </c>
      <c r="F240" s="106">
        <v>0.57084548104956201</v>
      </c>
      <c r="G240" s="106">
        <v>0.56512725383661799</v>
      </c>
      <c r="H240" s="106">
        <v>1.0200147622474299E-2</v>
      </c>
      <c r="I240" s="106">
        <v>0.56060239759131203</v>
      </c>
      <c r="J240" s="106">
        <v>1</v>
      </c>
      <c r="K240" s="106">
        <v>0.96987367086333698</v>
      </c>
      <c r="L240" s="15">
        <v>0.163429594557854</v>
      </c>
      <c r="M240" s="106">
        <v>0.90189726378811597</v>
      </c>
      <c r="N240" s="106">
        <v>0.14343619685591999</v>
      </c>
      <c r="P240" s="106">
        <v>0.57532740145909234</v>
      </c>
      <c r="Q240" s="106">
        <v>0.55492710621414365</v>
      </c>
      <c r="R240" s="106">
        <v>0.58552754908156657</v>
      </c>
      <c r="S240" s="106">
        <v>0.54472695859166942</v>
      </c>
      <c r="AA240" s="106">
        <v>979</v>
      </c>
      <c r="AB240" s="106">
        <v>978.95373665480429</v>
      </c>
      <c r="AE240" s="106">
        <v>23451.4</v>
      </c>
      <c r="AF240" s="106">
        <v>23373.32</v>
      </c>
    </row>
    <row r="241" spans="1:32" x14ac:dyDescent="0.2">
      <c r="A241" s="14">
        <v>43794</v>
      </c>
      <c r="B241" s="106">
        <v>977</v>
      </c>
      <c r="C241" s="106">
        <v>980</v>
      </c>
      <c r="D241" s="106">
        <v>1710</v>
      </c>
      <c r="E241" s="106">
        <v>1720</v>
      </c>
      <c r="F241" s="106">
        <v>0.56976744186046502</v>
      </c>
      <c r="G241" s="106">
        <v>0.565019506849046</v>
      </c>
      <c r="H241" s="106">
        <v>1.0181839941477E-2</v>
      </c>
      <c r="I241" s="106">
        <v>0.466314049200239</v>
      </c>
      <c r="J241" s="106">
        <v>0.83</v>
      </c>
      <c r="K241" s="106">
        <v>0.96997133262392399</v>
      </c>
      <c r="L241" s="106">
        <v>0.16582478724195299</v>
      </c>
      <c r="M241" s="106">
        <v>0.90193677973117803</v>
      </c>
      <c r="N241" s="106">
        <v>0.16185503944000701</v>
      </c>
      <c r="P241" s="106">
        <v>0.57520134679052304</v>
      </c>
      <c r="Q241" s="106">
        <v>0.55483766690756897</v>
      </c>
      <c r="R241" s="106">
        <v>0.58538318673199996</v>
      </c>
      <c r="S241" s="106">
        <v>0.54465582696609205</v>
      </c>
      <c r="AA241" s="106">
        <v>980</v>
      </c>
      <c r="AB241" s="106">
        <v>981.80782918149475</v>
      </c>
      <c r="AE241" s="106">
        <v>23292.85</v>
      </c>
      <c r="AF241" s="106">
        <v>23292.81</v>
      </c>
    </row>
    <row r="242" spans="1:32" x14ac:dyDescent="0.2">
      <c r="A242" s="14">
        <v>43791</v>
      </c>
      <c r="B242" s="106">
        <v>957</v>
      </c>
      <c r="C242" s="106">
        <v>962</v>
      </c>
      <c r="D242" s="106">
        <v>1711</v>
      </c>
      <c r="E242" s="106">
        <v>1701</v>
      </c>
      <c r="F242" s="106">
        <v>0.56554967666078704</v>
      </c>
      <c r="G242" s="106">
        <v>0.56485475793739204</v>
      </c>
      <c r="H242" s="106">
        <v>1.0203624524174301E-2</v>
      </c>
      <c r="I242" s="106">
        <v>6.8105085771133306E-2</v>
      </c>
      <c r="J242" s="106">
        <v>0.12</v>
      </c>
      <c r="K242" s="106">
        <v>0.96920346028688298</v>
      </c>
      <c r="L242" s="106">
        <v>0.140926881503975</v>
      </c>
      <c r="M242" s="106">
        <v>0.90176674898262599</v>
      </c>
      <c r="N242" s="106">
        <v>0.163897030055422</v>
      </c>
      <c r="P242" s="106">
        <v>0.57505838246156638</v>
      </c>
      <c r="Q242" s="106">
        <v>0.5546511334132177</v>
      </c>
      <c r="R242" s="106">
        <v>0.5852620069857406</v>
      </c>
      <c r="S242" s="106">
        <v>0.54444750888904347</v>
      </c>
      <c r="AA242" s="106">
        <v>962</v>
      </c>
      <c r="AB242" s="106">
        <v>970.96227758007126</v>
      </c>
      <c r="AE242" s="106">
        <v>23030.33</v>
      </c>
      <c r="AF242" s="106">
        <v>23112.880000000001</v>
      </c>
    </row>
    <row r="243" spans="1:32" x14ac:dyDescent="0.2">
      <c r="A243" s="14">
        <v>43790</v>
      </c>
      <c r="B243" s="106">
        <v>956</v>
      </c>
      <c r="C243" s="106">
        <v>958</v>
      </c>
      <c r="D243" s="106">
        <v>1698</v>
      </c>
      <c r="E243" s="106">
        <v>1694</v>
      </c>
      <c r="F243" s="106">
        <v>0.56552538370720096</v>
      </c>
      <c r="G243" s="106">
        <v>0.56511676586931003</v>
      </c>
      <c r="H243" s="106">
        <v>1.04669988744712E-2</v>
      </c>
      <c r="I243" s="106">
        <v>3.9038681745525501E-2</v>
      </c>
      <c r="J243" s="106">
        <v>7.0000000000000007E-2</v>
      </c>
      <c r="K243" s="106">
        <v>0.968642744624295</v>
      </c>
      <c r="L243" s="106">
        <v>0.131387000425845</v>
      </c>
      <c r="M243" s="106">
        <v>0.90215710927165305</v>
      </c>
      <c r="N243" s="106">
        <v>0.128346130426925</v>
      </c>
      <c r="P243" s="106">
        <v>0.57558376474378126</v>
      </c>
      <c r="Q243" s="106">
        <v>0.55464976699483881</v>
      </c>
      <c r="R243" s="106">
        <v>0.58605076361825248</v>
      </c>
      <c r="S243" s="106">
        <v>0.54418276812036759</v>
      </c>
      <c r="AA243" s="106">
        <v>958</v>
      </c>
      <c r="AB243" s="106">
        <v>966.96654804270463</v>
      </c>
      <c r="AE243" s="106">
        <v>23071.49</v>
      </c>
      <c r="AF243" s="106">
        <v>23038.58</v>
      </c>
    </row>
    <row r="244" spans="1:32" x14ac:dyDescent="0.2">
      <c r="A244" s="14">
        <v>43789</v>
      </c>
      <c r="B244" s="106">
        <v>978</v>
      </c>
      <c r="C244" s="106">
        <v>968</v>
      </c>
      <c r="D244" s="106">
        <v>1721</v>
      </c>
      <c r="E244" s="106">
        <v>1715</v>
      </c>
      <c r="F244" s="106">
        <v>0.56443148688046596</v>
      </c>
      <c r="G244" s="106">
        <v>0.56501383216623402</v>
      </c>
      <c r="H244" s="106">
        <v>1.05003809473148E-2</v>
      </c>
      <c r="I244" s="106">
        <v>-5.5459443680160397E-2</v>
      </c>
      <c r="J244" s="106">
        <v>-0.1</v>
      </c>
      <c r="K244" s="106">
        <v>0.96757620400302902</v>
      </c>
      <c r="L244" s="106">
        <v>0.17442768304766099</v>
      </c>
      <c r="M244" s="106">
        <v>0.90229499041925998</v>
      </c>
      <c r="N244" s="106">
        <v>0.126067319384951</v>
      </c>
      <c r="P244" s="106">
        <v>0.57551421311354878</v>
      </c>
      <c r="Q244" s="106">
        <v>0.55451345121891926</v>
      </c>
      <c r="R244" s="106">
        <v>0.58601459406086365</v>
      </c>
      <c r="S244" s="106">
        <v>0.54401307027160439</v>
      </c>
      <c r="AA244" s="106">
        <v>968</v>
      </c>
      <c r="AB244" s="106">
        <v>978.95373665480429</v>
      </c>
      <c r="AE244" s="106">
        <v>23176.49</v>
      </c>
      <c r="AF244" s="106">
        <v>23148.57</v>
      </c>
    </row>
    <row r="245" spans="1:32" x14ac:dyDescent="0.2">
      <c r="A245" s="14">
        <v>43788</v>
      </c>
      <c r="B245" s="106">
        <v>990</v>
      </c>
      <c r="C245" s="106">
        <v>992</v>
      </c>
      <c r="D245" s="106">
        <v>1717</v>
      </c>
      <c r="E245" s="106">
        <v>1736</v>
      </c>
      <c r="F245" s="106">
        <v>0.57142857142857095</v>
      </c>
      <c r="G245" s="106">
        <v>0.56526585678560504</v>
      </c>
      <c r="H245" s="106">
        <v>1.07081596733374E-2</v>
      </c>
      <c r="I245" s="106">
        <v>0.57551575910006403</v>
      </c>
      <c r="J245" s="106">
        <v>1.08</v>
      </c>
      <c r="K245" s="106">
        <v>0.96586785569060096</v>
      </c>
      <c r="L245" s="106">
        <v>0.12727161460306299</v>
      </c>
      <c r="M245" s="106">
        <v>0.90295078353169</v>
      </c>
      <c r="N245" s="106">
        <v>7.7635680386952399E-2</v>
      </c>
      <c r="P245" s="106">
        <v>0.57597401645894242</v>
      </c>
      <c r="Q245" s="106">
        <v>0.55455769711226766</v>
      </c>
      <c r="R245" s="106">
        <v>0.5866821761322798</v>
      </c>
      <c r="S245" s="106">
        <v>0.54384953743893028</v>
      </c>
      <c r="AA245" s="106">
        <v>992</v>
      </c>
      <c r="AB245" s="106">
        <v>990.94092526690395</v>
      </c>
      <c r="AE245" s="106">
        <v>23366.36</v>
      </c>
      <c r="AF245" s="106">
        <v>23292.65</v>
      </c>
    </row>
    <row r="246" spans="1:32" x14ac:dyDescent="0.2">
      <c r="A246" s="14">
        <v>43787</v>
      </c>
      <c r="B246" s="106">
        <v>996</v>
      </c>
      <c r="C246" s="106">
        <v>999</v>
      </c>
      <c r="D246" s="106">
        <v>1685</v>
      </c>
      <c r="E246" s="106">
        <v>1720</v>
      </c>
      <c r="F246" s="106">
        <v>0.58081395348837195</v>
      </c>
      <c r="G246" s="106">
        <v>0.56560067306505801</v>
      </c>
      <c r="H246" s="106">
        <v>1.1273286193425601E-2</v>
      </c>
      <c r="I246" s="106">
        <v>1.34949828845693</v>
      </c>
      <c r="J246" s="106">
        <v>2.62</v>
      </c>
      <c r="K246" s="106">
        <v>0.96416458584884102</v>
      </c>
      <c r="L246" s="106">
        <v>5.9381517716360598E-2</v>
      </c>
      <c r="M246" s="106">
        <v>0.90404257174450098</v>
      </c>
      <c r="N246" s="106">
        <v>7.5031072861316897E-2</v>
      </c>
      <c r="P246" s="106">
        <v>0.57687395925848362</v>
      </c>
      <c r="Q246" s="106">
        <v>0.55432738687163241</v>
      </c>
      <c r="R246" s="106">
        <v>0.58814724545190922</v>
      </c>
      <c r="S246" s="106">
        <v>0.54305410067820681</v>
      </c>
      <c r="AA246" s="106">
        <v>999</v>
      </c>
      <c r="AB246" s="106">
        <v>981.80782918149475</v>
      </c>
      <c r="AE246" s="106">
        <v>23304.25</v>
      </c>
      <c r="AF246" s="106">
        <v>23416.76</v>
      </c>
    </row>
    <row r="247" spans="1:32" x14ac:dyDescent="0.2">
      <c r="A247" s="14">
        <v>43784</v>
      </c>
      <c r="B247" s="106">
        <v>972</v>
      </c>
      <c r="C247" s="106">
        <v>992</v>
      </c>
      <c r="D247" s="106">
        <v>1659</v>
      </c>
      <c r="E247" s="106">
        <v>1685</v>
      </c>
      <c r="F247" s="106">
        <v>0.58872403560830799</v>
      </c>
      <c r="G247" s="106">
        <v>0.56562739194409095</v>
      </c>
      <c r="H247" s="106">
        <v>1.13116211785171E-2</v>
      </c>
      <c r="I247" s="106">
        <v>2.0418508805865998</v>
      </c>
      <c r="J247" s="106">
        <v>3.92</v>
      </c>
      <c r="K247" s="106">
        <v>0.96488420735235703</v>
      </c>
      <c r="L247" s="106">
        <v>0.102488750515265</v>
      </c>
      <c r="M247" s="106">
        <v>0.90585594504425704</v>
      </c>
      <c r="N247" s="106">
        <v>9.9348303277754596E-2</v>
      </c>
      <c r="P247" s="106">
        <v>0.57693901312260809</v>
      </c>
      <c r="Q247" s="106">
        <v>0.55431577076557381</v>
      </c>
      <c r="R247" s="106">
        <v>0.58825063430112512</v>
      </c>
      <c r="S247" s="106">
        <v>0.54300414958705678</v>
      </c>
      <c r="AA247" s="106">
        <v>992</v>
      </c>
      <c r="AB247" s="106">
        <v>961.82918149466195</v>
      </c>
      <c r="AE247" s="106">
        <v>23160.53</v>
      </c>
      <c r="AF247" s="106">
        <v>23303.32</v>
      </c>
    </row>
    <row r="248" spans="1:32" x14ac:dyDescent="0.2">
      <c r="A248" s="14">
        <v>43783</v>
      </c>
      <c r="B248" s="106">
        <v>970</v>
      </c>
      <c r="C248" s="106">
        <v>968</v>
      </c>
      <c r="D248" s="106">
        <v>1687</v>
      </c>
      <c r="E248" s="106">
        <v>1671</v>
      </c>
      <c r="F248" s="106">
        <v>0.579293836026331</v>
      </c>
      <c r="G248" s="106">
        <v>0.56540967318334101</v>
      </c>
      <c r="H248" s="106">
        <v>1.1018318218497501E-2</v>
      </c>
      <c r="I248" s="106">
        <v>1.2600981899107699</v>
      </c>
      <c r="J248" s="106">
        <v>2.4</v>
      </c>
      <c r="K248" s="106">
        <v>0.96451121104437099</v>
      </c>
      <c r="L248" s="106">
        <v>0.14559672605687801</v>
      </c>
      <c r="M248" s="106">
        <v>0.90750154166242802</v>
      </c>
      <c r="N248" s="106">
        <v>0.125442726115923</v>
      </c>
      <c r="P248" s="106">
        <v>0.57642799140183854</v>
      </c>
      <c r="Q248" s="106">
        <v>0.55439135496484349</v>
      </c>
      <c r="R248" s="106">
        <v>0.58744630962033606</v>
      </c>
      <c r="S248" s="106">
        <v>0.54337303674634596</v>
      </c>
      <c r="AA248" s="106">
        <v>968</v>
      </c>
      <c r="AB248" s="106">
        <v>953.83772241992892</v>
      </c>
      <c r="AE248" s="106">
        <v>23325.5</v>
      </c>
      <c r="AF248" s="106">
        <v>23141.55</v>
      </c>
    </row>
    <row r="249" spans="1:32" x14ac:dyDescent="0.2">
      <c r="A249" s="14">
        <v>43782</v>
      </c>
      <c r="B249" s="106">
        <v>993</v>
      </c>
      <c r="C249" s="106">
        <v>973</v>
      </c>
      <c r="D249" s="106">
        <v>1708</v>
      </c>
      <c r="E249" s="106">
        <v>1702</v>
      </c>
      <c r="F249" s="106">
        <v>0.57168037602820199</v>
      </c>
      <c r="G249" s="106">
        <v>0.56536859884197399</v>
      </c>
      <c r="H249" s="106">
        <v>1.09721290635883E-2</v>
      </c>
      <c r="I249" s="106">
        <v>0.57525546315104503</v>
      </c>
      <c r="J249" s="106">
        <v>1.1000000000000001</v>
      </c>
      <c r="K249" s="106">
        <v>0.96153456540751703</v>
      </c>
      <c r="L249" s="15">
        <v>0.19740410394411601</v>
      </c>
      <c r="M249" s="106">
        <v>0.90904098880430195</v>
      </c>
      <c r="N249" s="106">
        <v>0.13119479175373</v>
      </c>
      <c r="P249" s="106">
        <v>0.57634072790556234</v>
      </c>
      <c r="Q249" s="106">
        <v>0.55439646977838564</v>
      </c>
      <c r="R249" s="106">
        <v>0.58731285696915059</v>
      </c>
      <c r="S249" s="106">
        <v>0.54342434071479739</v>
      </c>
      <c r="AA249" s="106">
        <v>973</v>
      </c>
      <c r="AB249" s="106">
        <v>971.53309608540928</v>
      </c>
      <c r="AE249" s="106">
        <v>23439.25</v>
      </c>
      <c r="AF249" s="106">
        <v>23319.87</v>
      </c>
    </row>
    <row r="250" spans="1:32" x14ac:dyDescent="0.2">
      <c r="A250" s="14">
        <v>43781</v>
      </c>
      <c r="B250" s="106">
        <v>952</v>
      </c>
      <c r="C250" s="106">
        <v>964</v>
      </c>
      <c r="D250" s="106">
        <v>1703</v>
      </c>
      <c r="E250" s="106">
        <v>1711</v>
      </c>
      <c r="F250" s="106">
        <v>0.56341320864991196</v>
      </c>
      <c r="G250" s="106">
        <v>0.56549728053611203</v>
      </c>
      <c r="H250" s="106">
        <v>1.1101234208536599E-2</v>
      </c>
      <c r="I250" s="106">
        <v>-0.18773334991864701</v>
      </c>
      <c r="J250" s="106">
        <v>-0.37</v>
      </c>
      <c r="K250" s="106">
        <v>0.95941827013370495</v>
      </c>
      <c r="L250" s="106">
        <v>0.13599356760832201</v>
      </c>
      <c r="M250" s="106">
        <v>0.910159448685816</v>
      </c>
      <c r="N250" s="106">
        <v>0.15421930859607799</v>
      </c>
      <c r="P250" s="106">
        <v>0.57659851474464863</v>
      </c>
      <c r="Q250" s="106">
        <v>0.55439604632757544</v>
      </c>
      <c r="R250" s="106">
        <v>0.58769974895318522</v>
      </c>
      <c r="S250" s="106">
        <v>0.54329481211903885</v>
      </c>
      <c r="AA250" s="106">
        <v>964</v>
      </c>
      <c r="AB250" s="106">
        <v>976.67046263345196</v>
      </c>
      <c r="AE250" s="106">
        <v>23336.37</v>
      </c>
      <c r="AF250" s="106">
        <v>23520.01</v>
      </c>
    </row>
    <row r="251" spans="1:32" x14ac:dyDescent="0.2">
      <c r="A251" s="14">
        <v>43780</v>
      </c>
      <c r="B251" s="106">
        <v>971</v>
      </c>
      <c r="C251" s="106">
        <v>951</v>
      </c>
      <c r="D251" s="106">
        <v>1735</v>
      </c>
      <c r="E251" s="106">
        <v>1710</v>
      </c>
      <c r="F251" s="106">
        <v>0.55614035087719205</v>
      </c>
      <c r="G251" s="106">
        <v>0.56565849806494595</v>
      </c>
      <c r="H251" s="106">
        <v>1.1157453288838701E-2</v>
      </c>
      <c r="I251" s="106">
        <v>-0.85307524408590496</v>
      </c>
      <c r="J251" s="106">
        <v>-1.71</v>
      </c>
      <c r="K251" s="106">
        <v>0.95770271370308901</v>
      </c>
      <c r="L251" s="106">
        <v>0.137538112514514</v>
      </c>
      <c r="M251" s="106">
        <v>0.91160872493450695</v>
      </c>
      <c r="N251" s="106">
        <v>0.16694591414676899</v>
      </c>
      <c r="P251" s="106">
        <v>0.57681595135378461</v>
      </c>
      <c r="Q251" s="106">
        <v>0.55450104477610729</v>
      </c>
      <c r="R251" s="106">
        <v>0.58797340464262338</v>
      </c>
      <c r="S251" s="106">
        <v>0.54334359148726852</v>
      </c>
      <c r="AA251" s="106">
        <v>951</v>
      </c>
      <c r="AB251" s="106">
        <v>976.09964412811394</v>
      </c>
      <c r="AE251" s="106">
        <v>23422.13</v>
      </c>
      <c r="AF251" s="106">
        <v>23331.84</v>
      </c>
    </row>
    <row r="252" spans="1:32" x14ac:dyDescent="0.2">
      <c r="A252" s="14">
        <v>43777</v>
      </c>
      <c r="B252" s="106">
        <v>955</v>
      </c>
      <c r="C252" s="106">
        <v>965</v>
      </c>
      <c r="D252" s="106">
        <v>1729</v>
      </c>
      <c r="E252" s="106">
        <v>1729</v>
      </c>
      <c r="F252" s="106">
        <v>0.55812608444187395</v>
      </c>
      <c r="G252" s="106">
        <v>0.56596012414138896</v>
      </c>
      <c r="H252" s="106">
        <v>1.12017549772081E-2</v>
      </c>
      <c r="I252" s="106">
        <v>-0.69935824479778597</v>
      </c>
      <c r="J252" s="106">
        <v>-1.4</v>
      </c>
      <c r="K252" s="106">
        <v>0.95447134662695199</v>
      </c>
      <c r="L252" s="106">
        <v>3.4724360875731802E-2</v>
      </c>
      <c r="M252" s="106">
        <v>0.91291789726994799</v>
      </c>
      <c r="N252" s="106">
        <v>0.21636899001773399</v>
      </c>
      <c r="P252" s="106">
        <v>0.57716187911859707</v>
      </c>
      <c r="Q252" s="106">
        <v>0.55475836916418086</v>
      </c>
      <c r="R252" s="106">
        <v>0.58836363409580517</v>
      </c>
      <c r="S252" s="106">
        <v>0.54355661418697276</v>
      </c>
      <c r="AA252" s="106">
        <v>965</v>
      </c>
      <c r="AB252" s="106">
        <v>986.94519572953743</v>
      </c>
      <c r="AE252" s="106">
        <v>23550.04</v>
      </c>
      <c r="AF252" s="106">
        <v>23391.87</v>
      </c>
    </row>
    <row r="253" spans="1:32" x14ac:dyDescent="0.2">
      <c r="A253" s="14">
        <v>43776</v>
      </c>
      <c r="B253" s="106">
        <v>930</v>
      </c>
      <c r="C253" s="106">
        <v>933</v>
      </c>
      <c r="D253" s="106">
        <v>1689</v>
      </c>
      <c r="E253" s="106">
        <v>1711</v>
      </c>
      <c r="F253" s="106">
        <v>0.54529514903565102</v>
      </c>
      <c r="G253" s="106">
        <v>0.56620595799273199</v>
      </c>
      <c r="H253" s="106">
        <v>1.12294125923882E-2</v>
      </c>
      <c r="I253" s="106">
        <v>-1.8621462863742699</v>
      </c>
      <c r="J253" s="106">
        <v>-3.83</v>
      </c>
      <c r="K253" s="106">
        <v>0.95923277809486995</v>
      </c>
      <c r="L253" s="106">
        <v>2.4210743741097499E-2</v>
      </c>
      <c r="M253" s="106">
        <v>0.91224261538656604</v>
      </c>
      <c r="N253" s="106">
        <v>0.52366442237217903</v>
      </c>
      <c r="P253" s="106">
        <v>0.57743537058512018</v>
      </c>
      <c r="Q253" s="106">
        <v>0.5549765454003438</v>
      </c>
      <c r="R253" s="106">
        <v>0.58866478317750837</v>
      </c>
      <c r="S253" s="106">
        <v>0.54374713280795561</v>
      </c>
      <c r="AA253" s="106">
        <v>933</v>
      </c>
      <c r="AB253" s="106">
        <v>976.67046263345196</v>
      </c>
      <c r="AE253" s="106">
        <v>23283.14</v>
      </c>
      <c r="AF253" s="106">
        <v>23330.32</v>
      </c>
    </row>
    <row r="254" spans="1:32" x14ac:dyDescent="0.2">
      <c r="A254" s="14">
        <v>43775</v>
      </c>
      <c r="B254" s="106">
        <v>960</v>
      </c>
      <c r="C254" s="106">
        <v>935</v>
      </c>
      <c r="D254" s="106">
        <v>1683</v>
      </c>
      <c r="E254" s="106">
        <v>1697</v>
      </c>
      <c r="F254" s="106">
        <v>0.55097230406599795</v>
      </c>
      <c r="G254" s="106">
        <v>0.56680221020155797</v>
      </c>
      <c r="H254" s="106">
        <v>1.1290337047905399E-2</v>
      </c>
      <c r="I254" s="106">
        <v>-1.4020756039781701</v>
      </c>
      <c r="J254" s="106">
        <v>-2.87</v>
      </c>
      <c r="K254" s="106">
        <v>0.96240541046943895</v>
      </c>
      <c r="L254" s="106">
        <v>0.190975417580795</v>
      </c>
      <c r="M254" s="106">
        <v>0.91228467731895402</v>
      </c>
      <c r="N254" s="106">
        <v>0.29227114189845499</v>
      </c>
      <c r="P254" s="106">
        <v>0.57809254724946335</v>
      </c>
      <c r="Q254" s="106">
        <v>0.55551187315365258</v>
      </c>
      <c r="R254" s="106">
        <v>0.58938288429736874</v>
      </c>
      <c r="S254" s="106">
        <v>0.54422153610574719</v>
      </c>
      <c r="AA254" s="106">
        <v>935</v>
      </c>
      <c r="AB254" s="106">
        <v>968.67900355871893</v>
      </c>
      <c r="AE254" s="106">
        <v>23343.51</v>
      </c>
      <c r="AF254" s="106">
        <v>23303.82</v>
      </c>
    </row>
    <row r="255" spans="1:32" x14ac:dyDescent="0.2">
      <c r="A255" s="14">
        <v>43774</v>
      </c>
      <c r="B255" s="106">
        <v>921</v>
      </c>
      <c r="C255" s="106">
        <v>958</v>
      </c>
      <c r="D255" s="106">
        <v>1649</v>
      </c>
      <c r="E255" s="106">
        <v>1671</v>
      </c>
      <c r="F255" s="106">
        <v>0.57330939557151395</v>
      </c>
      <c r="G255" s="106">
        <v>0.56714643864213199</v>
      </c>
      <c r="H255" s="106">
        <v>1.1195624193253701E-2</v>
      </c>
      <c r="I255" s="106">
        <v>0.55047908209485796</v>
      </c>
      <c r="J255" s="106">
        <v>1.07</v>
      </c>
      <c r="K255" s="106">
        <v>0.95822157752263504</v>
      </c>
      <c r="L255" s="106">
        <v>9.3694904581601193E-2</v>
      </c>
      <c r="M255" s="106">
        <v>0.91304900851133797</v>
      </c>
      <c r="N255" s="106">
        <v>0.32968851367948099</v>
      </c>
      <c r="P255" s="106">
        <v>0.5783420628353857</v>
      </c>
      <c r="Q255" s="106">
        <v>0.55595081444887828</v>
      </c>
      <c r="R255" s="106">
        <v>0.5895376870286394</v>
      </c>
      <c r="S255" s="106">
        <v>0.54475519025562458</v>
      </c>
      <c r="AA255" s="106">
        <v>958</v>
      </c>
      <c r="AB255" s="106">
        <v>953.83772241992892</v>
      </c>
      <c r="AE255" s="106">
        <v>23118.79</v>
      </c>
      <c r="AF255" s="106">
        <v>23251.99</v>
      </c>
    </row>
    <row r="256" spans="1:32" x14ac:dyDescent="0.2">
      <c r="A256" s="14">
        <v>43770</v>
      </c>
      <c r="B256" s="106">
        <v>888</v>
      </c>
      <c r="C256" s="106">
        <v>903</v>
      </c>
      <c r="D256" s="106">
        <v>1565</v>
      </c>
      <c r="E256" s="106">
        <v>1609</v>
      </c>
      <c r="F256" s="106">
        <v>0.56121814791796099</v>
      </c>
      <c r="G256" s="106">
        <v>0.56721427620176001</v>
      </c>
      <c r="H256" s="106">
        <v>1.12480533491639E-2</v>
      </c>
      <c r="I256" s="106">
        <v>-0.53308142286187399</v>
      </c>
      <c r="J256" s="106">
        <v>-1.07</v>
      </c>
      <c r="K256" s="106">
        <v>0.95846898686710602</v>
      </c>
      <c r="L256" s="106">
        <v>0.100196545514858</v>
      </c>
      <c r="M256" s="106">
        <v>0.91337284490942605</v>
      </c>
      <c r="N256" s="106">
        <v>0.29473895638591202</v>
      </c>
      <c r="P256" s="106">
        <v>0.57846232955092391</v>
      </c>
      <c r="Q256" s="106">
        <v>0.55596622285259611</v>
      </c>
      <c r="R256" s="106">
        <v>0.58971038290008782</v>
      </c>
      <c r="S256" s="106">
        <v>0.54471816950343221</v>
      </c>
      <c r="AA256" s="106">
        <v>903</v>
      </c>
      <c r="AB256" s="106">
        <v>918.44697508896797</v>
      </c>
      <c r="AE256" s="106">
        <v>22730.49</v>
      </c>
      <c r="AF256" s="106">
        <v>22850.77</v>
      </c>
    </row>
    <row r="257" spans="1:32" x14ac:dyDescent="0.2">
      <c r="A257" s="14">
        <v>43769</v>
      </c>
      <c r="B257" s="106">
        <v>914</v>
      </c>
      <c r="C257" s="106">
        <v>910</v>
      </c>
      <c r="D257" s="106">
        <v>1545</v>
      </c>
      <c r="E257" s="106">
        <v>1605</v>
      </c>
      <c r="F257" s="106">
        <v>0.56697819314641695</v>
      </c>
      <c r="G257" s="106">
        <v>0.567444330525816</v>
      </c>
      <c r="H257" s="106">
        <v>1.12993930401742E-2</v>
      </c>
      <c r="I257" s="106">
        <v>-4.1253311371873498E-2</v>
      </c>
      <c r="J257" s="106">
        <v>-0.08</v>
      </c>
      <c r="K257" s="106">
        <v>0.95314433202818505</v>
      </c>
      <c r="L257" s="106">
        <v>0.14244983739943901</v>
      </c>
      <c r="M257" s="106">
        <v>0.91433199202395798</v>
      </c>
      <c r="N257" s="106">
        <v>9.7204306467911894E-2</v>
      </c>
      <c r="P257" s="106">
        <v>0.57874372356599024</v>
      </c>
      <c r="Q257" s="106">
        <v>0.55614493748564175</v>
      </c>
      <c r="R257" s="106">
        <v>0.59004311660616438</v>
      </c>
      <c r="S257" s="106">
        <v>0.54484554444546762</v>
      </c>
      <c r="AA257" s="106">
        <v>910</v>
      </c>
      <c r="AB257" s="106">
        <v>916.16370106761565</v>
      </c>
      <c r="AE257" s="106">
        <v>22910.1</v>
      </c>
      <c r="AF257" s="106">
        <v>22927.040000000001</v>
      </c>
    </row>
    <row r="258" spans="1:32" x14ac:dyDescent="0.2">
      <c r="A258" s="14">
        <v>43768</v>
      </c>
      <c r="B258" s="106">
        <v>919</v>
      </c>
      <c r="C258" s="106">
        <v>911</v>
      </c>
      <c r="D258" s="106">
        <v>1560</v>
      </c>
      <c r="E258" s="106">
        <v>1567</v>
      </c>
      <c r="F258" s="106">
        <v>0.58136566687938696</v>
      </c>
      <c r="G258" s="106">
        <v>0.56756823710307303</v>
      </c>
      <c r="H258" s="106">
        <v>1.1344464652577799E-2</v>
      </c>
      <c r="I258" s="106">
        <v>1.2162257275999899</v>
      </c>
      <c r="J258" s="106">
        <v>2.37</v>
      </c>
      <c r="K258" s="106">
        <v>0.95082878001390103</v>
      </c>
      <c r="L258" s="106">
        <v>0.17061968198070801</v>
      </c>
      <c r="M258" s="106">
        <v>0.90889550406839204</v>
      </c>
      <c r="N258" s="106">
        <v>0.75233132472654196</v>
      </c>
      <c r="P258" s="106">
        <v>0.57891270175565079</v>
      </c>
      <c r="Q258" s="106">
        <v>0.55622377245049526</v>
      </c>
      <c r="R258" s="106">
        <v>0.59025716640822867</v>
      </c>
      <c r="S258" s="106">
        <v>0.54487930779791738</v>
      </c>
      <c r="AA258" s="106">
        <v>911</v>
      </c>
      <c r="AB258" s="106">
        <v>894.47259786476877</v>
      </c>
      <c r="AE258" s="106">
        <v>22953.17</v>
      </c>
      <c r="AF258" s="106">
        <v>22843.119999999999</v>
      </c>
    </row>
    <row r="259" spans="1:32" x14ac:dyDescent="0.2">
      <c r="A259" s="14">
        <v>43767</v>
      </c>
      <c r="B259" s="106">
        <v>906</v>
      </c>
      <c r="C259" s="106">
        <v>919</v>
      </c>
      <c r="D259" s="106">
        <v>1565</v>
      </c>
      <c r="E259" s="106">
        <v>1579</v>
      </c>
      <c r="F259" s="106">
        <v>0.58201393286890402</v>
      </c>
      <c r="G259" s="106">
        <v>0.56743974129742203</v>
      </c>
      <c r="H259" s="106">
        <v>1.12415693422546E-2</v>
      </c>
      <c r="I259" s="106">
        <v>1.2964552481743199</v>
      </c>
      <c r="J259" s="106">
        <v>2.5</v>
      </c>
      <c r="K259" s="106">
        <v>0.946059479710468</v>
      </c>
      <c r="L259" s="106">
        <v>0.25336279882838197</v>
      </c>
      <c r="M259" s="106">
        <v>0.90907370462957804</v>
      </c>
      <c r="N259" s="106">
        <v>0.79177124157061596</v>
      </c>
      <c r="P259" s="106">
        <v>0.57868131063967665</v>
      </c>
      <c r="Q259" s="106">
        <v>0.55619817195516741</v>
      </c>
      <c r="R259" s="106">
        <v>0.58992287998193127</v>
      </c>
      <c r="S259" s="106">
        <v>0.54495660261291279</v>
      </c>
      <c r="AA259" s="106">
        <v>919</v>
      </c>
      <c r="AB259" s="106">
        <v>901.32241992882564</v>
      </c>
      <c r="AE259" s="106">
        <v>22950.79</v>
      </c>
      <c r="AF259" s="106">
        <v>22974.13</v>
      </c>
    </row>
    <row r="260" spans="1:32" x14ac:dyDescent="0.2">
      <c r="A260" s="14">
        <v>43766</v>
      </c>
      <c r="B260" s="106">
        <v>902</v>
      </c>
      <c r="C260" s="106">
        <v>900</v>
      </c>
      <c r="D260" s="106">
        <v>1546</v>
      </c>
      <c r="E260" s="106">
        <v>1547</v>
      </c>
      <c r="F260" s="106">
        <v>0.58177117000646394</v>
      </c>
      <c r="G260" s="106">
        <v>0.56727752694123601</v>
      </c>
      <c r="H260" s="106">
        <v>1.1117184620011799E-2</v>
      </c>
      <c r="I260" s="106">
        <v>1.30371524451778</v>
      </c>
      <c r="J260" s="106">
        <v>2.4900000000000002</v>
      </c>
      <c r="K260" s="106">
        <v>0.93447839831243196</v>
      </c>
      <c r="L260" s="106">
        <v>0.388412475352583</v>
      </c>
      <c r="M260" s="106">
        <v>0.90971654358898302</v>
      </c>
      <c r="N260" s="106">
        <v>0.80482377212071798</v>
      </c>
      <c r="P260" s="106">
        <v>0.57839471156124778</v>
      </c>
      <c r="Q260" s="106">
        <v>0.55616034232122424</v>
      </c>
      <c r="R260" s="106">
        <v>0.58951189618125965</v>
      </c>
      <c r="S260" s="106">
        <v>0.54504315770121237</v>
      </c>
      <c r="AA260" s="106">
        <v>900</v>
      </c>
      <c r="AB260" s="106">
        <v>883.05622775800714</v>
      </c>
      <c r="AE260" s="106">
        <v>22854.44</v>
      </c>
      <c r="AF260" s="106">
        <v>22867.27</v>
      </c>
    </row>
    <row r="261" spans="1:32" x14ac:dyDescent="0.2">
      <c r="A261" s="14">
        <v>43763</v>
      </c>
      <c r="B261" s="106">
        <v>894</v>
      </c>
      <c r="C261" s="106">
        <v>889</v>
      </c>
      <c r="D261" s="106">
        <v>1530</v>
      </c>
      <c r="E261" s="106">
        <v>1537</v>
      </c>
      <c r="F261" s="106">
        <v>0.57839947950552995</v>
      </c>
      <c r="G261" s="106">
        <v>0.56703373289228198</v>
      </c>
      <c r="H261" s="106">
        <v>1.0996503801485801E-2</v>
      </c>
      <c r="I261" s="106">
        <v>1.03357820071067</v>
      </c>
      <c r="J261" s="106">
        <v>1.97</v>
      </c>
      <c r="K261" s="106">
        <v>0.92983850701063997</v>
      </c>
      <c r="L261" s="106">
        <v>0.49237416072718199</v>
      </c>
      <c r="M261" s="106">
        <v>0.91084601949903499</v>
      </c>
      <c r="N261" s="106">
        <v>0.69460063953265405</v>
      </c>
      <c r="P261" s="106">
        <v>0.57803023669376774</v>
      </c>
      <c r="Q261" s="106">
        <v>0.55603722909079623</v>
      </c>
      <c r="R261" s="106">
        <v>0.58902674049525361</v>
      </c>
      <c r="S261" s="106">
        <v>0.54504072528931036</v>
      </c>
      <c r="AA261" s="106">
        <v>889</v>
      </c>
      <c r="AB261" s="106">
        <v>877.34804270462632</v>
      </c>
      <c r="AE261" s="106">
        <v>22753.24</v>
      </c>
      <c r="AF261" s="106">
        <v>22799.81</v>
      </c>
    </row>
    <row r="262" spans="1:32" x14ac:dyDescent="0.2">
      <c r="A262" s="14">
        <v>43762</v>
      </c>
      <c r="B262" s="106">
        <v>890</v>
      </c>
      <c r="C262" s="106">
        <v>897</v>
      </c>
      <c r="D262" s="106">
        <v>1532</v>
      </c>
      <c r="E262" s="106">
        <v>1548</v>
      </c>
      <c r="F262" s="106">
        <v>0.57945736434108497</v>
      </c>
      <c r="G262" s="106">
        <v>0.56688930739977605</v>
      </c>
      <c r="H262" s="106">
        <v>1.0917125731848699E-2</v>
      </c>
      <c r="I262" s="106">
        <v>1.1512239805614799</v>
      </c>
      <c r="J262" s="106">
        <v>2.17</v>
      </c>
      <c r="K262" s="106">
        <v>0.927655022572762</v>
      </c>
      <c r="L262" s="106">
        <v>0.30484830495793602</v>
      </c>
      <c r="M262" s="106">
        <v>0.911272914137356</v>
      </c>
      <c r="N262" s="106">
        <v>0.70929877530713403</v>
      </c>
      <c r="P262" s="106">
        <v>0.57780643313162472</v>
      </c>
      <c r="Q262" s="106">
        <v>0.55597218166792739</v>
      </c>
      <c r="R262" s="106">
        <v>0.5887235588634735</v>
      </c>
      <c r="S262" s="106">
        <v>0.54505505593607861</v>
      </c>
      <c r="AA262" s="106">
        <v>897</v>
      </c>
      <c r="AB262" s="106">
        <v>883.62704626334528</v>
      </c>
      <c r="AE262" s="106">
        <v>22725.439999999999</v>
      </c>
      <c r="AF262" s="106">
        <v>22750.6</v>
      </c>
    </row>
    <row r="263" spans="1:32" x14ac:dyDescent="0.2">
      <c r="A263" s="14">
        <v>43761</v>
      </c>
      <c r="B263" s="106">
        <v>886</v>
      </c>
      <c r="C263" s="106">
        <v>887</v>
      </c>
      <c r="D263" s="106">
        <v>1543</v>
      </c>
      <c r="E263" s="106">
        <v>1535</v>
      </c>
      <c r="F263" s="106">
        <v>0.57785016286644897</v>
      </c>
      <c r="G263" s="106">
        <v>0.566754382263149</v>
      </c>
      <c r="H263" s="106">
        <v>1.08230908380949E-2</v>
      </c>
      <c r="I263" s="106">
        <v>1.02519518400837</v>
      </c>
      <c r="J263" s="106">
        <v>1.92</v>
      </c>
      <c r="K263" s="106">
        <v>0.92488278334475904</v>
      </c>
      <c r="L263" s="106">
        <v>0.22814171525722399</v>
      </c>
      <c r="M263" s="106">
        <v>0.91170670150309496</v>
      </c>
      <c r="N263" s="106">
        <v>0.89433009367973504</v>
      </c>
      <c r="P263" s="106">
        <v>0.57757747310124385</v>
      </c>
      <c r="Q263" s="106">
        <v>0.55593129142505415</v>
      </c>
      <c r="R263" s="106">
        <v>0.58840056393933882</v>
      </c>
      <c r="S263" s="106">
        <v>0.54510820058695919</v>
      </c>
      <c r="AA263" s="106">
        <v>887</v>
      </c>
      <c r="AB263" s="106">
        <v>876.20640569395027</v>
      </c>
      <c r="AE263" s="106">
        <v>22619.77</v>
      </c>
      <c r="AF263" s="106">
        <v>22625.38</v>
      </c>
    </row>
    <row r="264" spans="1:32" x14ac:dyDescent="0.2">
      <c r="A264" s="14">
        <v>43759</v>
      </c>
      <c r="B264" s="106">
        <v>873</v>
      </c>
      <c r="C264" s="106">
        <v>876</v>
      </c>
      <c r="D264" s="106">
        <v>1537</v>
      </c>
      <c r="E264" s="106">
        <v>1523</v>
      </c>
      <c r="F264" s="106">
        <v>0.57518056467498302</v>
      </c>
      <c r="G264" s="106">
        <v>0.56676366959563296</v>
      </c>
      <c r="H264" s="106">
        <v>1.08329025904062E-2</v>
      </c>
      <c r="I264" s="106">
        <v>0.77697505438698999</v>
      </c>
      <c r="J264" s="106">
        <v>1.46</v>
      </c>
      <c r="K264" s="106">
        <v>0.91898967663237796</v>
      </c>
      <c r="L264" s="106">
        <v>1.7462583877154401E-2</v>
      </c>
      <c r="M264" s="106">
        <v>0.91033076535629598</v>
      </c>
      <c r="N264" s="106">
        <v>0.96553334013659797</v>
      </c>
      <c r="P264" s="106">
        <v>0.5775965721860391</v>
      </c>
      <c r="Q264" s="106">
        <v>0.55593076700522681</v>
      </c>
      <c r="R264" s="106">
        <v>0.58842947477644536</v>
      </c>
      <c r="S264" s="106">
        <v>0.54509786441482055</v>
      </c>
      <c r="AA264" s="106">
        <v>876</v>
      </c>
      <c r="AB264" s="106">
        <v>869.35658362989329</v>
      </c>
      <c r="AE264" s="106">
        <v>22541.22</v>
      </c>
      <c r="AF264" s="106">
        <v>22548.9</v>
      </c>
    </row>
    <row r="265" spans="1:32" x14ac:dyDescent="0.2">
      <c r="A265" s="14">
        <v>43756</v>
      </c>
      <c r="B265" s="106">
        <v>881</v>
      </c>
      <c r="C265" s="106">
        <v>877</v>
      </c>
      <c r="D265" s="106">
        <v>1526</v>
      </c>
      <c r="E265" s="106">
        <v>1530</v>
      </c>
      <c r="F265" s="106">
        <v>0.57320261437908404</v>
      </c>
      <c r="G265" s="106">
        <v>0.56686623444232398</v>
      </c>
      <c r="H265" s="106">
        <v>1.0947912137734699E-2</v>
      </c>
      <c r="I265" s="106">
        <v>0.57877519083482298</v>
      </c>
      <c r="J265" s="106">
        <v>1.1100000000000001</v>
      </c>
      <c r="K265" s="106">
        <v>0.91435894269909601</v>
      </c>
      <c r="L265" s="106">
        <v>2.6084309350548299E-2</v>
      </c>
      <c r="M265" s="106">
        <v>0.90882264049045502</v>
      </c>
      <c r="N265" s="106">
        <v>0.97421671210190897</v>
      </c>
      <c r="P265" s="106">
        <v>0.5778141465800587</v>
      </c>
      <c r="Q265" s="106">
        <v>0.55591832230458926</v>
      </c>
      <c r="R265" s="106">
        <v>0.58876205871779341</v>
      </c>
      <c r="S265" s="106">
        <v>0.54497041016685455</v>
      </c>
      <c r="AA265" s="106">
        <v>877</v>
      </c>
      <c r="AB265" s="106">
        <v>873.35231316725981</v>
      </c>
      <c r="AE265" s="106">
        <v>22528.560000000001</v>
      </c>
      <c r="AF265" s="106">
        <v>22492.68</v>
      </c>
    </row>
    <row r="266" spans="1:32" x14ac:dyDescent="0.2">
      <c r="A266" s="14">
        <v>43755</v>
      </c>
      <c r="B266" s="106">
        <v>887</v>
      </c>
      <c r="C266" s="106">
        <v>873</v>
      </c>
      <c r="D266" s="106">
        <v>1546</v>
      </c>
      <c r="E266" s="106">
        <v>1530</v>
      </c>
      <c r="F266" s="106">
        <v>0.57058823529411695</v>
      </c>
      <c r="G266" s="106">
        <v>0.56698402325201702</v>
      </c>
      <c r="H266" s="106">
        <v>1.1062376803814399E-2</v>
      </c>
      <c r="I266" s="106">
        <v>0.32580810670423999</v>
      </c>
      <c r="J266" s="106">
        <v>0.63</v>
      </c>
      <c r="K266" s="106">
        <v>0.91067725964232105</v>
      </c>
      <c r="L266" s="106">
        <v>2.7038759847676501E-2</v>
      </c>
      <c r="M266" s="106">
        <v>0.90776083043071898</v>
      </c>
      <c r="N266" s="106">
        <v>0.97676742810378403</v>
      </c>
      <c r="P266" s="106">
        <v>0.57804640005583141</v>
      </c>
      <c r="Q266" s="106">
        <v>0.55592164644820263</v>
      </c>
      <c r="R266" s="106">
        <v>0.5891087768596458</v>
      </c>
      <c r="S266" s="106">
        <v>0.54485926964438824</v>
      </c>
      <c r="AA266" s="106">
        <v>873</v>
      </c>
      <c r="AB266" s="106">
        <v>873.35231316725981</v>
      </c>
      <c r="AE266" s="106">
        <v>22451.15</v>
      </c>
      <c r="AF266" s="106">
        <v>22451.86</v>
      </c>
    </row>
    <row r="267" spans="1:32" x14ac:dyDescent="0.2">
      <c r="A267" s="14">
        <v>43754</v>
      </c>
      <c r="B267" s="106">
        <v>888</v>
      </c>
      <c r="C267" s="106">
        <v>885</v>
      </c>
      <c r="D267" s="106">
        <v>1555</v>
      </c>
      <c r="E267" s="106">
        <v>1546</v>
      </c>
      <c r="F267" s="106">
        <v>0.57244501940491499</v>
      </c>
      <c r="G267" s="106">
        <v>0.56718381802141005</v>
      </c>
      <c r="H267" s="106">
        <v>1.12592324013691E-2</v>
      </c>
      <c r="I267" s="106">
        <v>0.46727886910525601</v>
      </c>
      <c r="J267" s="106">
        <v>0.92</v>
      </c>
      <c r="K267" s="106">
        <v>0.89875611139941203</v>
      </c>
      <c r="L267" s="106">
        <v>0.45298251136937701</v>
      </c>
      <c r="M267" s="106">
        <v>0.90720742065473003</v>
      </c>
      <c r="N267" s="106">
        <v>0.97632830081205602</v>
      </c>
      <c r="P267" s="106">
        <v>0.5784430504227791</v>
      </c>
      <c r="Q267" s="106">
        <v>0.55592458562004099</v>
      </c>
      <c r="R267" s="106">
        <v>0.58970228282414827</v>
      </c>
      <c r="S267" s="106">
        <v>0.54466535321867182</v>
      </c>
      <c r="AA267" s="106">
        <v>885</v>
      </c>
      <c r="AB267" s="106">
        <v>882.48540925266911</v>
      </c>
      <c r="AE267" s="106">
        <v>22479.57</v>
      </c>
      <c r="AF267" s="106">
        <v>22472.92</v>
      </c>
    </row>
    <row r="268" spans="1:32" x14ac:dyDescent="0.2">
      <c r="A268" s="14">
        <v>43753</v>
      </c>
      <c r="B268" s="106">
        <v>870</v>
      </c>
      <c r="C268" s="106">
        <v>878</v>
      </c>
      <c r="D268" s="106">
        <v>1529</v>
      </c>
      <c r="E268" s="106">
        <v>1536</v>
      </c>
      <c r="F268" s="106">
        <v>0.57161458333333304</v>
      </c>
      <c r="G268" s="106">
        <v>0.56744812999219396</v>
      </c>
      <c r="H268" s="106">
        <v>1.1606946704682901E-2</v>
      </c>
      <c r="I268" s="106">
        <v>0.35896204636294499</v>
      </c>
      <c r="J268" s="106">
        <v>0.73</v>
      </c>
      <c r="K268" s="106">
        <v>0.89344262801278695</v>
      </c>
      <c r="L268" s="106">
        <v>0.37605041619920698</v>
      </c>
      <c r="M268" s="106">
        <v>0.90665578732387697</v>
      </c>
      <c r="N268" s="106">
        <v>0.97278570666320596</v>
      </c>
      <c r="P268" s="106">
        <v>0.57905507669687684</v>
      </c>
      <c r="Q268" s="106">
        <v>0.55584118328751109</v>
      </c>
      <c r="R268" s="106">
        <v>0.59066202340155971</v>
      </c>
      <c r="S268" s="106">
        <v>0.54423423658282821</v>
      </c>
      <c r="AA268" s="106">
        <v>878</v>
      </c>
      <c r="AB268" s="106">
        <v>876.7772241992883</v>
      </c>
      <c r="AE268" s="106">
        <v>22063.71</v>
      </c>
      <c r="AF268" s="106">
        <v>22207.21</v>
      </c>
    </row>
    <row r="269" spans="1:32" x14ac:dyDescent="0.2">
      <c r="A269" s="14">
        <v>43749</v>
      </c>
      <c r="B269" s="106">
        <v>839</v>
      </c>
      <c r="C269" s="106">
        <v>845</v>
      </c>
      <c r="D269" s="106">
        <v>1477</v>
      </c>
      <c r="E269" s="106">
        <v>1493</v>
      </c>
      <c r="F269" s="106">
        <v>0.565974547890154</v>
      </c>
      <c r="G269" s="106">
        <v>0.56769577008358396</v>
      </c>
      <c r="H269" s="106">
        <v>1.18879295538629E-2</v>
      </c>
      <c r="I269" s="106">
        <v>-0.14478738165735</v>
      </c>
      <c r="J269" s="106">
        <v>-0.3</v>
      </c>
      <c r="K269" s="106">
        <v>0.89040862422495204</v>
      </c>
      <c r="L269" s="106">
        <v>0.35264236032459401</v>
      </c>
      <c r="M269" s="106">
        <v>0.90652661142990199</v>
      </c>
      <c r="N269" s="106">
        <v>0.93483781402034705</v>
      </c>
      <c r="P269" s="106">
        <v>0.57958369963744683</v>
      </c>
      <c r="Q269" s="106">
        <v>0.5558078405297211</v>
      </c>
      <c r="R269" s="106">
        <v>0.5914716291913098</v>
      </c>
      <c r="S269" s="106">
        <v>0.54391991097585812</v>
      </c>
      <c r="AA269" s="106">
        <v>845</v>
      </c>
      <c r="AB269" s="106">
        <v>852.23202846975096</v>
      </c>
      <c r="AE269" s="106">
        <v>21749.93</v>
      </c>
      <c r="AF269" s="106">
        <v>21798.87</v>
      </c>
    </row>
    <row r="270" spans="1:32" x14ac:dyDescent="0.2">
      <c r="A270" s="14">
        <v>43748</v>
      </c>
      <c r="B270" s="106">
        <v>818</v>
      </c>
      <c r="C270" s="106">
        <v>827</v>
      </c>
      <c r="D270" s="106">
        <v>1471</v>
      </c>
      <c r="E270" s="106">
        <v>1462</v>
      </c>
      <c r="F270" s="106">
        <v>0.56566347469220202</v>
      </c>
      <c r="G270" s="106">
        <v>0.56802001141982905</v>
      </c>
      <c r="H270" s="106">
        <v>1.21649696742431E-2</v>
      </c>
      <c r="I270" s="106">
        <v>-0.19371496935304999</v>
      </c>
      <c r="J270" s="106">
        <v>-0.42</v>
      </c>
      <c r="K270" s="106">
        <v>0.88816146343532199</v>
      </c>
      <c r="L270" s="106">
        <v>0.38033575198731701</v>
      </c>
      <c r="M270" s="106">
        <v>0.90611923092146895</v>
      </c>
      <c r="N270" s="106">
        <v>0.94698515698651098</v>
      </c>
      <c r="P270" s="106">
        <v>0.58018498109407213</v>
      </c>
      <c r="Q270" s="106">
        <v>0.55585504174558598</v>
      </c>
      <c r="R270" s="106">
        <v>0.5923499507683152</v>
      </c>
      <c r="S270" s="106">
        <v>0.5436900720713429</v>
      </c>
      <c r="AA270" s="106">
        <v>827</v>
      </c>
      <c r="AB270" s="106">
        <v>834.53665480427048</v>
      </c>
      <c r="AE270" s="106">
        <v>21456.27</v>
      </c>
      <c r="AF270" s="106">
        <v>21551.98</v>
      </c>
    </row>
    <row r="271" spans="1:32" x14ac:dyDescent="0.2">
      <c r="A271" s="14">
        <v>43747</v>
      </c>
      <c r="B271" s="106">
        <v>815</v>
      </c>
      <c r="C271" s="106">
        <v>814</v>
      </c>
      <c r="D271" s="106">
        <v>1452</v>
      </c>
      <c r="E271" s="106">
        <v>1461</v>
      </c>
      <c r="F271" s="106">
        <v>0.55715263518138203</v>
      </c>
      <c r="G271" s="106">
        <v>0.56839118915798803</v>
      </c>
      <c r="H271" s="106">
        <v>1.25072896670274E-2</v>
      </c>
      <c r="I271" s="106">
        <v>-0.89856030169621504</v>
      </c>
      <c r="J271" s="106">
        <v>-2.02</v>
      </c>
      <c r="K271" s="106">
        <v>0.88774344749536005</v>
      </c>
      <c r="L271" s="106">
        <v>0.33953889345270799</v>
      </c>
      <c r="M271" s="106">
        <v>0.90650632060432002</v>
      </c>
      <c r="N271" s="106">
        <v>0.94438569122493299</v>
      </c>
      <c r="P271" s="106">
        <v>0.58089847882501544</v>
      </c>
      <c r="Q271" s="106">
        <v>0.55588389949096062</v>
      </c>
      <c r="R271" s="106">
        <v>0.59340576849204285</v>
      </c>
      <c r="S271" s="106">
        <v>0.54337660982393321</v>
      </c>
      <c r="AA271" s="106">
        <v>814</v>
      </c>
      <c r="AB271" s="106">
        <v>833.96583629893246</v>
      </c>
      <c r="AE271" s="106">
        <v>21359.84</v>
      </c>
      <c r="AF271" s="106">
        <v>21456.38</v>
      </c>
    </row>
    <row r="272" spans="1:32" x14ac:dyDescent="0.2">
      <c r="A272" s="14">
        <v>43746</v>
      </c>
      <c r="B272" s="106">
        <v>830</v>
      </c>
      <c r="C272" s="106">
        <v>830</v>
      </c>
      <c r="D272" s="106">
        <v>1480</v>
      </c>
      <c r="E272" s="106">
        <v>1470</v>
      </c>
      <c r="F272" s="106">
        <v>0.56462585034013602</v>
      </c>
      <c r="G272" s="106">
        <v>0.56877174136879005</v>
      </c>
      <c r="H272" s="106">
        <v>1.2593461025139601E-2</v>
      </c>
      <c r="I272" s="106">
        <v>-0.32920981931639198</v>
      </c>
      <c r="J272" s="106">
        <v>-0.73</v>
      </c>
      <c r="K272" s="106">
        <v>0.88730832403960302</v>
      </c>
      <c r="L272" s="106">
        <v>0.27877575888510697</v>
      </c>
      <c r="M272" s="106">
        <v>0.907460493372787</v>
      </c>
      <c r="N272" s="106">
        <v>0.93235402421274105</v>
      </c>
      <c r="P272" s="106">
        <v>0.58136520239392964</v>
      </c>
      <c r="Q272" s="106">
        <v>0.55617828034365047</v>
      </c>
      <c r="R272" s="106">
        <v>0.59395866341906922</v>
      </c>
      <c r="S272" s="106">
        <v>0.54358481931851088</v>
      </c>
      <c r="AA272" s="106">
        <v>830</v>
      </c>
      <c r="AB272" s="106">
        <v>839.10320284697514</v>
      </c>
      <c r="AE272" s="106">
        <v>21494.48</v>
      </c>
      <c r="AF272" s="106">
        <v>21587.78</v>
      </c>
    </row>
    <row r="273" spans="1:32" x14ac:dyDescent="0.2">
      <c r="A273" s="14">
        <v>43745</v>
      </c>
      <c r="B273" s="106">
        <v>824</v>
      </c>
      <c r="C273" s="106">
        <v>817</v>
      </c>
      <c r="D273" s="106">
        <v>1475</v>
      </c>
      <c r="E273" s="106">
        <v>1469</v>
      </c>
      <c r="F273" s="106">
        <v>0.55616065350578603</v>
      </c>
      <c r="G273" s="106">
        <v>0.56897504107947905</v>
      </c>
      <c r="H273" s="106">
        <v>1.26478464907454E-2</v>
      </c>
      <c r="I273" s="106">
        <v>-1.0131675446147499</v>
      </c>
      <c r="J273" s="106">
        <v>-2.2999999999999998</v>
      </c>
      <c r="K273" s="106">
        <v>0.88868044051482098</v>
      </c>
      <c r="L273" s="106">
        <v>0.28699798361599399</v>
      </c>
      <c r="M273" s="106">
        <v>0.90721728707326599</v>
      </c>
      <c r="N273" s="106">
        <v>0.93260791550613198</v>
      </c>
      <c r="P273" s="106">
        <v>0.5816228875702244</v>
      </c>
      <c r="Q273" s="106">
        <v>0.5563271945887337</v>
      </c>
      <c r="R273" s="106">
        <v>0.59427073406096986</v>
      </c>
      <c r="S273" s="106">
        <v>0.54367934809798824</v>
      </c>
      <c r="AA273" s="106">
        <v>817</v>
      </c>
      <c r="AB273" s="106">
        <v>838.532384341637</v>
      </c>
      <c r="AE273" s="106">
        <v>21445.73</v>
      </c>
      <c r="AF273" s="106">
        <v>21375.25</v>
      </c>
    </row>
    <row r="274" spans="1:32" x14ac:dyDescent="0.2">
      <c r="A274" s="14">
        <v>43742</v>
      </c>
      <c r="B274" s="106">
        <v>836</v>
      </c>
      <c r="C274" s="106">
        <v>822</v>
      </c>
      <c r="D274" s="106">
        <v>1477</v>
      </c>
      <c r="E274" s="106">
        <v>1484</v>
      </c>
      <c r="F274" s="106">
        <v>0.55390835579514797</v>
      </c>
      <c r="G274" s="106">
        <v>0.56920732832203802</v>
      </c>
      <c r="H274" s="106">
        <v>1.25701085202331E-2</v>
      </c>
      <c r="I274" s="106">
        <v>-1.21709152329632</v>
      </c>
      <c r="J274" s="106">
        <v>-2.76</v>
      </c>
      <c r="K274" s="106">
        <v>0.89107824684207204</v>
      </c>
      <c r="L274" s="106">
        <v>0.30387414045348998</v>
      </c>
      <c r="M274" s="106">
        <v>0.908911527607</v>
      </c>
      <c r="N274" s="106">
        <v>0.89199475677996098</v>
      </c>
      <c r="P274" s="106">
        <v>0.58177743684227112</v>
      </c>
      <c r="Q274" s="106">
        <v>0.55663721980180492</v>
      </c>
      <c r="R274" s="106">
        <v>0.59434754536250423</v>
      </c>
      <c r="S274" s="106">
        <v>0.54406711128157181</v>
      </c>
      <c r="AA274" s="106">
        <v>822</v>
      </c>
      <c r="AB274" s="106">
        <v>847.09466192170828</v>
      </c>
      <c r="AE274" s="106">
        <v>21316.18</v>
      </c>
      <c r="AF274" s="106">
        <v>21410.2</v>
      </c>
    </row>
    <row r="275" spans="1:32" x14ac:dyDescent="0.2">
      <c r="A275" s="14">
        <v>43741</v>
      </c>
      <c r="B275" s="106">
        <v>836</v>
      </c>
      <c r="C275" s="106">
        <v>832</v>
      </c>
      <c r="D275" s="106">
        <v>1491</v>
      </c>
      <c r="E275" s="106">
        <v>1487</v>
      </c>
      <c r="F275" s="106">
        <v>0.55951580363147202</v>
      </c>
      <c r="G275" s="106">
        <v>0.56956846385168103</v>
      </c>
      <c r="H275" s="106">
        <v>1.2514336560699699E-2</v>
      </c>
      <c r="I275" s="106">
        <v>-0.803291502625752</v>
      </c>
      <c r="J275" s="106">
        <v>-1.8</v>
      </c>
      <c r="K275" s="106">
        <v>0.89182937183095901</v>
      </c>
      <c r="L275" s="106">
        <v>0.29510878427799497</v>
      </c>
      <c r="M275" s="106">
        <v>0.91083133715546805</v>
      </c>
      <c r="N275" s="106">
        <v>0.85518353961185101</v>
      </c>
      <c r="P275" s="106">
        <v>0.5820828004123807</v>
      </c>
      <c r="Q275" s="106">
        <v>0.55705412729098136</v>
      </c>
      <c r="R275" s="106">
        <v>0.59459713697308048</v>
      </c>
      <c r="S275" s="106">
        <v>0.54453979073028158</v>
      </c>
      <c r="AA275" s="106">
        <v>832</v>
      </c>
      <c r="AB275" s="106">
        <v>848.80711743772247</v>
      </c>
      <c r="AE275" s="106">
        <v>21422.22</v>
      </c>
      <c r="AF275" s="106">
        <v>21341.74</v>
      </c>
    </row>
    <row r="276" spans="1:32" x14ac:dyDescent="0.2">
      <c r="A276" s="14">
        <v>43740</v>
      </c>
      <c r="B276" s="106">
        <v>857</v>
      </c>
      <c r="C276" s="106">
        <v>863</v>
      </c>
      <c r="D276" s="106">
        <v>1528</v>
      </c>
      <c r="E276" s="106">
        <v>1529</v>
      </c>
      <c r="F276" s="106">
        <v>0.56442119032047</v>
      </c>
      <c r="G276" s="106">
        <v>0.56998790929705301</v>
      </c>
      <c r="H276" s="106">
        <v>1.26962469300813E-2</v>
      </c>
      <c r="I276" s="106">
        <v>-0.43845389958457898</v>
      </c>
      <c r="J276" s="106">
        <v>-0.99</v>
      </c>
      <c r="K276" s="106">
        <v>0.88953067276312503</v>
      </c>
      <c r="L276" s="106">
        <v>0.26618877367987998</v>
      </c>
      <c r="M276" s="106">
        <v>0.91218596739008095</v>
      </c>
      <c r="N276" s="106">
        <v>0.880592851566248</v>
      </c>
      <c r="P276" s="106">
        <v>0.58268415622713432</v>
      </c>
      <c r="Q276" s="106">
        <v>0.5572916623669717</v>
      </c>
      <c r="R276" s="106">
        <v>0.59538040315721563</v>
      </c>
      <c r="S276" s="106">
        <v>0.54459541543689038</v>
      </c>
      <c r="AA276" s="106">
        <v>863</v>
      </c>
      <c r="AB276" s="106">
        <v>872.78149466192178</v>
      </c>
      <c r="AE276" s="106">
        <v>21744.62</v>
      </c>
      <c r="AF276" s="106">
        <v>21778.61</v>
      </c>
    </row>
    <row r="277" spans="1:32" x14ac:dyDescent="0.2">
      <c r="A277" s="14">
        <v>43739</v>
      </c>
      <c r="B277" s="106">
        <v>840</v>
      </c>
      <c r="C277" s="106">
        <v>872</v>
      </c>
      <c r="D277" s="106">
        <v>1534</v>
      </c>
      <c r="E277" s="106">
        <v>1551</v>
      </c>
      <c r="F277" s="106">
        <v>0.56221792392005099</v>
      </c>
      <c r="G277" s="106">
        <v>0.57024246069015205</v>
      </c>
      <c r="H277" s="106">
        <v>1.27732371948754E-2</v>
      </c>
      <c r="I277" s="106">
        <v>-0.62823046716147002</v>
      </c>
      <c r="J277" s="106">
        <v>-1.43</v>
      </c>
      <c r="K277" s="106">
        <v>0.88454832262880401</v>
      </c>
      <c r="L277" s="106">
        <v>0.31103038432795999</v>
      </c>
      <c r="M277" s="106">
        <v>0.91433283359192397</v>
      </c>
      <c r="N277" s="106">
        <v>0.840134361598317</v>
      </c>
      <c r="P277" s="106">
        <v>0.5830156978850275</v>
      </c>
      <c r="Q277" s="106">
        <v>0.55746922349527661</v>
      </c>
      <c r="R277" s="106">
        <v>0.59578893507990283</v>
      </c>
      <c r="S277" s="106">
        <v>0.54469598630040128</v>
      </c>
      <c r="AA277" s="106">
        <v>872</v>
      </c>
      <c r="AB277" s="106">
        <v>885.33950177935947</v>
      </c>
      <c r="AE277" s="106">
        <v>21831.439999999999</v>
      </c>
      <c r="AF277" s="106">
        <v>21885.24</v>
      </c>
    </row>
    <row r="278" spans="1:32" x14ac:dyDescent="0.2">
      <c r="A278" s="14">
        <v>43738</v>
      </c>
      <c r="B278" s="106">
        <v>854</v>
      </c>
      <c r="C278" s="106">
        <v>842</v>
      </c>
      <c r="D278" s="106">
        <v>1517</v>
      </c>
      <c r="E278" s="106">
        <v>1511</v>
      </c>
      <c r="F278" s="106">
        <v>0.55724685638649896</v>
      </c>
      <c r="G278" s="106">
        <v>0.57039480051592095</v>
      </c>
      <c r="H278" s="106">
        <v>1.2744725365256501E-2</v>
      </c>
      <c r="I278" s="106">
        <v>-1.03163808968884</v>
      </c>
      <c r="J278" s="106">
        <v>-2.36</v>
      </c>
      <c r="K278" s="106">
        <v>0.88305225357556105</v>
      </c>
      <c r="L278" s="106">
        <v>0.35977521156488901</v>
      </c>
      <c r="M278" s="106">
        <v>0.91634092830038905</v>
      </c>
      <c r="N278" s="106">
        <v>0.79533035046262401</v>
      </c>
      <c r="P278" s="106">
        <v>0.58313952588117746</v>
      </c>
      <c r="Q278" s="106">
        <v>0.55765007515066445</v>
      </c>
      <c r="R278" s="106">
        <v>0.59588425124643396</v>
      </c>
      <c r="S278" s="106">
        <v>0.54490534978540794</v>
      </c>
      <c r="AA278" s="106">
        <v>842</v>
      </c>
      <c r="AB278" s="106">
        <v>862.50676156583631</v>
      </c>
      <c r="AE278" s="106">
        <v>21793.83</v>
      </c>
      <c r="AF278" s="106">
        <v>21755.84</v>
      </c>
    </row>
    <row r="279" spans="1:32" x14ac:dyDescent="0.2">
      <c r="A279" s="14">
        <v>43735</v>
      </c>
      <c r="B279" s="106">
        <v>861</v>
      </c>
      <c r="C279" s="106">
        <v>855</v>
      </c>
      <c r="D279" s="106">
        <v>1500</v>
      </c>
      <c r="E279" s="106">
        <v>1512</v>
      </c>
      <c r="F279" s="106">
        <v>0.56547619047619002</v>
      </c>
      <c r="G279" s="106">
        <v>0.57052661399253901</v>
      </c>
      <c r="H279" s="106">
        <v>1.26588943765794E-2</v>
      </c>
      <c r="I279" s="106">
        <v>-0.398962450124625</v>
      </c>
      <c r="J279" s="106">
        <v>-0.89</v>
      </c>
      <c r="K279" s="106">
        <v>0.87804393080097998</v>
      </c>
      <c r="L279" s="106">
        <v>0.38195361887205398</v>
      </c>
      <c r="M279" s="106">
        <v>0.91790530004756699</v>
      </c>
      <c r="N279" s="106">
        <v>0.80740887888841895</v>
      </c>
      <c r="P279" s="106">
        <v>0.58318550836911842</v>
      </c>
      <c r="Q279" s="106">
        <v>0.5578677196159596</v>
      </c>
      <c r="R279" s="106">
        <v>0.59584440274569783</v>
      </c>
      <c r="S279" s="106">
        <v>0.54520882523938019</v>
      </c>
      <c r="AA279" s="106">
        <v>855</v>
      </c>
      <c r="AB279" s="106">
        <v>863.07758007117445</v>
      </c>
      <c r="AE279" s="106">
        <v>21934.93</v>
      </c>
      <c r="AF279" s="106">
        <v>21878.9</v>
      </c>
    </row>
    <row r="280" spans="1:32" x14ac:dyDescent="0.2">
      <c r="A280" s="14">
        <v>43734</v>
      </c>
      <c r="B280" s="106">
        <v>873</v>
      </c>
      <c r="C280" s="106">
        <v>865</v>
      </c>
      <c r="D280" s="106">
        <v>1540</v>
      </c>
      <c r="E280" s="106">
        <v>1528</v>
      </c>
      <c r="F280" s="106">
        <v>0.56609947643978997</v>
      </c>
      <c r="G280" s="106">
        <v>0.57040999934104097</v>
      </c>
      <c r="H280" s="106">
        <v>1.2744874965562199E-2</v>
      </c>
      <c r="I280" s="106">
        <v>-0.33821617810280302</v>
      </c>
      <c r="J280" s="106">
        <v>-0.76</v>
      </c>
      <c r="K280" s="106">
        <v>0.86979112871207998</v>
      </c>
      <c r="L280" s="106">
        <v>0.44740570582603301</v>
      </c>
      <c r="M280" s="106">
        <v>0.91907698423950801</v>
      </c>
      <c r="N280" s="106">
        <v>0.81720491760004998</v>
      </c>
      <c r="P280" s="106">
        <v>0.58315487430660318</v>
      </c>
      <c r="Q280" s="106">
        <v>0.55766512437547877</v>
      </c>
      <c r="R280" s="106">
        <v>0.59589974927216538</v>
      </c>
      <c r="S280" s="106">
        <v>0.54492024940991657</v>
      </c>
      <c r="AA280" s="106">
        <v>865</v>
      </c>
      <c r="AB280" s="106">
        <v>872.21067615658365</v>
      </c>
      <c r="AE280" s="106">
        <v>22160.52</v>
      </c>
      <c r="AF280" s="106">
        <v>22048.240000000002</v>
      </c>
    </row>
    <row r="281" spans="1:32" x14ac:dyDescent="0.2">
      <c r="A281" s="14">
        <v>43733</v>
      </c>
      <c r="B281" s="106">
        <v>871</v>
      </c>
      <c r="C281" s="106">
        <v>861</v>
      </c>
      <c r="D281" s="106">
        <v>1510</v>
      </c>
      <c r="E281" s="106">
        <v>1521</v>
      </c>
      <c r="F281" s="106">
        <v>0.56607495069033498</v>
      </c>
      <c r="G281" s="106">
        <v>0.570315243731915</v>
      </c>
      <c r="H281" s="106">
        <v>1.28028570490425E-2</v>
      </c>
      <c r="I281" s="106">
        <v>-0.33119896795986398</v>
      </c>
      <c r="J281" s="106">
        <v>-0.75</v>
      </c>
      <c r="K281" s="106">
        <v>0.85765953458065503</v>
      </c>
      <c r="L281" s="106">
        <v>0.55911497010282796</v>
      </c>
      <c r="M281" s="106">
        <v>0.91991312054700702</v>
      </c>
      <c r="N281" s="106">
        <v>0.83571626986444703</v>
      </c>
      <c r="P281" s="106">
        <v>0.58311810078095749</v>
      </c>
      <c r="Q281" s="106">
        <v>0.55751238668287251</v>
      </c>
      <c r="R281" s="106">
        <v>0.59592095782999999</v>
      </c>
      <c r="S281" s="106">
        <v>0.54470952963383001</v>
      </c>
      <c r="AA281" s="106">
        <v>861</v>
      </c>
      <c r="AB281" s="106">
        <v>868.21494661921713</v>
      </c>
      <c r="AE281" s="106">
        <v>21961.82</v>
      </c>
      <c r="AF281" s="106">
        <v>22020.15</v>
      </c>
    </row>
    <row r="282" spans="1:32" x14ac:dyDescent="0.2">
      <c r="A282" s="14">
        <v>43732</v>
      </c>
      <c r="B282" s="106">
        <v>872</v>
      </c>
      <c r="C282" s="106">
        <v>874</v>
      </c>
      <c r="D282" s="106">
        <v>1536</v>
      </c>
      <c r="E282" s="106">
        <v>1523</v>
      </c>
      <c r="F282" s="106">
        <v>0.57386736703873897</v>
      </c>
      <c r="G282" s="106">
        <v>0.57013448419753099</v>
      </c>
      <c r="H282" s="106">
        <v>1.2956232943875301E-2</v>
      </c>
      <c r="I282" s="106">
        <v>0.28811482916200298</v>
      </c>
      <c r="J282" s="106">
        <v>0.65</v>
      </c>
      <c r="K282" s="106">
        <v>0.84387066909095498</v>
      </c>
      <c r="L282" s="106">
        <v>0.567563661220153</v>
      </c>
      <c r="M282" s="106">
        <v>0.92112585421725701</v>
      </c>
      <c r="N282" s="106">
        <v>0.82121161001799203</v>
      </c>
      <c r="P282" s="106">
        <v>0.58309071714140626</v>
      </c>
      <c r="Q282" s="106">
        <v>0.55717825125365572</v>
      </c>
      <c r="R282" s="106">
        <v>0.59604695008528163</v>
      </c>
      <c r="S282" s="106">
        <v>0.54422201830978034</v>
      </c>
      <c r="AA282" s="106">
        <v>874</v>
      </c>
      <c r="AB282" s="106">
        <v>869.35658362989329</v>
      </c>
      <c r="AE282" s="106">
        <v>22095.35</v>
      </c>
      <c r="AF282" s="106">
        <v>22098.84</v>
      </c>
    </row>
    <row r="283" spans="1:32" x14ac:dyDescent="0.2">
      <c r="A283" s="14">
        <v>43728</v>
      </c>
      <c r="B283" s="106">
        <v>881</v>
      </c>
      <c r="C283" s="106">
        <v>874</v>
      </c>
      <c r="D283" s="106">
        <v>1541</v>
      </c>
      <c r="E283" s="106">
        <v>1534</v>
      </c>
      <c r="F283" s="106">
        <v>0.56975228161668801</v>
      </c>
      <c r="G283" s="106">
        <v>0.56981672578581999</v>
      </c>
      <c r="H283" s="106">
        <v>1.31515577958768E-2</v>
      </c>
      <c r="I283" s="106">
        <v>-4.9001167870832696E-3</v>
      </c>
      <c r="J283" s="106">
        <v>-0.01</v>
      </c>
      <c r="K283" s="106">
        <v>0.81868387220262795</v>
      </c>
      <c r="L283" s="106">
        <v>0.62628652871003299</v>
      </c>
      <c r="M283" s="106">
        <v>0.9218575224669</v>
      </c>
      <c r="N283" s="106">
        <v>0.85444626340966001</v>
      </c>
      <c r="P283" s="106">
        <v>0.58296828358169683</v>
      </c>
      <c r="Q283" s="106">
        <v>0.55666516798994314</v>
      </c>
      <c r="R283" s="106">
        <v>0.59611984137757357</v>
      </c>
      <c r="S283" s="106">
        <v>0.54351361019406641</v>
      </c>
      <c r="AA283" s="106">
        <v>874</v>
      </c>
      <c r="AB283" s="106">
        <v>875.63558718861213</v>
      </c>
      <c r="AE283" s="106">
        <v>22130.74</v>
      </c>
      <c r="AF283" s="106">
        <v>22079.09</v>
      </c>
    </row>
    <row r="284" spans="1:32" x14ac:dyDescent="0.2">
      <c r="A284" s="14">
        <v>43727</v>
      </c>
      <c r="B284" s="106">
        <v>886</v>
      </c>
      <c r="C284" s="106">
        <v>878</v>
      </c>
      <c r="D284" s="106">
        <v>1529</v>
      </c>
      <c r="E284" s="106">
        <v>1524</v>
      </c>
      <c r="F284" s="106">
        <v>0.57611548556430403</v>
      </c>
      <c r="G284" s="106">
        <v>0.56944708183769399</v>
      </c>
      <c r="H284" s="106">
        <v>1.3532266152905899E-2</v>
      </c>
      <c r="I284" s="106">
        <v>0.49277804997783398</v>
      </c>
      <c r="J284" s="106">
        <v>1.1599999999999999</v>
      </c>
      <c r="K284" s="106">
        <v>0.80396548893554398</v>
      </c>
      <c r="L284" s="106">
        <v>0.59937235054108895</v>
      </c>
      <c r="M284" s="106">
        <v>0.92270641476453796</v>
      </c>
      <c r="N284" s="106">
        <v>0.83733509977716003</v>
      </c>
      <c r="P284" s="106">
        <v>0.58297934799059992</v>
      </c>
      <c r="Q284" s="106">
        <v>0.55591481568478807</v>
      </c>
      <c r="R284" s="106">
        <v>0.59651161414350584</v>
      </c>
      <c r="S284" s="106">
        <v>0.54238254953188214</v>
      </c>
      <c r="AA284" s="106">
        <v>878</v>
      </c>
      <c r="AB284" s="106">
        <v>869.92740213523132</v>
      </c>
      <c r="AE284" s="106">
        <v>22064.46</v>
      </c>
      <c r="AF284" s="106">
        <v>22044.45</v>
      </c>
    </row>
    <row r="285" spans="1:32" x14ac:dyDescent="0.2">
      <c r="A285" s="14">
        <v>43726</v>
      </c>
      <c r="B285" s="106">
        <v>881</v>
      </c>
      <c r="C285" s="106">
        <v>879</v>
      </c>
      <c r="D285" s="106">
        <v>1544</v>
      </c>
      <c r="E285" s="106">
        <v>1526</v>
      </c>
      <c r="F285" s="106">
        <v>0.57601572739187401</v>
      </c>
      <c r="G285" s="106">
        <v>0.56909538496210699</v>
      </c>
      <c r="H285" s="106">
        <v>1.36961609566879E-2</v>
      </c>
      <c r="I285" s="106">
        <v>0.50527607346695302</v>
      </c>
      <c r="J285" s="106">
        <v>1.2</v>
      </c>
      <c r="K285" s="106">
        <v>0.78939806673147805</v>
      </c>
      <c r="L285" s="106">
        <v>0.56504710541492997</v>
      </c>
      <c r="M285" s="106">
        <v>0.92337540198285495</v>
      </c>
      <c r="N285" s="106">
        <v>0.84756715544286598</v>
      </c>
      <c r="P285" s="106">
        <v>0.5827915459187949</v>
      </c>
      <c r="Q285" s="106">
        <v>0.55539922400541908</v>
      </c>
      <c r="R285" s="106">
        <v>0.5964877068754828</v>
      </c>
      <c r="S285" s="106">
        <v>0.54170306304873117</v>
      </c>
      <c r="AA285" s="106">
        <v>879</v>
      </c>
      <c r="AB285" s="106">
        <v>871.06903914590748</v>
      </c>
      <c r="AE285" s="106">
        <v>22014.65</v>
      </c>
      <c r="AF285" s="106">
        <v>21960.71</v>
      </c>
    </row>
    <row r="286" spans="1:32" x14ac:dyDescent="0.2">
      <c r="A286" s="14">
        <v>43725</v>
      </c>
      <c r="B286" s="106">
        <v>878</v>
      </c>
      <c r="C286" s="106">
        <v>884</v>
      </c>
      <c r="D286" s="106">
        <v>1554</v>
      </c>
      <c r="E286" s="106">
        <v>1552</v>
      </c>
      <c r="F286" s="106">
        <v>0.56958762886597902</v>
      </c>
      <c r="G286" s="106">
        <v>0.56896272281109606</v>
      </c>
      <c r="H286" s="106">
        <v>1.3676660197342601E-2</v>
      </c>
      <c r="I286" s="106">
        <v>4.5691422164897598E-2</v>
      </c>
      <c r="J286" s="106">
        <v>0.11</v>
      </c>
      <c r="K286" s="106">
        <v>0.77000150607281304</v>
      </c>
      <c r="L286" s="106">
        <v>0.50463449638064095</v>
      </c>
      <c r="M286" s="106">
        <v>0.92357738685128998</v>
      </c>
      <c r="N286" s="106">
        <v>0.86726896237361395</v>
      </c>
      <c r="P286" s="106">
        <v>0.58263938300843865</v>
      </c>
      <c r="Q286" s="106">
        <v>0.55528606261375346</v>
      </c>
      <c r="R286" s="106">
        <v>0.59631604320578124</v>
      </c>
      <c r="S286" s="106">
        <v>0.54160940241641087</v>
      </c>
      <c r="AA286" s="106">
        <v>884</v>
      </c>
      <c r="AB286" s="106">
        <v>885.9103202846976</v>
      </c>
      <c r="AE286" s="106">
        <v>21947.59</v>
      </c>
      <c r="AF286" s="106">
        <v>22001.32</v>
      </c>
    </row>
    <row r="287" spans="1:32" x14ac:dyDescent="0.2">
      <c r="A287" s="14">
        <v>43721</v>
      </c>
      <c r="B287" s="106">
        <v>881</v>
      </c>
      <c r="C287" s="106">
        <v>878</v>
      </c>
      <c r="D287" s="106">
        <v>1582</v>
      </c>
      <c r="E287" s="106">
        <v>1564</v>
      </c>
      <c r="F287" s="106">
        <v>0.56138107416879701</v>
      </c>
      <c r="G287" s="106">
        <v>0.568804488529151</v>
      </c>
      <c r="H287" s="106">
        <v>1.3737033505912001E-2</v>
      </c>
      <c r="I287" s="106">
        <v>-0.54039428215402097</v>
      </c>
      <c r="J287" s="106">
        <v>-1.32</v>
      </c>
      <c r="K287" s="106">
        <v>0.73774589812217395</v>
      </c>
      <c r="L287" s="106">
        <v>0.57289836717933995</v>
      </c>
      <c r="M287" s="106">
        <v>0.92342813409813895</v>
      </c>
      <c r="N287" s="106">
        <v>0.87836833911918599</v>
      </c>
      <c r="P287" s="106">
        <v>0.58254152203506304</v>
      </c>
      <c r="Q287" s="106">
        <v>0.55506745502323895</v>
      </c>
      <c r="R287" s="106">
        <v>0.59627855554097497</v>
      </c>
      <c r="S287" s="106">
        <v>0.54133042151732702</v>
      </c>
      <c r="AA287" s="106">
        <v>878</v>
      </c>
      <c r="AB287" s="106">
        <v>892.76014234875447</v>
      </c>
      <c r="AE287" s="106">
        <v>21907.83</v>
      </c>
      <c r="AF287" s="106">
        <v>21988.29</v>
      </c>
    </row>
    <row r="288" spans="1:32" x14ac:dyDescent="0.2">
      <c r="A288" s="14">
        <v>43720</v>
      </c>
      <c r="B288" s="106">
        <v>880</v>
      </c>
      <c r="C288" s="106">
        <v>875</v>
      </c>
      <c r="D288" s="106">
        <v>1583</v>
      </c>
      <c r="E288" s="106">
        <v>1572</v>
      </c>
      <c r="F288" s="106">
        <v>0.55661577608142498</v>
      </c>
      <c r="G288" s="106">
        <v>0.56867241929929302</v>
      </c>
      <c r="H288" s="106">
        <v>1.38548773941417E-2</v>
      </c>
      <c r="I288" s="106">
        <v>-0.87020930426752796</v>
      </c>
      <c r="J288" s="106">
        <v>-2.17</v>
      </c>
      <c r="K288" s="106">
        <v>0.71117163439353004</v>
      </c>
      <c r="L288" s="106">
        <v>0.55013610007459002</v>
      </c>
      <c r="M288" s="106">
        <v>0.92295580400521104</v>
      </c>
      <c r="N288" s="106">
        <v>0.89426965792818303</v>
      </c>
      <c r="P288" s="106">
        <v>0.58252729669343473</v>
      </c>
      <c r="Q288" s="106">
        <v>0.55481754190515131</v>
      </c>
      <c r="R288" s="106">
        <v>0.59638217408757643</v>
      </c>
      <c r="S288" s="106">
        <v>0.54096266451100961</v>
      </c>
      <c r="AA288" s="106">
        <v>875</v>
      </c>
      <c r="AB288" s="106">
        <v>897.32669039145912</v>
      </c>
      <c r="AE288" s="106">
        <v>21761.09</v>
      </c>
      <c r="AF288" s="106">
        <v>21759.61</v>
      </c>
    </row>
    <row r="289" spans="1:32" x14ac:dyDescent="0.2">
      <c r="A289" s="14">
        <v>43719</v>
      </c>
      <c r="B289" s="106">
        <v>854</v>
      </c>
      <c r="C289" s="106">
        <v>873</v>
      </c>
      <c r="D289" s="106">
        <v>1522</v>
      </c>
      <c r="E289" s="106">
        <v>1565</v>
      </c>
      <c r="F289" s="106">
        <v>0.55782747603833804</v>
      </c>
      <c r="G289" s="106">
        <v>0.56854432291165402</v>
      </c>
      <c r="H289" s="106">
        <v>1.40093074471271E-2</v>
      </c>
      <c r="I289" s="106">
        <v>-0.764980489846672</v>
      </c>
      <c r="J289" s="106">
        <v>-1.92</v>
      </c>
      <c r="K289" s="106">
        <v>0.68511931374221002</v>
      </c>
      <c r="L289" s="106">
        <v>0.44081966301179798</v>
      </c>
      <c r="M289" s="106">
        <v>0.92248970591147805</v>
      </c>
      <c r="N289" s="106">
        <v>0.89354264638584902</v>
      </c>
      <c r="P289" s="106">
        <v>0.58255363035878116</v>
      </c>
      <c r="Q289" s="106">
        <v>0.55453501546452688</v>
      </c>
      <c r="R289" s="106">
        <v>0.59656293780590819</v>
      </c>
      <c r="S289" s="106">
        <v>0.54052570801739985</v>
      </c>
      <c r="AA289" s="106">
        <v>873</v>
      </c>
      <c r="AB289" s="106">
        <v>893.33096085409261</v>
      </c>
      <c r="AE289" s="106">
        <v>21466.66</v>
      </c>
      <c r="AF289" s="106">
        <v>21597.759999999998</v>
      </c>
    </row>
    <row r="290" spans="1:32" x14ac:dyDescent="0.2">
      <c r="A290" s="14">
        <v>43718</v>
      </c>
      <c r="B290" s="106">
        <v>819</v>
      </c>
      <c r="C290" s="106">
        <v>842</v>
      </c>
      <c r="D290" s="106">
        <v>1470</v>
      </c>
      <c r="E290" s="106">
        <v>1497</v>
      </c>
      <c r="F290" s="106">
        <v>0.56245824983299897</v>
      </c>
      <c r="G290" s="106">
        <v>0.568496989873846</v>
      </c>
      <c r="H290" s="106">
        <v>1.40513703176327E-2</v>
      </c>
      <c r="I290" s="106">
        <v>-0.42976164632636299</v>
      </c>
      <c r="J290" s="106">
        <v>-1.07</v>
      </c>
      <c r="K290" s="106">
        <v>0.67873469554915999</v>
      </c>
      <c r="L290" s="106">
        <v>0.31180280729835202</v>
      </c>
      <c r="M290" s="106">
        <v>0.92172532545427799</v>
      </c>
      <c r="N290" s="106">
        <v>0.91153127180688198</v>
      </c>
      <c r="P290" s="106">
        <v>0.58254836019147871</v>
      </c>
      <c r="Q290" s="106">
        <v>0.5544456195562133</v>
      </c>
      <c r="R290" s="106">
        <v>0.59659973050911141</v>
      </c>
      <c r="S290" s="106">
        <v>0.54039424923858059</v>
      </c>
      <c r="AA290" s="106">
        <v>842</v>
      </c>
      <c r="AB290" s="106">
        <v>854.51530249110328</v>
      </c>
      <c r="AE290" s="106">
        <v>21363.57</v>
      </c>
      <c r="AF290" s="106">
        <v>21392.1</v>
      </c>
    </row>
    <row r="291" spans="1:32" x14ac:dyDescent="0.2">
      <c r="A291" s="14">
        <v>43717</v>
      </c>
      <c r="B291" s="106">
        <v>805</v>
      </c>
      <c r="C291" s="106">
        <v>811</v>
      </c>
      <c r="D291" s="106">
        <v>1445</v>
      </c>
      <c r="E291" s="106">
        <v>1443</v>
      </c>
      <c r="F291" s="106">
        <v>0.56202356202356196</v>
      </c>
      <c r="G291" s="106">
        <v>0.56837935599798295</v>
      </c>
      <c r="H291" s="106">
        <v>1.41380946567584E-2</v>
      </c>
      <c r="I291" s="106">
        <v>-0.44955095638598902</v>
      </c>
      <c r="J291" s="106">
        <v>-1.1299999999999999</v>
      </c>
      <c r="K291" s="106">
        <v>0.67867933449147899</v>
      </c>
      <c r="L291" s="106">
        <v>8.5190787548654695E-2</v>
      </c>
      <c r="M291" s="106">
        <v>0.92088447306690002</v>
      </c>
      <c r="N291" s="106">
        <v>0.91222809434599605</v>
      </c>
      <c r="P291" s="106">
        <v>0.58251745065474136</v>
      </c>
      <c r="Q291" s="106">
        <v>0.55424126134122453</v>
      </c>
      <c r="R291" s="106">
        <v>0.59665554531149978</v>
      </c>
      <c r="S291" s="106">
        <v>0.54010316668446612</v>
      </c>
      <c r="AA291" s="106">
        <v>811</v>
      </c>
      <c r="AB291" s="106">
        <v>823.69110320284699</v>
      </c>
      <c r="AE291" s="106">
        <v>21214.560000000001</v>
      </c>
      <c r="AF291" s="106">
        <v>21318.42</v>
      </c>
    </row>
    <row r="292" spans="1:32" x14ac:dyDescent="0.2">
      <c r="A292" s="14">
        <v>43714</v>
      </c>
      <c r="B292" s="106">
        <v>790</v>
      </c>
      <c r="C292" s="106">
        <v>805</v>
      </c>
      <c r="D292" s="106">
        <v>1449</v>
      </c>
      <c r="E292" s="106">
        <v>1462</v>
      </c>
      <c r="F292" s="106">
        <v>0.55061559507523905</v>
      </c>
      <c r="G292" s="106">
        <v>0.56822814799630805</v>
      </c>
      <c r="H292" s="106">
        <v>1.4265333503229199E-2</v>
      </c>
      <c r="I292" s="106">
        <v>-1.2346401096813999</v>
      </c>
      <c r="J292" s="106">
        <v>-3.2</v>
      </c>
      <c r="K292" s="106">
        <v>0.70007643793209096</v>
      </c>
      <c r="L292" s="106">
        <v>3.5925507705616998E-2</v>
      </c>
      <c r="M292" s="106">
        <v>0.92002467605648797</v>
      </c>
      <c r="N292" s="106">
        <v>0.90790003209115799</v>
      </c>
      <c r="P292" s="106">
        <v>0.58249348149953728</v>
      </c>
      <c r="Q292" s="106">
        <v>0.55396281449307883</v>
      </c>
      <c r="R292" s="106">
        <v>0.59675881500276651</v>
      </c>
      <c r="S292" s="106">
        <v>0.5396974809898496</v>
      </c>
      <c r="AA292" s="106">
        <v>805</v>
      </c>
      <c r="AB292" s="106">
        <v>834.53665480427048</v>
      </c>
      <c r="AE292" s="106">
        <v>21201.83</v>
      </c>
      <c r="AF292" s="106">
        <v>21199.57</v>
      </c>
    </row>
    <row r="293" spans="1:32" x14ac:dyDescent="0.2">
      <c r="A293" s="14">
        <v>43713</v>
      </c>
      <c r="B293" s="106">
        <v>758</v>
      </c>
      <c r="C293" s="106">
        <v>780</v>
      </c>
      <c r="D293" s="106">
        <v>1416</v>
      </c>
      <c r="E293" s="106">
        <v>1435</v>
      </c>
      <c r="F293" s="106">
        <v>0.54355400696864098</v>
      </c>
      <c r="G293" s="106">
        <v>0.56824880213909401</v>
      </c>
      <c r="H293" s="106">
        <v>1.42409186332928E-2</v>
      </c>
      <c r="I293" s="106">
        <v>-1.7340731877170801</v>
      </c>
      <c r="J293" s="106">
        <v>-4.54</v>
      </c>
      <c r="K293" s="106">
        <v>0.72348322048617597</v>
      </c>
      <c r="L293" s="106">
        <v>1.9454434796224201E-2</v>
      </c>
      <c r="M293" s="106">
        <v>0.91923133566772397</v>
      </c>
      <c r="N293" s="106">
        <v>0.90137810197130297</v>
      </c>
      <c r="P293" s="106">
        <v>0.58248972077238681</v>
      </c>
      <c r="Q293" s="106">
        <v>0.55400788350580121</v>
      </c>
      <c r="R293" s="106">
        <v>0.59673063940567961</v>
      </c>
      <c r="S293" s="106">
        <v>0.53976696487250841</v>
      </c>
      <c r="AA293" s="106">
        <v>780</v>
      </c>
      <c r="AB293" s="106">
        <v>819.12455516014234</v>
      </c>
      <c r="AE293" s="106">
        <v>20800.29</v>
      </c>
      <c r="AF293" s="106">
        <v>21085.94</v>
      </c>
    </row>
    <row r="294" spans="1:32" x14ac:dyDescent="0.2">
      <c r="A294" s="14">
        <v>43712</v>
      </c>
      <c r="B294" s="106">
        <v>765</v>
      </c>
      <c r="C294" s="106">
        <v>752</v>
      </c>
      <c r="D294" s="106">
        <v>1401</v>
      </c>
      <c r="E294" s="106">
        <v>1398</v>
      </c>
      <c r="F294" s="106">
        <v>0.53791130185979896</v>
      </c>
      <c r="G294" s="106">
        <v>0.56830657969876097</v>
      </c>
      <c r="H294" s="106">
        <v>1.41491054046147E-2</v>
      </c>
      <c r="I294" s="106">
        <v>-2.1482119872432701</v>
      </c>
      <c r="J294" s="106">
        <v>-5.65</v>
      </c>
      <c r="K294" s="106">
        <v>0.72657121740923103</v>
      </c>
      <c r="L294" s="106">
        <v>2.55355453273996E-2</v>
      </c>
      <c r="M294" s="106">
        <v>0.91844408932858002</v>
      </c>
      <c r="N294" s="106">
        <v>0.89201848996612798</v>
      </c>
      <c r="P294" s="106">
        <v>0.58245568510337564</v>
      </c>
      <c r="Q294" s="106">
        <v>0.5541574742941463</v>
      </c>
      <c r="R294" s="106">
        <v>0.59660479050799042</v>
      </c>
      <c r="S294" s="106">
        <v>0.54000836888953152</v>
      </c>
      <c r="AA294" s="106">
        <v>752</v>
      </c>
      <c r="AB294" s="106">
        <v>798.00427046263349</v>
      </c>
      <c r="AE294" s="106">
        <v>20578.669999999998</v>
      </c>
      <c r="AF294" s="106">
        <v>20649.14</v>
      </c>
    </row>
    <row r="295" spans="1:32" x14ac:dyDescent="0.2">
      <c r="A295" s="14">
        <v>43711</v>
      </c>
      <c r="B295" s="106">
        <v>775</v>
      </c>
      <c r="C295" s="106">
        <v>766</v>
      </c>
      <c r="D295" s="106">
        <v>1400</v>
      </c>
      <c r="E295" s="106">
        <v>1412</v>
      </c>
      <c r="F295" s="106">
        <v>0.54249291784702502</v>
      </c>
      <c r="G295" s="106">
        <v>0.56839193075188899</v>
      </c>
      <c r="H295" s="106">
        <v>1.39838378555941E-2</v>
      </c>
      <c r="I295" s="106">
        <v>-1.85206759205259</v>
      </c>
      <c r="J295" s="106">
        <v>-4.7699999999999996</v>
      </c>
      <c r="K295" s="106">
        <v>0.743174109580791</v>
      </c>
      <c r="L295" s="106">
        <v>9.5101944028733801E-2</v>
      </c>
      <c r="M295" s="106">
        <v>0.91756716106884295</v>
      </c>
      <c r="N295" s="106">
        <v>0.89627925497457195</v>
      </c>
      <c r="P295" s="106">
        <v>0.58237576860748308</v>
      </c>
      <c r="Q295" s="106">
        <v>0.55440809289629489</v>
      </c>
      <c r="R295" s="106">
        <v>0.59635960646307717</v>
      </c>
      <c r="S295" s="106">
        <v>0.5404242550407008</v>
      </c>
      <c r="AA295" s="106">
        <v>766</v>
      </c>
      <c r="AB295" s="106">
        <v>805.99572953736663</v>
      </c>
      <c r="AE295" s="106">
        <v>20581.580000000002</v>
      </c>
      <c r="AF295" s="106">
        <v>20625.16</v>
      </c>
    </row>
    <row r="296" spans="1:32" x14ac:dyDescent="0.2">
      <c r="A296" s="14">
        <v>43710</v>
      </c>
      <c r="B296" s="106">
        <v>788</v>
      </c>
      <c r="C296" s="106">
        <v>782</v>
      </c>
      <c r="D296" s="106">
        <v>1416</v>
      </c>
      <c r="E296" s="106">
        <v>1408</v>
      </c>
      <c r="F296" s="106">
        <v>0.55539772727272696</v>
      </c>
      <c r="G296" s="106">
        <v>0.56839705053790301</v>
      </c>
      <c r="H296" s="106">
        <v>1.3974421850900099E-2</v>
      </c>
      <c r="I296" s="106">
        <v>-0.93022261699784303</v>
      </c>
      <c r="J296" s="106">
        <v>-2.34</v>
      </c>
      <c r="K296" s="106">
        <v>0.77191357669848404</v>
      </c>
      <c r="L296" s="106">
        <v>3.6172943427634503E-2</v>
      </c>
      <c r="M296" s="106">
        <v>0.91723854678934602</v>
      </c>
      <c r="N296" s="106">
        <v>0.86204591179074797</v>
      </c>
      <c r="P296" s="106">
        <v>0.58237147238880316</v>
      </c>
      <c r="Q296" s="106">
        <v>0.55442262868700287</v>
      </c>
      <c r="R296" s="106">
        <v>0.59634589423970319</v>
      </c>
      <c r="S296" s="106">
        <v>0.54044820683610284</v>
      </c>
      <c r="AA296" s="106">
        <v>782</v>
      </c>
      <c r="AB296" s="106">
        <v>803.7124555160143</v>
      </c>
      <c r="AE296" s="106">
        <v>20625.75</v>
      </c>
      <c r="AF296" s="106">
        <v>20620.189999999999</v>
      </c>
    </row>
    <row r="297" spans="1:32" x14ac:dyDescent="0.2">
      <c r="A297" s="14">
        <v>43707</v>
      </c>
      <c r="B297" s="106">
        <v>782</v>
      </c>
      <c r="C297" s="106">
        <v>793</v>
      </c>
      <c r="D297" s="106">
        <v>1425</v>
      </c>
      <c r="E297" s="106">
        <v>1432</v>
      </c>
      <c r="F297" s="106">
        <v>0.55377094972066998</v>
      </c>
      <c r="G297" s="106">
        <v>0.56817549635339903</v>
      </c>
      <c r="H297" s="106">
        <v>1.4306535499234101E-2</v>
      </c>
      <c r="I297" s="106">
        <v>-1.0068507944148899</v>
      </c>
      <c r="J297" s="106">
        <v>-2.6</v>
      </c>
      <c r="K297" s="106">
        <v>0.79487000357502502</v>
      </c>
      <c r="L297" s="106">
        <v>2.2429243105094799E-2</v>
      </c>
      <c r="M297" s="106">
        <v>0.91714391392497197</v>
      </c>
      <c r="N297" s="106">
        <v>0.84002660150795305</v>
      </c>
      <c r="P297" s="106">
        <v>0.58248203185263314</v>
      </c>
      <c r="Q297" s="106">
        <v>0.55386896085416493</v>
      </c>
      <c r="R297" s="106">
        <v>0.59678856735186725</v>
      </c>
      <c r="S297" s="106">
        <v>0.53956242535493082</v>
      </c>
      <c r="AA297" s="106">
        <v>793</v>
      </c>
      <c r="AB297" s="106">
        <v>817.41209964412815</v>
      </c>
      <c r="AE297" s="106">
        <v>20641.490000000002</v>
      </c>
      <c r="AF297" s="106">
        <v>20704.37</v>
      </c>
    </row>
    <row r="298" spans="1:32" x14ac:dyDescent="0.2">
      <c r="A298" s="14">
        <v>43706</v>
      </c>
      <c r="B298" s="106">
        <v>781</v>
      </c>
      <c r="C298" s="106">
        <v>775</v>
      </c>
      <c r="D298" s="106">
        <v>1407</v>
      </c>
      <c r="E298" s="106">
        <v>1395</v>
      </c>
      <c r="F298" s="106">
        <v>0.55555555555555503</v>
      </c>
      <c r="G298" s="106">
        <v>0.56812061932264002</v>
      </c>
      <c r="H298" s="106">
        <v>1.43694385985484E-2</v>
      </c>
      <c r="I298" s="106">
        <v>-0.87442969194039899</v>
      </c>
      <c r="J298" s="106">
        <v>-2.2599999999999998</v>
      </c>
      <c r="K298" s="106">
        <v>0.79730860077287502</v>
      </c>
      <c r="L298" s="106">
        <v>1.8639520029604499E-2</v>
      </c>
      <c r="M298" s="106">
        <v>0.91731998086177902</v>
      </c>
      <c r="N298" s="106">
        <v>0.77730201660466003</v>
      </c>
      <c r="P298" s="106">
        <v>0.58249005792118846</v>
      </c>
      <c r="Q298" s="106">
        <v>0.55375118072409157</v>
      </c>
      <c r="R298" s="106">
        <v>0.5968594965197368</v>
      </c>
      <c r="S298" s="106">
        <v>0.53938174212554324</v>
      </c>
      <c r="AA298" s="106">
        <v>775</v>
      </c>
      <c r="AB298" s="106">
        <v>796.2918149466193</v>
      </c>
      <c r="AE298" s="106">
        <v>20500.5</v>
      </c>
      <c r="AF298" s="106">
        <v>20460.93</v>
      </c>
    </row>
    <row r="299" spans="1:32" x14ac:dyDescent="0.2">
      <c r="A299" s="14">
        <v>43705</v>
      </c>
      <c r="B299" s="106">
        <v>778</v>
      </c>
      <c r="C299" s="106">
        <v>776</v>
      </c>
      <c r="D299" s="106">
        <v>1407</v>
      </c>
      <c r="E299" s="106">
        <v>1402</v>
      </c>
      <c r="F299" s="106">
        <v>0.55349500713266697</v>
      </c>
      <c r="G299" s="106">
        <v>0.56822494900443499</v>
      </c>
      <c r="H299" s="106">
        <v>1.43060970894792E-2</v>
      </c>
      <c r="I299" s="106">
        <v>-1.02962686326238</v>
      </c>
      <c r="J299" s="106">
        <v>-2.66</v>
      </c>
      <c r="K299" s="106">
        <v>0.79985825821983503</v>
      </c>
      <c r="L299" s="106">
        <v>2.7606821866643799E-2</v>
      </c>
      <c r="M299" s="106">
        <v>0.91752646647371205</v>
      </c>
      <c r="N299" s="106">
        <v>0.70436994559733701</v>
      </c>
      <c r="P299" s="106">
        <v>0.58253104609391415</v>
      </c>
      <c r="Q299" s="106">
        <v>0.55391885191495582</v>
      </c>
      <c r="R299" s="106">
        <v>0.59683714318339343</v>
      </c>
      <c r="S299" s="106">
        <v>0.53961275482547655</v>
      </c>
      <c r="AA299" s="106">
        <v>776</v>
      </c>
      <c r="AB299" s="106">
        <v>800.28754448398581</v>
      </c>
      <c r="AE299" s="106">
        <v>20474.310000000001</v>
      </c>
      <c r="AF299" s="106">
        <v>20479.419999999998</v>
      </c>
    </row>
    <row r="300" spans="1:32" x14ac:dyDescent="0.2">
      <c r="A300" s="14">
        <v>43704</v>
      </c>
      <c r="B300" s="106">
        <v>764</v>
      </c>
      <c r="C300" s="106">
        <v>778</v>
      </c>
      <c r="D300" s="106">
        <v>1398</v>
      </c>
      <c r="E300" s="106">
        <v>1398</v>
      </c>
      <c r="F300" s="106">
        <v>0.55650929899856905</v>
      </c>
      <c r="G300" s="106">
        <v>0.56842227436344905</v>
      </c>
      <c r="H300" s="106">
        <v>1.42032599004011E-2</v>
      </c>
      <c r="I300" s="106">
        <v>-0.83874937503212099</v>
      </c>
      <c r="J300" s="106">
        <v>-2.14</v>
      </c>
      <c r="K300" s="106">
        <v>0.79415042183742102</v>
      </c>
      <c r="L300" s="106">
        <v>3.5015597027264103E-2</v>
      </c>
      <c r="M300" s="106">
        <v>0.91762393854392099</v>
      </c>
      <c r="N300" s="106">
        <v>0.666233027943547</v>
      </c>
      <c r="P300" s="106">
        <v>0.58262553426385011</v>
      </c>
      <c r="Q300" s="106">
        <v>0.554219014463048</v>
      </c>
      <c r="R300" s="106">
        <v>0.59682879416425128</v>
      </c>
      <c r="S300" s="106">
        <v>0.54001575456264683</v>
      </c>
      <c r="AA300" s="106">
        <v>778</v>
      </c>
      <c r="AB300" s="106">
        <v>798.00427046263349</v>
      </c>
      <c r="AE300" s="106">
        <v>20467.22</v>
      </c>
      <c r="AF300" s="106">
        <v>20456.080000000002</v>
      </c>
    </row>
    <row r="301" spans="1:32" x14ac:dyDescent="0.2">
      <c r="A301" s="14">
        <v>43703</v>
      </c>
      <c r="B301" s="106">
        <v>773</v>
      </c>
      <c r="C301" s="106">
        <v>762</v>
      </c>
      <c r="D301" s="106">
        <v>1361</v>
      </c>
      <c r="E301" s="106">
        <v>1384</v>
      </c>
      <c r="F301" s="106">
        <v>0.55057803468208</v>
      </c>
      <c r="G301" s="106">
        <v>0.56854844667309801</v>
      </c>
      <c r="H301" s="106">
        <v>1.41387572294253E-2</v>
      </c>
      <c r="I301" s="106">
        <v>-1.2710036461774401</v>
      </c>
      <c r="J301" s="106">
        <v>-3.26</v>
      </c>
      <c r="K301" s="106">
        <v>0.79322457769547094</v>
      </c>
      <c r="L301" s="106">
        <v>5.2453406355055299E-2</v>
      </c>
      <c r="M301" s="106">
        <v>0.91760423984276196</v>
      </c>
      <c r="N301" s="106">
        <v>0.66609460067704096</v>
      </c>
      <c r="P301" s="106">
        <v>0.58268720390252327</v>
      </c>
      <c r="Q301" s="106">
        <v>0.55440968944367275</v>
      </c>
      <c r="R301" s="106">
        <v>0.59682596113194863</v>
      </c>
      <c r="S301" s="106">
        <v>0.54027093221424738</v>
      </c>
      <c r="AA301" s="106">
        <v>762</v>
      </c>
      <c r="AB301" s="106">
        <v>790.01281138790034</v>
      </c>
      <c r="AE301" s="106">
        <v>20325.439999999999</v>
      </c>
      <c r="AF301" s="106">
        <v>20261.04</v>
      </c>
    </row>
    <row r="302" spans="1:32" x14ac:dyDescent="0.2">
      <c r="A302" s="14">
        <v>43700</v>
      </c>
      <c r="B302" s="106">
        <v>785</v>
      </c>
      <c r="C302" s="106">
        <v>802</v>
      </c>
      <c r="D302" s="106">
        <v>1405</v>
      </c>
      <c r="E302" s="106">
        <v>1405</v>
      </c>
      <c r="F302" s="106">
        <v>0.57081850533807799</v>
      </c>
      <c r="G302" s="106">
        <v>0.56904891738321095</v>
      </c>
      <c r="H302" s="106">
        <v>1.41581063436001E-2</v>
      </c>
      <c r="I302" s="106">
        <v>0.124987615710827</v>
      </c>
      <c r="J302" s="106">
        <v>0.31</v>
      </c>
      <c r="K302" s="106">
        <v>0.79408476524747595</v>
      </c>
      <c r="L302" s="106">
        <v>5.6161878533789802E-2</v>
      </c>
      <c r="M302" s="106">
        <v>0.91773838896234905</v>
      </c>
      <c r="N302" s="106">
        <v>0.67903269978177005</v>
      </c>
      <c r="P302" s="106">
        <v>0.5832070237268111</v>
      </c>
      <c r="Q302" s="106">
        <v>0.5548908110396108</v>
      </c>
      <c r="R302" s="106">
        <v>0.59736513007041114</v>
      </c>
      <c r="S302" s="106">
        <v>0.54073270469601076</v>
      </c>
      <c r="AA302" s="106">
        <v>802</v>
      </c>
      <c r="AB302" s="106">
        <v>802</v>
      </c>
      <c r="AE302" s="106">
        <v>20579.98</v>
      </c>
      <c r="AF302" s="106">
        <v>20710.91</v>
      </c>
    </row>
    <row r="303" spans="1:32" x14ac:dyDescent="0.2">
      <c r="A303" s="14"/>
    </row>
    <row r="304" spans="1:32" x14ac:dyDescent="0.2">
      <c r="A304" s="14"/>
    </row>
    <row r="305" spans="1:12" x14ac:dyDescent="0.2">
      <c r="A305" s="14"/>
    </row>
    <row r="306" spans="1:12" x14ac:dyDescent="0.2">
      <c r="A306" s="14"/>
    </row>
    <row r="307" spans="1:12" x14ac:dyDescent="0.2">
      <c r="A307" s="14"/>
    </row>
    <row r="308" spans="1:12" x14ac:dyDescent="0.2">
      <c r="A308" s="14"/>
    </row>
    <row r="309" spans="1:12" x14ac:dyDescent="0.2">
      <c r="A309" s="14"/>
    </row>
    <row r="310" spans="1:12" x14ac:dyDescent="0.2">
      <c r="A310" s="14"/>
    </row>
    <row r="311" spans="1:12" x14ac:dyDescent="0.2">
      <c r="A311" s="14"/>
      <c r="L311" s="15"/>
    </row>
    <row r="312" spans="1:12" x14ac:dyDescent="0.2">
      <c r="A312" s="14"/>
    </row>
    <row r="313" spans="1:12" x14ac:dyDescent="0.2">
      <c r="A313" s="14"/>
      <c r="L313" s="15"/>
    </row>
    <row r="314" spans="1:12" x14ac:dyDescent="0.2">
      <c r="A314" s="14"/>
      <c r="L314" s="15"/>
    </row>
    <row r="315" spans="1:12" x14ac:dyDescent="0.2">
      <c r="A315" s="14"/>
    </row>
    <row r="316" spans="1:12" x14ac:dyDescent="0.2">
      <c r="A316" s="14"/>
    </row>
    <row r="317" spans="1:12" x14ac:dyDescent="0.2">
      <c r="A317" s="14"/>
    </row>
    <row r="318" spans="1:12" x14ac:dyDescent="0.2">
      <c r="A318" s="14"/>
    </row>
    <row r="319" spans="1:12" x14ac:dyDescent="0.2">
      <c r="A319" s="14"/>
    </row>
    <row r="320" spans="1:12" x14ac:dyDescent="0.2">
      <c r="A320" s="14"/>
    </row>
    <row r="321" spans="1:12" x14ac:dyDescent="0.2">
      <c r="A321" s="14"/>
    </row>
    <row r="322" spans="1:12" x14ac:dyDescent="0.2">
      <c r="A322" s="14"/>
    </row>
    <row r="323" spans="1:12" x14ac:dyDescent="0.2">
      <c r="A323" s="14"/>
    </row>
    <row r="324" spans="1:12" x14ac:dyDescent="0.2">
      <c r="A324" s="14"/>
    </row>
    <row r="325" spans="1:12" x14ac:dyDescent="0.2">
      <c r="A325" s="14"/>
    </row>
    <row r="326" spans="1:12" x14ac:dyDescent="0.2">
      <c r="A326" s="14"/>
      <c r="L326" s="15"/>
    </row>
    <row r="327" spans="1:12" x14ac:dyDescent="0.2">
      <c r="A327" s="14"/>
    </row>
    <row r="328" spans="1:12" x14ac:dyDescent="0.2">
      <c r="A328" s="14"/>
      <c r="L328" s="15"/>
    </row>
    <row r="329" spans="1:12" x14ac:dyDescent="0.2">
      <c r="A329" s="14"/>
      <c r="L329" s="15"/>
    </row>
    <row r="330" spans="1:12" x14ac:dyDescent="0.2">
      <c r="A330" s="14"/>
      <c r="L330" s="15"/>
    </row>
    <row r="331" spans="1:12" x14ac:dyDescent="0.2">
      <c r="A331" s="14"/>
      <c r="L331" s="15"/>
    </row>
    <row r="332" spans="1:12" x14ac:dyDescent="0.2">
      <c r="A332" s="14"/>
    </row>
    <row r="333" spans="1:12" x14ac:dyDescent="0.2">
      <c r="A333" s="14"/>
      <c r="L333" s="15"/>
    </row>
    <row r="334" spans="1:12" x14ac:dyDescent="0.2">
      <c r="A334" s="14"/>
      <c r="L334" s="15"/>
    </row>
    <row r="335" spans="1:12" x14ac:dyDescent="0.2">
      <c r="A335" s="14"/>
    </row>
    <row r="336" spans="1:12" x14ac:dyDescent="0.2">
      <c r="A336" s="14"/>
      <c r="L336" s="15"/>
    </row>
    <row r="337" spans="1:12" x14ac:dyDescent="0.2">
      <c r="A337" s="14"/>
    </row>
    <row r="338" spans="1:12" x14ac:dyDescent="0.2">
      <c r="A338" s="14"/>
    </row>
    <row r="339" spans="1:12" x14ac:dyDescent="0.2">
      <c r="A339" s="14"/>
      <c r="L339" s="15"/>
    </row>
    <row r="340" spans="1:12" x14ac:dyDescent="0.2">
      <c r="A340" s="14"/>
    </row>
    <row r="341" spans="1:12" x14ac:dyDescent="0.2">
      <c r="A341" s="14"/>
    </row>
    <row r="342" spans="1:12" x14ac:dyDescent="0.2">
      <c r="A342" s="14"/>
    </row>
    <row r="343" spans="1:12" x14ac:dyDescent="0.2">
      <c r="A343" s="14"/>
    </row>
    <row r="344" spans="1:12" x14ac:dyDescent="0.2">
      <c r="A344" s="14"/>
    </row>
    <row r="345" spans="1:12" x14ac:dyDescent="0.2">
      <c r="A345" s="14"/>
    </row>
    <row r="346" spans="1:12" x14ac:dyDescent="0.2">
      <c r="A346" s="14"/>
    </row>
    <row r="347" spans="1:12" x14ac:dyDescent="0.2">
      <c r="A347" s="14"/>
    </row>
    <row r="348" spans="1:12" x14ac:dyDescent="0.2">
      <c r="A348" s="14"/>
    </row>
    <row r="349" spans="1:12" x14ac:dyDescent="0.2">
      <c r="A349" s="14"/>
    </row>
    <row r="350" spans="1:12" x14ac:dyDescent="0.2">
      <c r="A350" s="14"/>
    </row>
    <row r="351" spans="1:12" x14ac:dyDescent="0.2">
      <c r="A351" s="14"/>
    </row>
    <row r="352" spans="1:12" x14ac:dyDescent="0.2">
      <c r="A352" s="14"/>
    </row>
    <row r="353" spans="1:12" x14ac:dyDescent="0.2">
      <c r="A353" s="14"/>
    </row>
    <row r="354" spans="1:12" x14ac:dyDescent="0.2">
      <c r="A354" s="14"/>
    </row>
    <row r="355" spans="1:12" x14ac:dyDescent="0.2">
      <c r="A355" s="14"/>
      <c r="L355" s="15"/>
    </row>
    <row r="356" spans="1:12" x14ac:dyDescent="0.2">
      <c r="A356" s="14"/>
      <c r="L356" s="15"/>
    </row>
    <row r="357" spans="1:12" x14ac:dyDescent="0.2">
      <c r="A357" s="14"/>
      <c r="L357" s="15"/>
    </row>
    <row r="358" spans="1:12" x14ac:dyDescent="0.2">
      <c r="A358" s="14"/>
      <c r="L358" s="15"/>
    </row>
    <row r="359" spans="1:12" x14ac:dyDescent="0.2">
      <c r="A359" s="14"/>
      <c r="L359" s="15"/>
    </row>
    <row r="360" spans="1:12" x14ac:dyDescent="0.2">
      <c r="A360" s="14"/>
      <c r="L360" s="15"/>
    </row>
    <row r="361" spans="1:12" x14ac:dyDescent="0.2">
      <c r="A361" s="14"/>
      <c r="L361" s="15"/>
    </row>
    <row r="362" spans="1:12" x14ac:dyDescent="0.2">
      <c r="A362" s="14"/>
      <c r="L362" s="15"/>
    </row>
    <row r="363" spans="1:12" x14ac:dyDescent="0.2">
      <c r="A363" s="14"/>
    </row>
    <row r="364" spans="1:12" x14ac:dyDescent="0.2">
      <c r="A364" s="14"/>
      <c r="L364" s="15"/>
    </row>
    <row r="365" spans="1:12" x14ac:dyDescent="0.2">
      <c r="A365" s="14"/>
      <c r="L365" s="15"/>
    </row>
    <row r="366" spans="1:12" x14ac:dyDescent="0.2">
      <c r="A366" s="14"/>
      <c r="L366" s="15"/>
    </row>
    <row r="367" spans="1:12" x14ac:dyDescent="0.2">
      <c r="A367" s="14"/>
      <c r="L367" s="15"/>
    </row>
    <row r="368" spans="1:12" x14ac:dyDescent="0.2">
      <c r="A368" s="14"/>
    </row>
    <row r="369" spans="1:12" x14ac:dyDescent="0.2">
      <c r="A369" s="14"/>
    </row>
    <row r="370" spans="1:12" x14ac:dyDescent="0.2">
      <c r="A370" s="14"/>
    </row>
    <row r="371" spans="1:12" x14ac:dyDescent="0.2">
      <c r="A371" s="14"/>
    </row>
    <row r="372" spans="1:12" x14ac:dyDescent="0.2">
      <c r="A372" s="14"/>
    </row>
    <row r="373" spans="1:12" x14ac:dyDescent="0.2">
      <c r="A373" s="14"/>
    </row>
    <row r="374" spans="1:12" x14ac:dyDescent="0.2">
      <c r="A374" s="14"/>
    </row>
    <row r="375" spans="1:12" x14ac:dyDescent="0.2">
      <c r="A375" s="14"/>
    </row>
    <row r="376" spans="1:12" x14ac:dyDescent="0.2">
      <c r="A376" s="14"/>
    </row>
    <row r="377" spans="1:12" x14ac:dyDescent="0.2">
      <c r="A377" s="14"/>
    </row>
    <row r="378" spans="1:12" x14ac:dyDescent="0.2">
      <c r="A378" s="14"/>
    </row>
    <row r="379" spans="1:12" x14ac:dyDescent="0.2">
      <c r="A379" s="14"/>
    </row>
    <row r="380" spans="1:12" x14ac:dyDescent="0.2">
      <c r="A380" s="14"/>
    </row>
    <row r="381" spans="1:12" x14ac:dyDescent="0.2">
      <c r="A381" s="14"/>
    </row>
    <row r="382" spans="1:12" x14ac:dyDescent="0.2">
      <c r="A382" s="14"/>
    </row>
    <row r="383" spans="1:12" x14ac:dyDescent="0.2">
      <c r="A383" s="14"/>
    </row>
    <row r="384" spans="1:12" x14ac:dyDescent="0.2">
      <c r="A384" s="14"/>
      <c r="L384" s="15"/>
    </row>
    <row r="385" spans="1:12" x14ac:dyDescent="0.2">
      <c r="A385" s="14"/>
      <c r="L385" s="15"/>
    </row>
    <row r="386" spans="1:12" x14ac:dyDescent="0.2">
      <c r="A386" s="14"/>
      <c r="L386" s="15"/>
    </row>
    <row r="387" spans="1:12" x14ac:dyDescent="0.2">
      <c r="A387" s="14"/>
      <c r="L387" s="15"/>
    </row>
    <row r="388" spans="1:12" x14ac:dyDescent="0.2">
      <c r="A388" s="14"/>
    </row>
    <row r="389" spans="1:12" x14ac:dyDescent="0.2">
      <c r="A389" s="14"/>
    </row>
    <row r="390" spans="1:12" x14ac:dyDescent="0.2">
      <c r="A390" s="14"/>
    </row>
    <row r="391" spans="1:12" x14ac:dyDescent="0.2">
      <c r="A391" s="14"/>
    </row>
    <row r="392" spans="1:12" x14ac:dyDescent="0.2">
      <c r="A392" s="14"/>
    </row>
    <row r="393" spans="1:12" x14ac:dyDescent="0.2">
      <c r="A393" s="14"/>
    </row>
    <row r="394" spans="1:12" x14ac:dyDescent="0.2">
      <c r="A394" s="14"/>
      <c r="L394" s="15"/>
    </row>
    <row r="395" spans="1:12" x14ac:dyDescent="0.2">
      <c r="A395" s="14"/>
      <c r="L395" s="15"/>
    </row>
    <row r="396" spans="1:12" x14ac:dyDescent="0.2">
      <c r="A396" s="14"/>
      <c r="L396" s="15"/>
    </row>
    <row r="397" spans="1:12" x14ac:dyDescent="0.2">
      <c r="A397" s="14"/>
      <c r="L397" s="15"/>
    </row>
    <row r="398" spans="1:12" x14ac:dyDescent="0.2">
      <c r="A398" s="14"/>
      <c r="L398" s="15"/>
    </row>
    <row r="399" spans="1:12" x14ac:dyDescent="0.2">
      <c r="A399" s="14"/>
      <c r="L399" s="15"/>
    </row>
    <row r="400" spans="1:12" x14ac:dyDescent="0.2">
      <c r="A400" s="14"/>
    </row>
    <row r="401" spans="1:1" x14ac:dyDescent="0.2">
      <c r="A401" s="14"/>
    </row>
    <row r="402" spans="1:1" x14ac:dyDescent="0.2">
      <c r="A402" s="14"/>
    </row>
    <row r="403" spans="1:1" x14ac:dyDescent="0.2">
      <c r="A403" s="14"/>
    </row>
    <row r="404" spans="1:1" x14ac:dyDescent="0.2">
      <c r="A404" s="14"/>
    </row>
    <row r="405" spans="1:1" x14ac:dyDescent="0.2">
      <c r="A405" s="14"/>
    </row>
    <row r="406" spans="1:1" x14ac:dyDescent="0.2">
      <c r="A406" s="14"/>
    </row>
    <row r="407" spans="1:1" x14ac:dyDescent="0.2">
      <c r="A407" s="14"/>
    </row>
    <row r="408" spans="1:1" x14ac:dyDescent="0.2">
      <c r="A408" s="14"/>
    </row>
    <row r="409" spans="1:1" x14ac:dyDescent="0.2">
      <c r="A409" s="14"/>
    </row>
    <row r="410" spans="1:1" x14ac:dyDescent="0.2">
      <c r="A410" s="14"/>
    </row>
    <row r="411" spans="1:1" x14ac:dyDescent="0.2">
      <c r="A411" s="14"/>
    </row>
    <row r="412" spans="1:1" x14ac:dyDescent="0.2">
      <c r="A412" s="14"/>
    </row>
    <row r="413" spans="1:1" x14ac:dyDescent="0.2">
      <c r="A413" s="14"/>
    </row>
    <row r="414" spans="1:1" x14ac:dyDescent="0.2">
      <c r="A414" s="14"/>
    </row>
    <row r="415" spans="1:1" x14ac:dyDescent="0.2">
      <c r="A415" s="14"/>
    </row>
    <row r="416" spans="1:1" x14ac:dyDescent="0.2">
      <c r="A416" s="14"/>
    </row>
    <row r="417" spans="1:12" x14ac:dyDescent="0.2">
      <c r="A417" s="14"/>
      <c r="L417" s="15"/>
    </row>
    <row r="418" spans="1:12" x14ac:dyDescent="0.2">
      <c r="A418" s="14"/>
      <c r="L418" s="15"/>
    </row>
    <row r="419" spans="1:12" x14ac:dyDescent="0.2">
      <c r="A419" s="14"/>
      <c r="L419" s="15"/>
    </row>
    <row r="420" spans="1:12" x14ac:dyDescent="0.2">
      <c r="A420" s="14"/>
      <c r="L420" s="15"/>
    </row>
    <row r="421" spans="1:12" x14ac:dyDescent="0.2">
      <c r="A421" s="14"/>
      <c r="L421" s="15"/>
    </row>
    <row r="422" spans="1:12" x14ac:dyDescent="0.2">
      <c r="A422" s="14"/>
    </row>
    <row r="423" spans="1:12" x14ac:dyDescent="0.2">
      <c r="A423" s="14"/>
    </row>
    <row r="424" spans="1:12" x14ac:dyDescent="0.2">
      <c r="A424" s="14"/>
    </row>
    <row r="425" spans="1:12" x14ac:dyDescent="0.2">
      <c r="A425" s="14"/>
    </row>
    <row r="426" spans="1:12" x14ac:dyDescent="0.2">
      <c r="A426" s="14"/>
      <c r="L426" s="15"/>
    </row>
    <row r="427" spans="1:12" x14ac:dyDescent="0.2">
      <c r="A427" s="14"/>
    </row>
    <row r="428" spans="1:12" x14ac:dyDescent="0.2">
      <c r="A428" s="14"/>
    </row>
    <row r="429" spans="1:12" x14ac:dyDescent="0.2">
      <c r="A429" s="14"/>
    </row>
    <row r="430" spans="1:12" x14ac:dyDescent="0.2">
      <c r="A430" s="14"/>
    </row>
    <row r="431" spans="1:12" x14ac:dyDescent="0.2">
      <c r="A431" s="14"/>
    </row>
    <row r="432" spans="1:12" x14ac:dyDescent="0.2">
      <c r="A432" s="14"/>
    </row>
    <row r="433" spans="1:12" x14ac:dyDescent="0.2">
      <c r="A433" s="14"/>
    </row>
    <row r="434" spans="1:12" x14ac:dyDescent="0.2">
      <c r="A434" s="14"/>
      <c r="L434" s="15"/>
    </row>
    <row r="435" spans="1:12" x14ac:dyDescent="0.2">
      <c r="A435" s="14"/>
    </row>
    <row r="436" spans="1:12" x14ac:dyDescent="0.2">
      <c r="A436" s="14"/>
    </row>
    <row r="437" spans="1:12" x14ac:dyDescent="0.2">
      <c r="A437" s="14"/>
    </row>
    <row r="438" spans="1:12" x14ac:dyDescent="0.2">
      <c r="A438" s="14"/>
    </row>
    <row r="439" spans="1:12" x14ac:dyDescent="0.2">
      <c r="A439" s="14"/>
    </row>
    <row r="440" spans="1:12" x14ac:dyDescent="0.2">
      <c r="A440" s="14"/>
    </row>
    <row r="441" spans="1:12" x14ac:dyDescent="0.2">
      <c r="A441" s="14"/>
    </row>
    <row r="442" spans="1:12" x14ac:dyDescent="0.2">
      <c r="A442" s="14"/>
    </row>
    <row r="443" spans="1:12" x14ac:dyDescent="0.2">
      <c r="A443" s="14"/>
    </row>
    <row r="444" spans="1:12" x14ac:dyDescent="0.2">
      <c r="A444" s="14"/>
    </row>
    <row r="445" spans="1:12" x14ac:dyDescent="0.2">
      <c r="A445" s="14"/>
      <c r="L445" s="15"/>
    </row>
    <row r="446" spans="1:12" x14ac:dyDescent="0.2">
      <c r="A446" s="14"/>
      <c r="L446" s="15"/>
    </row>
    <row r="447" spans="1:12" x14ac:dyDescent="0.2">
      <c r="A447" s="14"/>
    </row>
    <row r="448" spans="1:12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2" x14ac:dyDescent="0.2">
      <c r="A465" s="14"/>
    </row>
    <row r="466" spans="1:12" x14ac:dyDescent="0.2">
      <c r="A466" s="14"/>
    </row>
    <row r="467" spans="1:12" x14ac:dyDescent="0.2">
      <c r="A467" s="14"/>
    </row>
    <row r="468" spans="1:12" x14ac:dyDescent="0.2">
      <c r="A468" s="14"/>
    </row>
    <row r="469" spans="1:12" x14ac:dyDescent="0.2">
      <c r="A469" s="14"/>
    </row>
    <row r="470" spans="1:12" x14ac:dyDescent="0.2">
      <c r="A470" s="14"/>
    </row>
    <row r="471" spans="1:12" x14ac:dyDescent="0.2">
      <c r="A471" s="14"/>
    </row>
    <row r="472" spans="1:12" x14ac:dyDescent="0.2">
      <c r="A472" s="14"/>
    </row>
    <row r="473" spans="1:12" x14ac:dyDescent="0.2">
      <c r="A473" s="14"/>
      <c r="L473" s="15"/>
    </row>
    <row r="474" spans="1:12" x14ac:dyDescent="0.2">
      <c r="A474" s="14"/>
    </row>
    <row r="475" spans="1:12" x14ac:dyDescent="0.2">
      <c r="A475" s="14"/>
      <c r="L475" s="15"/>
    </row>
    <row r="476" spans="1:12" x14ac:dyDescent="0.2">
      <c r="A476" s="14"/>
      <c r="L476" s="15"/>
    </row>
    <row r="477" spans="1:12" x14ac:dyDescent="0.2">
      <c r="A477" s="14"/>
    </row>
    <row r="478" spans="1:12" x14ac:dyDescent="0.2">
      <c r="A478" s="14"/>
    </row>
    <row r="479" spans="1:12" x14ac:dyDescent="0.2">
      <c r="A479" s="14"/>
      <c r="L479" s="15"/>
    </row>
    <row r="480" spans="1:12" x14ac:dyDescent="0.2">
      <c r="A480" s="14"/>
    </row>
    <row r="481" spans="1:12" x14ac:dyDescent="0.2">
      <c r="A481" s="14"/>
    </row>
    <row r="482" spans="1:12" x14ac:dyDescent="0.2">
      <c r="A482" s="14"/>
    </row>
    <row r="483" spans="1:12" x14ac:dyDescent="0.2">
      <c r="A483" s="14"/>
    </row>
    <row r="484" spans="1:12" x14ac:dyDescent="0.2">
      <c r="A484" s="14"/>
      <c r="L484" s="15"/>
    </row>
    <row r="485" spans="1:12" x14ac:dyDescent="0.2">
      <c r="A485" s="14"/>
    </row>
    <row r="486" spans="1:12" x14ac:dyDescent="0.2">
      <c r="A486" s="14"/>
      <c r="L486" s="15"/>
    </row>
    <row r="487" spans="1:12" x14ac:dyDescent="0.2">
      <c r="A487" s="14"/>
    </row>
    <row r="488" spans="1:12" x14ac:dyDescent="0.2">
      <c r="A488" s="14"/>
    </row>
    <row r="489" spans="1:12" x14ac:dyDescent="0.2">
      <c r="A489" s="14"/>
    </row>
    <row r="490" spans="1:12" x14ac:dyDescent="0.2">
      <c r="A490" s="14"/>
    </row>
    <row r="491" spans="1:12" x14ac:dyDescent="0.2">
      <c r="A491" s="14"/>
    </row>
    <row r="492" spans="1:12" x14ac:dyDescent="0.2">
      <c r="A492" s="14"/>
    </row>
    <row r="493" spans="1:12" x14ac:dyDescent="0.2">
      <c r="A493" s="14"/>
    </row>
    <row r="494" spans="1:12" x14ac:dyDescent="0.2">
      <c r="A494" s="14"/>
    </row>
    <row r="495" spans="1:12" x14ac:dyDescent="0.2">
      <c r="A495" s="14"/>
    </row>
    <row r="496" spans="1:12" x14ac:dyDescent="0.2">
      <c r="A496" s="14"/>
      <c r="L496" s="15"/>
    </row>
    <row r="497" spans="1:12" x14ac:dyDescent="0.2">
      <c r="A497" s="14"/>
    </row>
    <row r="498" spans="1:12" x14ac:dyDescent="0.2">
      <c r="A498" s="14"/>
    </row>
    <row r="499" spans="1:12" x14ac:dyDescent="0.2">
      <c r="A499" s="14"/>
    </row>
    <row r="500" spans="1:12" x14ac:dyDescent="0.2">
      <c r="A500" s="14"/>
    </row>
    <row r="501" spans="1:12" x14ac:dyDescent="0.2">
      <c r="A501" s="14"/>
    </row>
    <row r="502" spans="1:12" x14ac:dyDescent="0.2">
      <c r="A502" s="14"/>
    </row>
    <row r="503" spans="1:12" x14ac:dyDescent="0.2">
      <c r="A503" s="14"/>
    </row>
    <row r="504" spans="1:12" x14ac:dyDescent="0.2">
      <c r="A504" s="14"/>
    </row>
    <row r="505" spans="1:12" x14ac:dyDescent="0.2">
      <c r="A505" s="14"/>
    </row>
    <row r="506" spans="1:12" x14ac:dyDescent="0.2">
      <c r="A506" s="14"/>
    </row>
    <row r="507" spans="1:12" x14ac:dyDescent="0.2">
      <c r="A507" s="14"/>
    </row>
    <row r="508" spans="1:12" x14ac:dyDescent="0.2">
      <c r="A508" s="14"/>
    </row>
    <row r="509" spans="1:12" x14ac:dyDescent="0.2">
      <c r="A509" s="14"/>
    </row>
    <row r="510" spans="1:12" x14ac:dyDescent="0.2">
      <c r="A510" s="14"/>
      <c r="L510" s="15"/>
    </row>
    <row r="511" spans="1:12" x14ac:dyDescent="0.2">
      <c r="A511" s="14"/>
    </row>
    <row r="512" spans="1:12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2" x14ac:dyDescent="0.2">
      <c r="A529" s="14"/>
    </row>
    <row r="530" spans="1:12" x14ac:dyDescent="0.2">
      <c r="A530" s="14"/>
    </row>
    <row r="531" spans="1:12" x14ac:dyDescent="0.2">
      <c r="A531" s="14"/>
    </row>
    <row r="532" spans="1:12" x14ac:dyDescent="0.2">
      <c r="A532" s="14"/>
    </row>
    <row r="533" spans="1:12" x14ac:dyDescent="0.2">
      <c r="A533" s="14"/>
    </row>
    <row r="534" spans="1:12" x14ac:dyDescent="0.2">
      <c r="A534" s="14"/>
    </row>
    <row r="535" spans="1:12" x14ac:dyDescent="0.2">
      <c r="A535" s="14"/>
    </row>
    <row r="536" spans="1:12" x14ac:dyDescent="0.2">
      <c r="A536" s="14"/>
    </row>
    <row r="537" spans="1:12" x14ac:dyDescent="0.2">
      <c r="A537" s="14"/>
    </row>
    <row r="538" spans="1:12" x14ac:dyDescent="0.2">
      <c r="A538" s="14"/>
    </row>
    <row r="539" spans="1:12" x14ac:dyDescent="0.2">
      <c r="A539" s="14"/>
    </row>
    <row r="540" spans="1:12" x14ac:dyDescent="0.2">
      <c r="A540" s="14"/>
    </row>
    <row r="541" spans="1:12" x14ac:dyDescent="0.2">
      <c r="A541" s="14"/>
    </row>
    <row r="542" spans="1:12" x14ac:dyDescent="0.2">
      <c r="A542" s="14"/>
    </row>
    <row r="543" spans="1:12" x14ac:dyDescent="0.2">
      <c r="A543" s="14"/>
    </row>
    <row r="544" spans="1:12" x14ac:dyDescent="0.2">
      <c r="A544" s="14"/>
      <c r="L544" s="15"/>
    </row>
    <row r="545" spans="1:1" x14ac:dyDescent="0.2">
      <c r="A545" s="14"/>
    </row>
    <row r="546" spans="1:1" x14ac:dyDescent="0.2">
      <c r="A546" s="14"/>
    </row>
    <row r="547" spans="1:1" x14ac:dyDescent="0.2">
      <c r="A547" s="14"/>
    </row>
    <row r="548" spans="1:1" x14ac:dyDescent="0.2">
      <c r="A548" s="14"/>
    </row>
    <row r="549" spans="1:1" x14ac:dyDescent="0.2">
      <c r="A549" s="14"/>
    </row>
    <row r="550" spans="1:1" x14ac:dyDescent="0.2">
      <c r="A550" s="14"/>
    </row>
    <row r="551" spans="1:1" x14ac:dyDescent="0.2">
      <c r="A551" s="14"/>
    </row>
    <row r="552" spans="1:1" x14ac:dyDescent="0.2">
      <c r="A552" s="14"/>
    </row>
    <row r="553" spans="1:1" x14ac:dyDescent="0.2">
      <c r="A553" s="14"/>
    </row>
    <row r="554" spans="1:1" x14ac:dyDescent="0.2">
      <c r="A554" s="14"/>
    </row>
    <row r="555" spans="1:1" x14ac:dyDescent="0.2">
      <c r="A555" s="14"/>
    </row>
    <row r="556" spans="1:1" x14ac:dyDescent="0.2">
      <c r="A556" s="14"/>
    </row>
    <row r="557" spans="1:1" x14ac:dyDescent="0.2">
      <c r="A557" s="14"/>
    </row>
    <row r="558" spans="1:1" x14ac:dyDescent="0.2">
      <c r="A558" s="14"/>
    </row>
    <row r="559" spans="1:1" x14ac:dyDescent="0.2">
      <c r="A559" s="14"/>
    </row>
    <row r="560" spans="1:1" x14ac:dyDescent="0.2">
      <c r="A560" s="14"/>
    </row>
    <row r="561" spans="1:12" x14ac:dyDescent="0.2">
      <c r="A561" s="14"/>
    </row>
    <row r="562" spans="1:12" x14ac:dyDescent="0.2">
      <c r="A562" s="14"/>
    </row>
    <row r="563" spans="1:12" x14ac:dyDescent="0.2">
      <c r="A563" s="14"/>
    </row>
    <row r="564" spans="1:12" x14ac:dyDescent="0.2">
      <c r="A564" s="14"/>
      <c r="L564" s="15"/>
    </row>
    <row r="565" spans="1:12" x14ac:dyDescent="0.2">
      <c r="A565" s="14"/>
      <c r="L565" s="15"/>
    </row>
    <row r="566" spans="1:12" x14ac:dyDescent="0.2">
      <c r="A566" s="14"/>
    </row>
    <row r="567" spans="1:12" x14ac:dyDescent="0.2">
      <c r="A567" s="14"/>
      <c r="L567" s="15"/>
    </row>
    <row r="568" spans="1:12" x14ac:dyDescent="0.2">
      <c r="A568" s="14"/>
    </row>
    <row r="569" spans="1:12" x14ac:dyDescent="0.2">
      <c r="A569" s="14"/>
    </row>
    <row r="570" spans="1:12" x14ac:dyDescent="0.2">
      <c r="A570" s="14"/>
      <c r="L570" s="15"/>
    </row>
    <row r="571" spans="1:12" x14ac:dyDescent="0.2">
      <c r="A571" s="14"/>
    </row>
    <row r="572" spans="1:12" x14ac:dyDescent="0.2">
      <c r="A572" s="14"/>
      <c r="L572" s="15"/>
    </row>
    <row r="573" spans="1:12" x14ac:dyDescent="0.2">
      <c r="A573" s="14"/>
    </row>
    <row r="574" spans="1:12" x14ac:dyDescent="0.2">
      <c r="A574" s="14"/>
      <c r="L574" s="15"/>
    </row>
    <row r="575" spans="1:12" x14ac:dyDescent="0.2">
      <c r="A575" s="14"/>
    </row>
    <row r="576" spans="1:12" x14ac:dyDescent="0.2">
      <c r="A576" s="14"/>
    </row>
    <row r="577" spans="1:12" x14ac:dyDescent="0.2">
      <c r="A577" s="14"/>
    </row>
    <row r="578" spans="1:12" x14ac:dyDescent="0.2">
      <c r="A578" s="14"/>
    </row>
    <row r="579" spans="1:12" x14ac:dyDescent="0.2">
      <c r="A579" s="14"/>
    </row>
    <row r="580" spans="1:12" x14ac:dyDescent="0.2">
      <c r="A580" s="14"/>
    </row>
    <row r="581" spans="1:12" x14ac:dyDescent="0.2">
      <c r="A581" s="14"/>
    </row>
    <row r="582" spans="1:12" x14ac:dyDescent="0.2">
      <c r="A582" s="14"/>
    </row>
    <row r="583" spans="1:12" x14ac:dyDescent="0.2">
      <c r="A583" s="14"/>
    </row>
    <row r="584" spans="1:12" x14ac:dyDescent="0.2">
      <c r="A584" s="14"/>
    </row>
    <row r="585" spans="1:12" x14ac:dyDescent="0.2">
      <c r="A585" s="14"/>
    </row>
    <row r="586" spans="1:12" x14ac:dyDescent="0.2">
      <c r="A586" s="14"/>
      <c r="L586" s="15"/>
    </row>
    <row r="587" spans="1:12" x14ac:dyDescent="0.2">
      <c r="A587" s="14"/>
    </row>
    <row r="588" spans="1:12" x14ac:dyDescent="0.2">
      <c r="A588" s="14"/>
    </row>
    <row r="589" spans="1:12" x14ac:dyDescent="0.2">
      <c r="A589" s="14"/>
    </row>
    <row r="590" spans="1:12" x14ac:dyDescent="0.2">
      <c r="A590" s="14"/>
    </row>
    <row r="591" spans="1:12" x14ac:dyDescent="0.2">
      <c r="A591" s="14"/>
    </row>
    <row r="592" spans="1:12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2" x14ac:dyDescent="0.2">
      <c r="A609" s="14"/>
    </row>
    <row r="610" spans="1:12" x14ac:dyDescent="0.2">
      <c r="A610" s="14"/>
    </row>
    <row r="611" spans="1:12" x14ac:dyDescent="0.2">
      <c r="A611" s="14"/>
      <c r="L611" s="15"/>
    </row>
    <row r="612" spans="1:12" x14ac:dyDescent="0.2">
      <c r="A612" s="14"/>
    </row>
    <row r="613" spans="1:12" x14ac:dyDescent="0.2">
      <c r="A613" s="14"/>
    </row>
    <row r="614" spans="1:12" x14ac:dyDescent="0.2">
      <c r="A614" s="14"/>
    </row>
    <row r="615" spans="1:12" x14ac:dyDescent="0.2">
      <c r="A615" s="14"/>
    </row>
    <row r="616" spans="1:12" x14ac:dyDescent="0.2">
      <c r="A616" s="14"/>
    </row>
    <row r="617" spans="1:12" x14ac:dyDescent="0.2">
      <c r="A617" s="14"/>
    </row>
    <row r="618" spans="1:12" x14ac:dyDescent="0.2">
      <c r="A618" s="14"/>
    </row>
    <row r="619" spans="1:12" x14ac:dyDescent="0.2">
      <c r="A619" s="14"/>
    </row>
    <row r="620" spans="1:12" x14ac:dyDescent="0.2">
      <c r="A620" s="14"/>
    </row>
    <row r="621" spans="1:12" x14ac:dyDescent="0.2">
      <c r="A621" s="14"/>
    </row>
    <row r="622" spans="1:12" x14ac:dyDescent="0.2">
      <c r="A622" s="14"/>
    </row>
    <row r="623" spans="1:12" x14ac:dyDescent="0.2">
      <c r="A623" s="14"/>
    </row>
    <row r="624" spans="1:12" x14ac:dyDescent="0.2">
      <c r="A624" s="14"/>
    </row>
    <row r="625" spans="1:12" x14ac:dyDescent="0.2">
      <c r="A625" s="14"/>
    </row>
    <row r="626" spans="1:12" x14ac:dyDescent="0.2">
      <c r="A626" s="14"/>
    </row>
    <row r="627" spans="1:12" x14ac:dyDescent="0.2">
      <c r="A627" s="14"/>
    </row>
    <row r="628" spans="1:12" x14ac:dyDescent="0.2">
      <c r="A628" s="14"/>
    </row>
    <row r="629" spans="1:12" x14ac:dyDescent="0.2">
      <c r="A629" s="14"/>
    </row>
    <row r="630" spans="1:12" x14ac:dyDescent="0.2">
      <c r="A630" s="14"/>
    </row>
    <row r="631" spans="1:12" x14ac:dyDescent="0.2">
      <c r="A631" s="14"/>
    </row>
    <row r="632" spans="1:12" x14ac:dyDescent="0.2">
      <c r="A632" s="14"/>
    </row>
    <row r="633" spans="1:12" x14ac:dyDescent="0.2">
      <c r="A633" s="14"/>
    </row>
    <row r="634" spans="1:12" x14ac:dyDescent="0.2">
      <c r="A634" s="14"/>
    </row>
    <row r="635" spans="1:12" x14ac:dyDescent="0.2">
      <c r="A635" s="14"/>
    </row>
    <row r="636" spans="1:12" x14ac:dyDescent="0.2">
      <c r="A636" s="14"/>
      <c r="L636" s="15"/>
    </row>
    <row r="637" spans="1:12" x14ac:dyDescent="0.2">
      <c r="A637" s="14"/>
    </row>
    <row r="638" spans="1:12" x14ac:dyDescent="0.2">
      <c r="A638" s="14"/>
    </row>
    <row r="639" spans="1:12" x14ac:dyDescent="0.2">
      <c r="A639" s="14"/>
    </row>
    <row r="640" spans="1:12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304"/>
    </row>
    <row r="665" spans="1:1" x14ac:dyDescent="0.2">
      <c r="A665" s="304"/>
    </row>
    <row r="666" spans="1:1" x14ac:dyDescent="0.2">
      <c r="A666" s="304"/>
    </row>
    <row r="667" spans="1:1" x14ac:dyDescent="0.2">
      <c r="A667" s="304"/>
    </row>
    <row r="668" spans="1:1" x14ac:dyDescent="0.2">
      <c r="A668" s="304"/>
    </row>
    <row r="669" spans="1:1" x14ac:dyDescent="0.2">
      <c r="A669" s="304"/>
    </row>
    <row r="670" spans="1:1" x14ac:dyDescent="0.2">
      <c r="A670" s="304"/>
    </row>
    <row r="671" spans="1:1" x14ac:dyDescent="0.2">
      <c r="A671" s="304"/>
    </row>
    <row r="672" spans="1:1" x14ac:dyDescent="0.2">
      <c r="A672" s="304"/>
    </row>
    <row r="673" spans="1:12" x14ac:dyDescent="0.2">
      <c r="A673" s="304"/>
    </row>
    <row r="674" spans="1:12" x14ac:dyDescent="0.2">
      <c r="A674" s="304"/>
    </row>
    <row r="675" spans="1:12" x14ac:dyDescent="0.2">
      <c r="A675" s="304"/>
    </row>
    <row r="676" spans="1:12" x14ac:dyDescent="0.2">
      <c r="A676" s="304"/>
      <c r="L676" s="15"/>
    </row>
    <row r="677" spans="1:12" x14ac:dyDescent="0.2">
      <c r="A677" s="304"/>
      <c r="L677" s="15"/>
    </row>
    <row r="678" spans="1:12" x14ac:dyDescent="0.2">
      <c r="A678" s="304"/>
    </row>
    <row r="679" spans="1:12" x14ac:dyDescent="0.2">
      <c r="A679" s="304"/>
    </row>
    <row r="680" spans="1:12" x14ac:dyDescent="0.2">
      <c r="A680" s="304"/>
    </row>
    <row r="681" spans="1:12" x14ac:dyDescent="0.2">
      <c r="A681" s="304"/>
    </row>
    <row r="682" spans="1:12" x14ac:dyDescent="0.2">
      <c r="A682" s="304"/>
    </row>
    <row r="683" spans="1:12" x14ac:dyDescent="0.2">
      <c r="A683" s="304"/>
    </row>
    <row r="684" spans="1:12" x14ac:dyDescent="0.2">
      <c r="A684" s="304"/>
    </row>
    <row r="685" spans="1:12" x14ac:dyDescent="0.2">
      <c r="A685" s="304"/>
    </row>
    <row r="686" spans="1:12" x14ac:dyDescent="0.2">
      <c r="A686" s="304"/>
    </row>
    <row r="687" spans="1:12" x14ac:dyDescent="0.2">
      <c r="A687" s="304"/>
    </row>
    <row r="688" spans="1:12" x14ac:dyDescent="0.2">
      <c r="A688" s="304"/>
    </row>
    <row r="689" spans="1:1" x14ac:dyDescent="0.2">
      <c r="A689" s="304"/>
    </row>
    <row r="690" spans="1:1" x14ac:dyDescent="0.2">
      <c r="A690" s="304"/>
    </row>
    <row r="691" spans="1:1" x14ac:dyDescent="0.2">
      <c r="A691" s="304"/>
    </row>
    <row r="692" spans="1:1" x14ac:dyDescent="0.2">
      <c r="A692" s="304"/>
    </row>
    <row r="693" spans="1:1" x14ac:dyDescent="0.2">
      <c r="A693" s="304"/>
    </row>
    <row r="694" spans="1:1" x14ac:dyDescent="0.2">
      <c r="A694" s="304"/>
    </row>
    <row r="695" spans="1:1" x14ac:dyDescent="0.2">
      <c r="A695" s="304"/>
    </row>
    <row r="696" spans="1:1" x14ac:dyDescent="0.2">
      <c r="A696" s="304"/>
    </row>
    <row r="697" spans="1:1" x14ac:dyDescent="0.2">
      <c r="A697" s="304"/>
    </row>
    <row r="698" spans="1:1" x14ac:dyDescent="0.2">
      <c r="A698" s="304"/>
    </row>
    <row r="699" spans="1:1" x14ac:dyDescent="0.2">
      <c r="A699" s="304"/>
    </row>
    <row r="700" spans="1:1" x14ac:dyDescent="0.2">
      <c r="A700" s="304"/>
    </row>
    <row r="701" spans="1:1" x14ac:dyDescent="0.2">
      <c r="A701" s="304"/>
    </row>
    <row r="702" spans="1:1" x14ac:dyDescent="0.2">
      <c r="A702" s="304"/>
    </row>
    <row r="703" spans="1:1" x14ac:dyDescent="0.2">
      <c r="A703" s="304"/>
    </row>
    <row r="704" spans="1:1" x14ac:dyDescent="0.2">
      <c r="A704" s="304"/>
    </row>
    <row r="705" spans="1:1" x14ac:dyDescent="0.2">
      <c r="A705" s="304"/>
    </row>
    <row r="706" spans="1:1" x14ac:dyDescent="0.2">
      <c r="A706" s="304"/>
    </row>
    <row r="707" spans="1:1" x14ac:dyDescent="0.2">
      <c r="A707" s="304"/>
    </row>
    <row r="708" spans="1:1" x14ac:dyDescent="0.2">
      <c r="A708" s="304"/>
    </row>
    <row r="709" spans="1:1" x14ac:dyDescent="0.2">
      <c r="A709" s="304"/>
    </row>
    <row r="710" spans="1:1" x14ac:dyDescent="0.2">
      <c r="A710" s="304"/>
    </row>
    <row r="711" spans="1:1" x14ac:dyDescent="0.2">
      <c r="A711" s="304"/>
    </row>
    <row r="712" spans="1:1" x14ac:dyDescent="0.2">
      <c r="A712" s="304"/>
    </row>
    <row r="713" spans="1:1" x14ac:dyDescent="0.2">
      <c r="A713" s="304"/>
    </row>
    <row r="714" spans="1:1" x14ac:dyDescent="0.2">
      <c r="A714" s="304"/>
    </row>
    <row r="715" spans="1:1" x14ac:dyDescent="0.2">
      <c r="A715" s="304"/>
    </row>
    <row r="716" spans="1:1" x14ac:dyDescent="0.2">
      <c r="A716" s="304"/>
    </row>
    <row r="717" spans="1:1" x14ac:dyDescent="0.2">
      <c r="A717" s="304"/>
    </row>
    <row r="718" spans="1:1" x14ac:dyDescent="0.2">
      <c r="A718" s="304"/>
    </row>
    <row r="719" spans="1:1" x14ac:dyDescent="0.2">
      <c r="A719" s="304"/>
    </row>
    <row r="720" spans="1:1" x14ac:dyDescent="0.2">
      <c r="A720" s="304"/>
    </row>
    <row r="721" spans="1:1" x14ac:dyDescent="0.2">
      <c r="A721" s="304"/>
    </row>
    <row r="722" spans="1:1" x14ac:dyDescent="0.2">
      <c r="A722" s="304"/>
    </row>
    <row r="723" spans="1:1" x14ac:dyDescent="0.2">
      <c r="A723" s="304"/>
    </row>
    <row r="724" spans="1:1" x14ac:dyDescent="0.2">
      <c r="A724" s="304"/>
    </row>
    <row r="725" spans="1:1" x14ac:dyDescent="0.2">
      <c r="A725" s="304"/>
    </row>
    <row r="726" spans="1:1" x14ac:dyDescent="0.2">
      <c r="A726" s="304"/>
    </row>
    <row r="727" spans="1:1" x14ac:dyDescent="0.2">
      <c r="A727" s="304"/>
    </row>
    <row r="728" spans="1:1" x14ac:dyDescent="0.2">
      <c r="A728" s="304"/>
    </row>
    <row r="729" spans="1:1" x14ac:dyDescent="0.2">
      <c r="A729" s="304"/>
    </row>
    <row r="730" spans="1:1" x14ac:dyDescent="0.2">
      <c r="A730" s="304"/>
    </row>
    <row r="731" spans="1:1" x14ac:dyDescent="0.2">
      <c r="A731" s="304"/>
    </row>
    <row r="732" spans="1:1" x14ac:dyDescent="0.2">
      <c r="A732" s="304"/>
    </row>
    <row r="733" spans="1:1" x14ac:dyDescent="0.2">
      <c r="A733" s="304"/>
    </row>
    <row r="734" spans="1:1" x14ac:dyDescent="0.2">
      <c r="A734" s="304"/>
    </row>
    <row r="735" spans="1:1" x14ac:dyDescent="0.2">
      <c r="A735" s="304"/>
    </row>
    <row r="736" spans="1:1" x14ac:dyDescent="0.2">
      <c r="A736" s="304"/>
    </row>
    <row r="737" spans="1:1" x14ac:dyDescent="0.2">
      <c r="A737" s="304"/>
    </row>
    <row r="738" spans="1:1" x14ac:dyDescent="0.2">
      <c r="A738" s="304"/>
    </row>
    <row r="739" spans="1:1" x14ac:dyDescent="0.2">
      <c r="A739" s="304"/>
    </row>
    <row r="740" spans="1:1" x14ac:dyDescent="0.2">
      <c r="A740" s="304"/>
    </row>
    <row r="741" spans="1:1" x14ac:dyDescent="0.2">
      <c r="A741" s="304"/>
    </row>
    <row r="742" spans="1:1" x14ac:dyDescent="0.2">
      <c r="A742" s="304"/>
    </row>
    <row r="743" spans="1:1" x14ac:dyDescent="0.2">
      <c r="A743" s="304"/>
    </row>
    <row r="744" spans="1:1" x14ac:dyDescent="0.2">
      <c r="A744" s="304"/>
    </row>
    <row r="745" spans="1:1" x14ac:dyDescent="0.2">
      <c r="A745" s="304"/>
    </row>
    <row r="746" spans="1:1" x14ac:dyDescent="0.2">
      <c r="A746" s="304"/>
    </row>
    <row r="747" spans="1:1" x14ac:dyDescent="0.2">
      <c r="A747" s="304"/>
    </row>
    <row r="748" spans="1:1" x14ac:dyDescent="0.2">
      <c r="A748" s="304"/>
    </row>
    <row r="749" spans="1:1" x14ac:dyDescent="0.2">
      <c r="A749" s="304"/>
    </row>
    <row r="750" spans="1:1" x14ac:dyDescent="0.2">
      <c r="A750" s="304"/>
    </row>
    <row r="751" spans="1:1" x14ac:dyDescent="0.2">
      <c r="A751" s="304"/>
    </row>
    <row r="752" spans="1:1" x14ac:dyDescent="0.2">
      <c r="A752" s="304"/>
    </row>
    <row r="753" spans="1:1" x14ac:dyDescent="0.2">
      <c r="A753" s="304"/>
    </row>
    <row r="754" spans="1:1" x14ac:dyDescent="0.2">
      <c r="A754" s="304"/>
    </row>
    <row r="755" spans="1:1" x14ac:dyDescent="0.2">
      <c r="A755" s="304"/>
    </row>
    <row r="756" spans="1:1" x14ac:dyDescent="0.2">
      <c r="A756" s="304"/>
    </row>
    <row r="757" spans="1:1" x14ac:dyDescent="0.2">
      <c r="A757" s="304"/>
    </row>
    <row r="758" spans="1:1" x14ac:dyDescent="0.2">
      <c r="A758" s="304"/>
    </row>
    <row r="759" spans="1:1" x14ac:dyDescent="0.2">
      <c r="A759" s="304"/>
    </row>
    <row r="760" spans="1:1" x14ac:dyDescent="0.2">
      <c r="A760" s="304"/>
    </row>
    <row r="761" spans="1:1" x14ac:dyDescent="0.2">
      <c r="A761" s="304"/>
    </row>
    <row r="762" spans="1:1" x14ac:dyDescent="0.2">
      <c r="A762" s="304"/>
    </row>
    <row r="763" spans="1:1" x14ac:dyDescent="0.2">
      <c r="A763" s="304"/>
    </row>
    <row r="764" spans="1:1" x14ac:dyDescent="0.2">
      <c r="A764" s="304"/>
    </row>
    <row r="765" spans="1:1" x14ac:dyDescent="0.2">
      <c r="A765" s="304"/>
    </row>
    <row r="766" spans="1:1" x14ac:dyDescent="0.2">
      <c r="A766" s="304"/>
    </row>
    <row r="767" spans="1:1" x14ac:dyDescent="0.2">
      <c r="A767" s="304"/>
    </row>
    <row r="768" spans="1:1" x14ac:dyDescent="0.2">
      <c r="A768" s="304"/>
    </row>
    <row r="769" spans="1:12" x14ac:dyDescent="0.2">
      <c r="A769" s="304"/>
    </row>
    <row r="770" spans="1:12" x14ac:dyDescent="0.2">
      <c r="A770" s="304"/>
    </row>
    <row r="771" spans="1:12" x14ac:dyDescent="0.2">
      <c r="A771" s="304"/>
    </row>
    <row r="772" spans="1:12" x14ac:dyDescent="0.2">
      <c r="A772" s="304"/>
    </row>
    <row r="773" spans="1:12" x14ac:dyDescent="0.2">
      <c r="A773" s="304"/>
    </row>
    <row r="774" spans="1:12" x14ac:dyDescent="0.2">
      <c r="A774" s="304"/>
      <c r="L774" s="15"/>
    </row>
    <row r="775" spans="1:12" x14ac:dyDescent="0.2">
      <c r="A775" s="304"/>
    </row>
    <row r="776" spans="1:12" x14ac:dyDescent="0.2">
      <c r="A776" s="304"/>
    </row>
    <row r="777" spans="1:12" x14ac:dyDescent="0.2">
      <c r="A777" s="304"/>
    </row>
    <row r="778" spans="1:12" x14ac:dyDescent="0.2">
      <c r="A778" s="304"/>
    </row>
    <row r="779" spans="1:12" x14ac:dyDescent="0.2">
      <c r="A779" s="304"/>
    </row>
    <row r="780" spans="1:12" x14ac:dyDescent="0.2">
      <c r="A780" s="304"/>
    </row>
    <row r="781" spans="1:12" x14ac:dyDescent="0.2">
      <c r="A781" s="304"/>
    </row>
    <row r="782" spans="1:12" x14ac:dyDescent="0.2">
      <c r="A782" s="304"/>
    </row>
    <row r="783" spans="1:12" x14ac:dyDescent="0.2">
      <c r="A783" s="304"/>
    </row>
    <row r="784" spans="1:12" x14ac:dyDescent="0.2">
      <c r="A784" s="304"/>
    </row>
    <row r="785" spans="1:1" x14ac:dyDescent="0.2">
      <c r="A785" s="304"/>
    </row>
    <row r="786" spans="1:1" x14ac:dyDescent="0.2">
      <c r="A786" s="304"/>
    </row>
    <row r="787" spans="1:1" x14ac:dyDescent="0.2">
      <c r="A787" s="304"/>
    </row>
    <row r="788" spans="1:1" x14ac:dyDescent="0.2">
      <c r="A788" s="304"/>
    </row>
    <row r="789" spans="1:1" x14ac:dyDescent="0.2">
      <c r="A789" s="304"/>
    </row>
    <row r="790" spans="1:1" x14ac:dyDescent="0.2">
      <c r="A790" s="304"/>
    </row>
    <row r="791" spans="1:1" x14ac:dyDescent="0.2">
      <c r="A791" s="304"/>
    </row>
    <row r="792" spans="1:1" x14ac:dyDescent="0.2">
      <c r="A792" s="304"/>
    </row>
    <row r="793" spans="1:1" x14ac:dyDescent="0.2">
      <c r="A793" s="304"/>
    </row>
    <row r="794" spans="1:1" x14ac:dyDescent="0.2">
      <c r="A794" s="304"/>
    </row>
    <row r="795" spans="1:1" x14ac:dyDescent="0.2">
      <c r="A795" s="304"/>
    </row>
    <row r="796" spans="1:1" x14ac:dyDescent="0.2">
      <c r="A796" s="304"/>
    </row>
    <row r="797" spans="1:1" x14ac:dyDescent="0.2">
      <c r="A797" s="304"/>
    </row>
    <row r="798" spans="1:1" x14ac:dyDescent="0.2">
      <c r="A798" s="304"/>
    </row>
    <row r="799" spans="1:1" x14ac:dyDescent="0.2">
      <c r="A799" s="304"/>
    </row>
    <row r="800" spans="1:1" x14ac:dyDescent="0.2">
      <c r="A800" s="304"/>
    </row>
    <row r="801" spans="1:1" x14ac:dyDescent="0.2">
      <c r="A801" s="304"/>
    </row>
    <row r="802" spans="1:1" x14ac:dyDescent="0.2">
      <c r="A802" s="304"/>
    </row>
    <row r="803" spans="1:1" x14ac:dyDescent="0.2">
      <c r="A803" s="304"/>
    </row>
    <row r="804" spans="1:1" x14ac:dyDescent="0.2">
      <c r="A804" s="304"/>
    </row>
    <row r="805" spans="1:1" x14ac:dyDescent="0.2">
      <c r="A805" s="304"/>
    </row>
    <row r="806" spans="1:1" x14ac:dyDescent="0.2">
      <c r="A806" s="304"/>
    </row>
    <row r="807" spans="1:1" x14ac:dyDescent="0.2">
      <c r="A807" s="304"/>
    </row>
    <row r="808" spans="1:1" x14ac:dyDescent="0.2">
      <c r="A808" s="304"/>
    </row>
    <row r="809" spans="1:1" x14ac:dyDescent="0.2">
      <c r="A809" s="304"/>
    </row>
    <row r="810" spans="1:1" x14ac:dyDescent="0.2">
      <c r="A810" s="304"/>
    </row>
    <row r="811" spans="1:1" x14ac:dyDescent="0.2">
      <c r="A811" s="304"/>
    </row>
    <row r="812" spans="1:1" x14ac:dyDescent="0.2">
      <c r="A812" s="304"/>
    </row>
    <row r="813" spans="1:1" x14ac:dyDescent="0.2">
      <c r="A813" s="304"/>
    </row>
    <row r="814" spans="1:1" x14ac:dyDescent="0.2">
      <c r="A814" s="304"/>
    </row>
    <row r="815" spans="1:1" x14ac:dyDescent="0.2">
      <c r="A815" s="304"/>
    </row>
    <row r="816" spans="1:1" x14ac:dyDescent="0.2">
      <c r="A816" s="304"/>
    </row>
    <row r="817" spans="1:1" x14ac:dyDescent="0.2">
      <c r="A817" s="304"/>
    </row>
    <row r="818" spans="1:1" x14ac:dyDescent="0.2">
      <c r="A818" s="304"/>
    </row>
    <row r="819" spans="1:1" x14ac:dyDescent="0.2">
      <c r="A819" s="304"/>
    </row>
    <row r="820" spans="1:1" x14ac:dyDescent="0.2">
      <c r="A820" s="304"/>
    </row>
    <row r="821" spans="1:1" x14ac:dyDescent="0.2">
      <c r="A821" s="304"/>
    </row>
    <row r="822" spans="1:1" x14ac:dyDescent="0.2">
      <c r="A822" s="304"/>
    </row>
    <row r="823" spans="1:1" x14ac:dyDescent="0.2">
      <c r="A823" s="304"/>
    </row>
    <row r="824" spans="1:1" x14ac:dyDescent="0.2">
      <c r="A824" s="304"/>
    </row>
    <row r="825" spans="1:1" x14ac:dyDescent="0.2">
      <c r="A825" s="304"/>
    </row>
    <row r="826" spans="1:1" x14ac:dyDescent="0.2">
      <c r="A826" s="304"/>
    </row>
    <row r="827" spans="1:1" x14ac:dyDescent="0.2">
      <c r="A827" s="304"/>
    </row>
    <row r="828" spans="1:1" x14ac:dyDescent="0.2">
      <c r="A828" s="304"/>
    </row>
    <row r="829" spans="1:1" x14ac:dyDescent="0.2">
      <c r="A829" s="304"/>
    </row>
    <row r="830" spans="1:1" x14ac:dyDescent="0.2">
      <c r="A830" s="304"/>
    </row>
    <row r="831" spans="1:1" x14ac:dyDescent="0.2">
      <c r="A831" s="304"/>
    </row>
    <row r="832" spans="1:1" x14ac:dyDescent="0.2">
      <c r="A832" s="304"/>
    </row>
    <row r="833" spans="1:1" x14ac:dyDescent="0.2">
      <c r="A833" s="304"/>
    </row>
    <row r="834" spans="1:1" x14ac:dyDescent="0.2">
      <c r="A834" s="304"/>
    </row>
    <row r="835" spans="1:1" x14ac:dyDescent="0.2">
      <c r="A835" s="304"/>
    </row>
    <row r="836" spans="1:1" x14ac:dyDescent="0.2">
      <c r="A836" s="304"/>
    </row>
    <row r="837" spans="1:1" x14ac:dyDescent="0.2">
      <c r="A837" s="304"/>
    </row>
    <row r="838" spans="1:1" x14ac:dyDescent="0.2">
      <c r="A838" s="304"/>
    </row>
    <row r="839" spans="1:1" x14ac:dyDescent="0.2">
      <c r="A839" s="304"/>
    </row>
    <row r="840" spans="1:1" x14ac:dyDescent="0.2">
      <c r="A840" s="304"/>
    </row>
    <row r="841" spans="1:1" x14ac:dyDescent="0.2">
      <c r="A841" s="304"/>
    </row>
    <row r="842" spans="1:1" x14ac:dyDescent="0.2">
      <c r="A842" s="304"/>
    </row>
    <row r="843" spans="1:1" x14ac:dyDescent="0.2">
      <c r="A843" s="304"/>
    </row>
    <row r="844" spans="1:1" x14ac:dyDescent="0.2">
      <c r="A844" s="304"/>
    </row>
    <row r="845" spans="1:1" x14ac:dyDescent="0.2">
      <c r="A845" s="304"/>
    </row>
    <row r="846" spans="1:1" x14ac:dyDescent="0.2">
      <c r="A846" s="304"/>
    </row>
    <row r="847" spans="1:1" x14ac:dyDescent="0.2">
      <c r="A847" s="304"/>
    </row>
    <row r="848" spans="1:1" x14ac:dyDescent="0.2">
      <c r="A848" s="304"/>
    </row>
    <row r="849" spans="1:1" x14ac:dyDescent="0.2">
      <c r="A849" s="304"/>
    </row>
    <row r="850" spans="1:1" x14ac:dyDescent="0.2">
      <c r="A850" s="304"/>
    </row>
    <row r="851" spans="1:1" x14ac:dyDescent="0.2">
      <c r="A851" s="304"/>
    </row>
    <row r="852" spans="1:1" x14ac:dyDescent="0.2">
      <c r="A852" s="304"/>
    </row>
    <row r="853" spans="1:1" x14ac:dyDescent="0.2">
      <c r="A853" s="304"/>
    </row>
    <row r="854" spans="1:1" x14ac:dyDescent="0.2">
      <c r="A854" s="304"/>
    </row>
    <row r="855" spans="1:1" x14ac:dyDescent="0.2">
      <c r="A855" s="304"/>
    </row>
    <row r="856" spans="1:1" x14ac:dyDescent="0.2">
      <c r="A856" s="304"/>
    </row>
    <row r="857" spans="1:1" x14ac:dyDescent="0.2">
      <c r="A857" s="304"/>
    </row>
    <row r="858" spans="1:1" x14ac:dyDescent="0.2">
      <c r="A858" s="304"/>
    </row>
    <row r="859" spans="1:1" x14ac:dyDescent="0.2">
      <c r="A859" s="304"/>
    </row>
    <row r="860" spans="1:1" x14ac:dyDescent="0.2">
      <c r="A860" s="304"/>
    </row>
    <row r="861" spans="1:1" x14ac:dyDescent="0.2">
      <c r="A861" s="304"/>
    </row>
    <row r="862" spans="1:1" x14ac:dyDescent="0.2">
      <c r="A862" s="304"/>
    </row>
    <row r="863" spans="1:1" x14ac:dyDescent="0.2">
      <c r="A863" s="304"/>
    </row>
    <row r="864" spans="1:1" x14ac:dyDescent="0.2">
      <c r="A864" s="304"/>
    </row>
    <row r="865" spans="1:1" x14ac:dyDescent="0.2">
      <c r="A865" s="304"/>
    </row>
    <row r="866" spans="1:1" x14ac:dyDescent="0.2">
      <c r="A866" s="304"/>
    </row>
    <row r="867" spans="1:1" x14ac:dyDescent="0.2">
      <c r="A867" s="304"/>
    </row>
    <row r="868" spans="1:1" x14ac:dyDescent="0.2">
      <c r="A868" s="304"/>
    </row>
    <row r="869" spans="1:1" x14ac:dyDescent="0.2">
      <c r="A869" s="304"/>
    </row>
    <row r="870" spans="1:1" x14ac:dyDescent="0.2">
      <c r="A870" s="304"/>
    </row>
    <row r="871" spans="1:1" x14ac:dyDescent="0.2">
      <c r="A871" s="304"/>
    </row>
    <row r="872" spans="1:1" x14ac:dyDescent="0.2">
      <c r="A872" s="304"/>
    </row>
    <row r="873" spans="1:1" x14ac:dyDescent="0.2">
      <c r="A873" s="304"/>
    </row>
    <row r="874" spans="1:1" x14ac:dyDescent="0.2">
      <c r="A874" s="304"/>
    </row>
    <row r="875" spans="1:1" x14ac:dyDescent="0.2">
      <c r="A875" s="304"/>
    </row>
    <row r="876" spans="1:1" x14ac:dyDescent="0.2">
      <c r="A876" s="304"/>
    </row>
    <row r="877" spans="1:1" x14ac:dyDescent="0.2">
      <c r="A877" s="304"/>
    </row>
    <row r="878" spans="1:1" x14ac:dyDescent="0.2">
      <c r="A878" s="304"/>
    </row>
    <row r="879" spans="1:1" x14ac:dyDescent="0.2">
      <c r="A879" s="304"/>
    </row>
    <row r="880" spans="1:1" x14ac:dyDescent="0.2">
      <c r="A880" s="304"/>
    </row>
    <row r="881" spans="1:1" x14ac:dyDescent="0.2">
      <c r="A881" s="304"/>
    </row>
    <row r="882" spans="1:1" x14ac:dyDescent="0.2">
      <c r="A882" s="304"/>
    </row>
    <row r="883" spans="1:1" x14ac:dyDescent="0.2">
      <c r="A883" s="304"/>
    </row>
    <row r="884" spans="1:1" x14ac:dyDescent="0.2">
      <c r="A884" s="304"/>
    </row>
    <row r="885" spans="1:1" x14ac:dyDescent="0.2">
      <c r="A885" s="304"/>
    </row>
    <row r="886" spans="1:1" x14ac:dyDescent="0.2">
      <c r="A886" s="304"/>
    </row>
    <row r="887" spans="1:1" x14ac:dyDescent="0.2">
      <c r="A887" s="304"/>
    </row>
    <row r="888" spans="1:1" x14ac:dyDescent="0.2">
      <c r="A888" s="304"/>
    </row>
    <row r="889" spans="1:1" x14ac:dyDescent="0.2">
      <c r="A889" s="304"/>
    </row>
    <row r="890" spans="1:1" x14ac:dyDescent="0.2">
      <c r="A890" s="304"/>
    </row>
    <row r="891" spans="1:1" x14ac:dyDescent="0.2">
      <c r="A891" s="304"/>
    </row>
    <row r="892" spans="1:1" x14ac:dyDescent="0.2">
      <c r="A892" s="304"/>
    </row>
    <row r="893" spans="1:1" x14ac:dyDescent="0.2">
      <c r="A893" s="304"/>
    </row>
    <row r="894" spans="1:1" x14ac:dyDescent="0.2">
      <c r="A894" s="304"/>
    </row>
    <row r="895" spans="1:1" x14ac:dyDescent="0.2">
      <c r="A895" s="304"/>
    </row>
    <row r="896" spans="1:1" x14ac:dyDescent="0.2">
      <c r="A896" s="304"/>
    </row>
    <row r="897" spans="1:1" x14ac:dyDescent="0.2">
      <c r="A897" s="304"/>
    </row>
    <row r="898" spans="1:1" x14ac:dyDescent="0.2">
      <c r="A898" s="304"/>
    </row>
    <row r="899" spans="1:1" x14ac:dyDescent="0.2">
      <c r="A899" s="304"/>
    </row>
    <row r="900" spans="1:1" x14ac:dyDescent="0.2">
      <c r="A900" s="304"/>
    </row>
    <row r="901" spans="1:1" x14ac:dyDescent="0.2">
      <c r="A901" s="304"/>
    </row>
    <row r="902" spans="1:1" x14ac:dyDescent="0.2">
      <c r="A902" s="304"/>
    </row>
    <row r="903" spans="1:1" x14ac:dyDescent="0.2">
      <c r="A903" s="304"/>
    </row>
    <row r="904" spans="1:1" x14ac:dyDescent="0.2">
      <c r="A904" s="304"/>
    </row>
    <row r="905" spans="1:1" x14ac:dyDescent="0.2">
      <c r="A905" s="304"/>
    </row>
    <row r="906" spans="1:1" x14ac:dyDescent="0.2">
      <c r="A906" s="304"/>
    </row>
    <row r="907" spans="1:1" x14ac:dyDescent="0.2">
      <c r="A907" s="304"/>
    </row>
    <row r="908" spans="1:1" x14ac:dyDescent="0.2">
      <c r="A908" s="304"/>
    </row>
    <row r="909" spans="1:1" x14ac:dyDescent="0.2">
      <c r="A909" s="304"/>
    </row>
    <row r="910" spans="1:1" x14ac:dyDescent="0.2">
      <c r="A910" s="304"/>
    </row>
    <row r="911" spans="1:1" x14ac:dyDescent="0.2">
      <c r="A911" s="304"/>
    </row>
    <row r="912" spans="1:1" x14ac:dyDescent="0.2">
      <c r="A912" s="304"/>
    </row>
    <row r="913" spans="1:1" x14ac:dyDescent="0.2">
      <c r="A913" s="304"/>
    </row>
    <row r="914" spans="1:1" x14ac:dyDescent="0.2">
      <c r="A914" s="304"/>
    </row>
    <row r="915" spans="1:1" x14ac:dyDescent="0.2">
      <c r="A915" s="304"/>
    </row>
    <row r="916" spans="1:1" x14ac:dyDescent="0.2">
      <c r="A916" s="304"/>
    </row>
    <row r="917" spans="1:1" x14ac:dyDescent="0.2">
      <c r="A917" s="304"/>
    </row>
    <row r="918" spans="1:1" x14ac:dyDescent="0.2">
      <c r="A918" s="304"/>
    </row>
    <row r="919" spans="1:1" x14ac:dyDescent="0.2">
      <c r="A919" s="304"/>
    </row>
    <row r="920" spans="1:1" x14ac:dyDescent="0.2">
      <c r="A920" s="304"/>
    </row>
    <row r="921" spans="1:1" x14ac:dyDescent="0.2">
      <c r="A921" s="304"/>
    </row>
    <row r="922" spans="1:1" x14ac:dyDescent="0.2">
      <c r="A922" s="304"/>
    </row>
    <row r="923" spans="1:1" x14ac:dyDescent="0.2">
      <c r="A923" s="304"/>
    </row>
    <row r="924" spans="1:1" x14ac:dyDescent="0.2">
      <c r="A924" s="304"/>
    </row>
    <row r="925" spans="1:1" x14ac:dyDescent="0.2">
      <c r="A925" s="304"/>
    </row>
    <row r="926" spans="1:1" x14ac:dyDescent="0.2">
      <c r="A926" s="304"/>
    </row>
    <row r="927" spans="1:1" x14ac:dyDescent="0.2">
      <c r="A927" s="304"/>
    </row>
    <row r="928" spans="1:1" x14ac:dyDescent="0.2">
      <c r="A928" s="304"/>
    </row>
    <row r="929" spans="1:1" x14ac:dyDescent="0.2">
      <c r="A929" s="304"/>
    </row>
    <row r="930" spans="1:1" x14ac:dyDescent="0.2">
      <c r="A930" s="304"/>
    </row>
    <row r="931" spans="1:1" x14ac:dyDescent="0.2">
      <c r="A931" s="304"/>
    </row>
    <row r="932" spans="1:1" x14ac:dyDescent="0.2">
      <c r="A932" s="304"/>
    </row>
    <row r="933" spans="1:1" x14ac:dyDescent="0.2">
      <c r="A933" s="304"/>
    </row>
    <row r="934" spans="1:1" x14ac:dyDescent="0.2">
      <c r="A934" s="304"/>
    </row>
    <row r="935" spans="1:1" x14ac:dyDescent="0.2">
      <c r="A935" s="304"/>
    </row>
    <row r="936" spans="1:1" x14ac:dyDescent="0.2">
      <c r="A936" s="304"/>
    </row>
    <row r="937" spans="1:1" x14ac:dyDescent="0.2">
      <c r="A937" s="304"/>
    </row>
    <row r="938" spans="1:1" x14ac:dyDescent="0.2">
      <c r="A938" s="304"/>
    </row>
    <row r="939" spans="1:1" x14ac:dyDescent="0.2">
      <c r="A939" s="304"/>
    </row>
    <row r="940" spans="1:1" x14ac:dyDescent="0.2">
      <c r="A940" s="304"/>
    </row>
    <row r="941" spans="1:1" x14ac:dyDescent="0.2">
      <c r="A941" s="304"/>
    </row>
    <row r="942" spans="1:1" x14ac:dyDescent="0.2">
      <c r="A942" s="304"/>
    </row>
    <row r="943" spans="1:1" x14ac:dyDescent="0.2">
      <c r="A943" s="304"/>
    </row>
    <row r="944" spans="1:1" x14ac:dyDescent="0.2">
      <c r="A944" s="304"/>
    </row>
    <row r="945" spans="1:1" x14ac:dyDescent="0.2">
      <c r="A945" s="304"/>
    </row>
    <row r="946" spans="1:1" x14ac:dyDescent="0.2">
      <c r="A946" s="304"/>
    </row>
    <row r="947" spans="1:1" x14ac:dyDescent="0.2">
      <c r="A947" s="304"/>
    </row>
  </sheetData>
  <mergeCells count="8">
    <mergeCell ref="U2:W2"/>
    <mergeCell ref="U3:W4"/>
    <mergeCell ref="X3:X4"/>
    <mergeCell ref="Y3:Y4"/>
    <mergeCell ref="Z3:Z4"/>
    <mergeCell ref="P3:P4"/>
    <mergeCell ref="Q3:Q4"/>
    <mergeCell ref="R3:R4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Sheet19.return_to_list">
                <anchor moveWithCells="1" sizeWithCells="1">
                  <from>
                    <xdr:col>0</xdr:col>
                    <xdr:colOff>104775</xdr:colOff>
                    <xdr:row>30</xdr:row>
                    <xdr:rowOff>142875</xdr:rowOff>
                  </from>
                  <to>
                    <xdr:col>0</xdr:col>
                    <xdr:colOff>790575</xdr:colOff>
                    <xdr:row>32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Sheet19.move_to_next_record">
                <anchor moveWithCells="1" sizeWithCells="1">
                  <from>
                    <xdr:col>0</xdr:col>
                    <xdr:colOff>85725</xdr:colOff>
                    <xdr:row>16</xdr:row>
                    <xdr:rowOff>0</xdr:rowOff>
                  </from>
                  <to>
                    <xdr:col>0</xdr:col>
                    <xdr:colOff>609600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Sheet19.move_to_last_record">
                <anchor moveWithCells="1" sizeWithCells="1">
                  <from>
                    <xdr:col>0</xdr:col>
                    <xdr:colOff>66675</xdr:colOff>
                    <xdr:row>14</xdr:row>
                    <xdr:rowOff>38100</xdr:rowOff>
                  </from>
                  <to>
                    <xdr:col>0</xdr:col>
                    <xdr:colOff>628650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Sheet19.select_one_year">
                <anchor moveWithCells="1" sizeWithCells="1">
                  <from>
                    <xdr:col>0</xdr:col>
                    <xdr:colOff>114300</xdr:colOff>
                    <xdr:row>20</xdr:row>
                    <xdr:rowOff>19050</xdr:rowOff>
                  </from>
                  <to>
                    <xdr:col>0</xdr:col>
                    <xdr:colOff>733425</xdr:colOff>
                    <xdr:row>21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Sheet19.select_two_year">
                <anchor moveWithCells="1" sizeWithCells="1">
                  <from>
                    <xdr:col>0</xdr:col>
                    <xdr:colOff>114300</xdr:colOff>
                    <xdr:row>22</xdr:row>
                    <xdr:rowOff>28575</xdr:rowOff>
                  </from>
                  <to>
                    <xdr:col>0</xdr:col>
                    <xdr:colOff>742950</xdr:colOff>
                    <xdr:row>23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Button 6">
              <controlPr defaultSize="0" print="0" autoFill="0" autoPict="0" macro="[0]!Sheet19.select_six_month">
                <anchor moveWithCells="1" sizeWithCells="1">
                  <from>
                    <xdr:col>0</xdr:col>
                    <xdr:colOff>114300</xdr:colOff>
                    <xdr:row>23</xdr:row>
                    <xdr:rowOff>200025</xdr:rowOff>
                  </from>
                  <to>
                    <xdr:col>0</xdr:col>
                    <xdr:colOff>742950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9" name="Button 7">
              <controlPr defaultSize="0" print="0" autoFill="0" autoPict="0" macro="[0]!Sheet19.select_ALL">
                <anchor moveWithCells="1" sizeWithCells="1">
                  <from>
                    <xdr:col>0</xdr:col>
                    <xdr:colOff>95250</xdr:colOff>
                    <xdr:row>28</xdr:row>
                    <xdr:rowOff>9525</xdr:rowOff>
                  </from>
                  <to>
                    <xdr:col>0</xdr:col>
                    <xdr:colOff>752475</xdr:colOff>
                    <xdr:row>29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0" name="Group Box 8">
              <controlPr defaultSize="0" autoFill="0" autoPict="0">
                <anchor moveWithCells="1">
                  <from>
                    <xdr:col>0</xdr:col>
                    <xdr:colOff>85725</xdr:colOff>
                    <xdr:row>19</xdr:row>
                    <xdr:rowOff>66675</xdr:rowOff>
                  </from>
                  <to>
                    <xdr:col>0</xdr:col>
                    <xdr:colOff>781050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1" name="Button 9">
              <controlPr defaultSize="0" print="0" autoFill="0" autoPict="0" macro="[0]!Sheet19.select_three_month">
                <anchor moveWithCells="1" sizeWithCells="1">
                  <from>
                    <xdr:col>0</xdr:col>
                    <xdr:colOff>104775</xdr:colOff>
                    <xdr:row>25</xdr:row>
                    <xdr:rowOff>161925</xdr:rowOff>
                  </from>
                  <to>
                    <xdr:col>0</xdr:col>
                    <xdr:colOff>733425</xdr:colOff>
                    <xdr:row>27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6"/>
  </sheetPr>
  <dimension ref="A1:V3000"/>
  <sheetViews>
    <sheetView showGridLines="0" topLeftCell="A64" zoomScale="85" zoomScaleNormal="85" workbookViewId="0">
      <selection activeCell="L104" sqref="L104"/>
    </sheetView>
  </sheetViews>
  <sheetFormatPr defaultRowHeight="14.25" x14ac:dyDescent="0.2"/>
  <cols>
    <col min="1" max="1" width="10.5" customWidth="1"/>
    <col min="2" max="2" width="9" style="106"/>
    <col min="16" max="16" width="13.125" style="335" customWidth="1"/>
    <col min="17" max="17" width="17.125" style="335" customWidth="1"/>
    <col min="18" max="18" width="9" style="335"/>
  </cols>
  <sheetData>
    <row r="1" spans="1:22" ht="15" thickBot="1" x14ac:dyDescent="0.25">
      <c r="A1" s="1"/>
      <c r="Q1" s="337"/>
    </row>
    <row r="2" spans="1:22" x14ac:dyDescent="0.2">
      <c r="A2" s="1"/>
      <c r="B2" s="94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336"/>
      <c r="R2" s="336"/>
      <c r="S2" s="95"/>
      <c r="T2" s="95"/>
      <c r="U2" s="95"/>
      <c r="V2" s="96"/>
    </row>
    <row r="3" spans="1:22" x14ac:dyDescent="0.2">
      <c r="B3" s="97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S3" s="10"/>
      <c r="T3" s="10"/>
      <c r="U3" s="10"/>
      <c r="V3" s="98"/>
    </row>
    <row r="4" spans="1:22" x14ac:dyDescent="0.2">
      <c r="B4" s="97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S4" s="10"/>
      <c r="T4" s="10"/>
      <c r="U4" s="10"/>
      <c r="V4" s="98"/>
    </row>
    <row r="5" spans="1:22" x14ac:dyDescent="0.2">
      <c r="B5" s="97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S5" s="10"/>
      <c r="T5" s="10"/>
      <c r="U5" s="10"/>
      <c r="V5" s="98"/>
    </row>
    <row r="6" spans="1:22" x14ac:dyDescent="0.2">
      <c r="B6" s="97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S6" s="10"/>
      <c r="T6" s="10"/>
      <c r="U6" s="10"/>
      <c r="V6" s="98"/>
    </row>
    <row r="7" spans="1:22" x14ac:dyDescent="0.2"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98"/>
    </row>
    <row r="8" spans="1:22" x14ac:dyDescent="0.2"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S8" s="10"/>
      <c r="T8" s="10"/>
      <c r="U8" s="10"/>
      <c r="V8" s="98"/>
    </row>
    <row r="9" spans="1:22" x14ac:dyDescent="0.2"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S9" s="10"/>
      <c r="T9" s="10"/>
      <c r="U9" s="10"/>
      <c r="V9" s="98"/>
    </row>
    <row r="10" spans="1:22" x14ac:dyDescent="0.2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S10" s="10"/>
      <c r="T10" s="10"/>
      <c r="U10" s="10"/>
      <c r="V10" s="98"/>
    </row>
    <row r="11" spans="1:22" x14ac:dyDescent="0.2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S11" s="10"/>
      <c r="T11" s="10"/>
      <c r="U11" s="10"/>
      <c r="V11" s="98"/>
    </row>
    <row r="12" spans="1:22" x14ac:dyDescent="0.2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S12" s="10"/>
      <c r="T12" s="10"/>
      <c r="U12" s="10"/>
      <c r="V12" s="98"/>
    </row>
    <row r="13" spans="1:22" x14ac:dyDescent="0.2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S13" s="10"/>
      <c r="T13" s="10"/>
      <c r="U13" s="10"/>
      <c r="V13" s="98"/>
    </row>
    <row r="14" spans="1:22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S14" s="10"/>
      <c r="T14" s="10"/>
      <c r="U14" s="10"/>
      <c r="V14" s="98"/>
    </row>
    <row r="15" spans="1:22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S15" s="10"/>
      <c r="T15" s="10"/>
      <c r="U15" s="10"/>
      <c r="V15" s="98"/>
    </row>
    <row r="16" spans="1:22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S16" s="10"/>
      <c r="T16" s="10"/>
      <c r="U16" s="10"/>
      <c r="V16" s="98"/>
    </row>
    <row r="17" spans="2:22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S17" s="10"/>
      <c r="T17" s="10"/>
      <c r="U17" s="10"/>
      <c r="V17" s="98"/>
    </row>
    <row r="18" spans="2:22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S18" s="10"/>
      <c r="T18" s="10"/>
      <c r="U18" s="10"/>
      <c r="V18" s="98"/>
    </row>
    <row r="19" spans="2:22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S19" s="10"/>
      <c r="T19" s="10"/>
      <c r="U19" s="10"/>
      <c r="V19" s="98"/>
    </row>
    <row r="20" spans="2:22" ht="15" thickBot="1" x14ac:dyDescent="0.25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S20" s="10"/>
      <c r="T20" s="10"/>
      <c r="U20" s="10"/>
      <c r="V20" s="98"/>
    </row>
    <row r="21" spans="2:22" x14ac:dyDescent="0.2">
      <c r="B21" s="97"/>
      <c r="C21" s="10"/>
      <c r="D21" s="10"/>
      <c r="E21" s="10"/>
      <c r="F21" s="10"/>
      <c r="G21" s="10"/>
      <c r="H21" s="10"/>
      <c r="I21" s="10"/>
      <c r="J21" s="10"/>
      <c r="K21" s="95"/>
      <c r="L21" s="10"/>
      <c r="M21" s="10"/>
      <c r="N21" s="10"/>
      <c r="O21" s="10"/>
      <c r="S21" s="10"/>
      <c r="T21" s="10"/>
      <c r="U21" s="10"/>
      <c r="V21" s="98"/>
    </row>
    <row r="22" spans="2:22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S22" s="10"/>
      <c r="T22" s="10"/>
      <c r="U22" s="10"/>
      <c r="V22" s="98"/>
    </row>
    <row r="23" spans="2:22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S23" s="10"/>
      <c r="T23" s="10"/>
      <c r="U23" s="10"/>
      <c r="V23" s="98"/>
    </row>
    <row r="24" spans="2:22" x14ac:dyDescent="0.2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S24" s="10"/>
      <c r="T24" s="10"/>
      <c r="U24" s="10"/>
      <c r="V24" s="98"/>
    </row>
    <row r="25" spans="2:22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S25" s="10"/>
      <c r="T25" s="10"/>
      <c r="U25" s="10"/>
      <c r="V25" s="98"/>
    </row>
    <row r="26" spans="2:22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S26" s="10"/>
      <c r="T26" s="10"/>
      <c r="U26" s="10"/>
      <c r="V26" s="98"/>
    </row>
    <row r="27" spans="2:22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S27" s="10"/>
      <c r="T27" s="10"/>
      <c r="U27" s="10"/>
      <c r="V27" s="98"/>
    </row>
    <row r="28" spans="2:22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S28" s="10"/>
      <c r="T28" s="10"/>
      <c r="U28" s="10"/>
      <c r="V28" s="98"/>
    </row>
    <row r="29" spans="2:22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S29" s="10"/>
      <c r="T29" s="10"/>
      <c r="U29" s="10"/>
      <c r="V29" s="98"/>
    </row>
    <row r="30" spans="2:22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S30" s="10"/>
      <c r="T30" s="10"/>
      <c r="U30" s="10"/>
      <c r="V30" s="98"/>
    </row>
    <row r="31" spans="2:22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S31" s="10"/>
      <c r="T31" s="10"/>
      <c r="U31" s="10"/>
      <c r="V31" s="98"/>
    </row>
    <row r="32" spans="2:22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S32" s="10"/>
      <c r="T32" s="10"/>
      <c r="U32" s="10"/>
      <c r="V32" s="98"/>
    </row>
    <row r="33" spans="2:22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S33" s="10"/>
      <c r="T33" s="10"/>
      <c r="U33" s="10"/>
      <c r="V33" s="98"/>
    </row>
    <row r="34" spans="2:22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S34" s="10"/>
      <c r="T34" s="10"/>
      <c r="U34" s="10"/>
      <c r="V34" s="98"/>
    </row>
    <row r="35" spans="2:22" x14ac:dyDescent="0.2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S35" s="10"/>
      <c r="T35" s="10"/>
      <c r="U35" s="10"/>
      <c r="V35" s="98"/>
    </row>
    <row r="36" spans="2:22" x14ac:dyDescent="0.2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S36" s="10"/>
      <c r="T36" s="10"/>
      <c r="U36" s="10"/>
      <c r="V36" s="98"/>
    </row>
    <row r="37" spans="2:22" x14ac:dyDescent="0.2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S37" s="10"/>
      <c r="T37" s="10"/>
      <c r="U37" s="10"/>
      <c r="V37" s="98"/>
    </row>
    <row r="38" spans="2:22" x14ac:dyDescent="0.2">
      <c r="B38" s="9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S38" s="10"/>
      <c r="T38" s="10"/>
      <c r="U38" s="10"/>
      <c r="V38" s="98"/>
    </row>
    <row r="39" spans="2:22" x14ac:dyDescent="0.2"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S39" s="10"/>
      <c r="T39" s="10"/>
      <c r="U39" s="10"/>
      <c r="V39" s="98"/>
    </row>
    <row r="40" spans="2:22" x14ac:dyDescent="0.2">
      <c r="B40" s="9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S40" s="10"/>
      <c r="T40" s="10"/>
      <c r="U40" s="10"/>
      <c r="V40" s="98"/>
    </row>
    <row r="41" spans="2:22" x14ac:dyDescent="0.2">
      <c r="B41" s="9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S41" s="10"/>
      <c r="T41" s="10"/>
      <c r="U41" s="10"/>
      <c r="V41" s="98"/>
    </row>
    <row r="42" spans="2:22" x14ac:dyDescent="0.2">
      <c r="B42" s="9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S42" s="10"/>
      <c r="T42" s="10"/>
      <c r="U42" s="10"/>
      <c r="V42" s="98"/>
    </row>
    <row r="43" spans="2:22" x14ac:dyDescent="0.2">
      <c r="B43" s="97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S43" s="10"/>
      <c r="T43" s="10"/>
      <c r="U43" s="10"/>
      <c r="V43" s="98"/>
    </row>
    <row r="44" spans="2:22" x14ac:dyDescent="0.2">
      <c r="B44" s="9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S44" s="10"/>
      <c r="T44" s="10"/>
      <c r="U44" s="10"/>
      <c r="V44" s="98"/>
    </row>
    <row r="45" spans="2:22" x14ac:dyDescent="0.2">
      <c r="B45" s="9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S45" s="10"/>
      <c r="T45" s="10"/>
      <c r="U45" s="10"/>
      <c r="V45" s="98"/>
    </row>
    <row r="46" spans="2:22" ht="15" thickBot="1" x14ac:dyDescent="0.25">
      <c r="B46" s="99"/>
      <c r="C46" s="99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337"/>
      <c r="Q46" s="337"/>
      <c r="R46" s="337"/>
      <c r="S46" s="100"/>
      <c r="T46" s="100"/>
      <c r="U46" s="100"/>
      <c r="V46" s="101"/>
    </row>
    <row r="47" spans="2:22" x14ac:dyDescent="0.2">
      <c r="K47" s="10"/>
    </row>
    <row r="48" spans="2:22" x14ac:dyDescent="0.2">
      <c r="K48" s="10"/>
    </row>
    <row r="49" spans="10:12" x14ac:dyDescent="0.2">
      <c r="K49" s="10"/>
    </row>
    <row r="50" spans="10:12" x14ac:dyDescent="0.2">
      <c r="K50" s="10"/>
    </row>
    <row r="51" spans="10:12" x14ac:dyDescent="0.2">
      <c r="K51" s="10"/>
    </row>
    <row r="52" spans="10:12" x14ac:dyDescent="0.2">
      <c r="K52" s="10"/>
    </row>
    <row r="53" spans="10:12" x14ac:dyDescent="0.2">
      <c r="K53" s="10"/>
    </row>
    <row r="54" spans="10:12" x14ac:dyDescent="0.2">
      <c r="K54" s="10"/>
    </row>
    <row r="55" spans="10:12" x14ac:dyDescent="0.2">
      <c r="K55" s="10"/>
    </row>
    <row r="56" spans="10:12" x14ac:dyDescent="0.2">
      <c r="K56" s="10"/>
    </row>
    <row r="57" spans="10:12" x14ac:dyDescent="0.2">
      <c r="K57" s="10"/>
    </row>
    <row r="58" spans="10:12" x14ac:dyDescent="0.2">
      <c r="K58" s="10"/>
    </row>
    <row r="59" spans="10:12" x14ac:dyDescent="0.2">
      <c r="J59" s="10"/>
      <c r="K59" s="10"/>
      <c r="L59" s="10"/>
    </row>
    <row r="60" spans="10:12" x14ac:dyDescent="0.2">
      <c r="J60" s="10"/>
      <c r="K60" s="10"/>
      <c r="L60" s="10"/>
    </row>
    <row r="61" spans="10:12" x14ac:dyDescent="0.2">
      <c r="J61" s="10"/>
      <c r="K61" s="10"/>
      <c r="L61" s="10"/>
    </row>
    <row r="62" spans="10:12" x14ac:dyDescent="0.2">
      <c r="J62" s="10"/>
      <c r="K62" s="10"/>
      <c r="L62" s="10"/>
    </row>
    <row r="63" spans="10:12" x14ac:dyDescent="0.2">
      <c r="J63" s="10"/>
      <c r="K63" s="10"/>
      <c r="L63" s="10"/>
    </row>
    <row r="64" spans="10:12" x14ac:dyDescent="0.2">
      <c r="J64" s="10"/>
      <c r="K64" s="10"/>
      <c r="L64" s="10"/>
    </row>
    <row r="65" spans="10:12" x14ac:dyDescent="0.2">
      <c r="J65" s="10"/>
      <c r="K65" s="10"/>
      <c r="L65" s="10"/>
    </row>
    <row r="66" spans="10:12" x14ac:dyDescent="0.2">
      <c r="J66" s="10"/>
      <c r="K66" s="10"/>
      <c r="L66" s="10"/>
    </row>
    <row r="67" spans="10:12" x14ac:dyDescent="0.2">
      <c r="J67" s="10"/>
      <c r="K67" s="10"/>
      <c r="L67" s="10"/>
    </row>
    <row r="68" spans="10:12" x14ac:dyDescent="0.2">
      <c r="J68" s="10"/>
      <c r="K68" s="10"/>
      <c r="L68" s="10"/>
    </row>
    <row r="69" spans="10:12" x14ac:dyDescent="0.2">
      <c r="J69" s="10"/>
      <c r="K69" s="10"/>
      <c r="L69" s="10"/>
    </row>
    <row r="70" spans="10:12" x14ac:dyDescent="0.2">
      <c r="J70" s="10"/>
      <c r="K70" s="10"/>
      <c r="L70" s="10"/>
    </row>
    <row r="71" spans="10:12" x14ac:dyDescent="0.2">
      <c r="J71" s="10"/>
      <c r="K71" s="10"/>
      <c r="L71" s="10"/>
    </row>
    <row r="72" spans="10:12" x14ac:dyDescent="0.2">
      <c r="J72" s="10"/>
      <c r="K72" s="10"/>
      <c r="L72" s="10"/>
    </row>
    <row r="73" spans="10:12" x14ac:dyDescent="0.2">
      <c r="J73" s="10"/>
      <c r="K73" s="10"/>
      <c r="L73" s="10"/>
    </row>
    <row r="74" spans="10:12" x14ac:dyDescent="0.2">
      <c r="J74" s="10"/>
      <c r="K74" s="10"/>
      <c r="L74" s="10"/>
    </row>
    <row r="75" spans="10:12" x14ac:dyDescent="0.2">
      <c r="J75" s="10"/>
      <c r="K75" s="10"/>
      <c r="L75" s="10"/>
    </row>
    <row r="76" spans="10:12" x14ac:dyDescent="0.2">
      <c r="J76" s="10"/>
      <c r="K76" s="10"/>
      <c r="L76" s="10"/>
    </row>
    <row r="100" spans="1:18" x14ac:dyDescent="0.2">
      <c r="A100" s="104"/>
      <c r="B100" s="104"/>
      <c r="C100" s="104"/>
      <c r="D100" s="104"/>
      <c r="E100" s="104"/>
      <c r="F100" s="104"/>
      <c r="G100" s="104"/>
      <c r="H100" s="104"/>
      <c r="I100" s="104"/>
      <c r="J100" s="104"/>
      <c r="K100" s="104"/>
      <c r="L100" s="104"/>
      <c r="M100" s="104"/>
    </row>
    <row r="101" spans="1:18" x14ac:dyDescent="0.2">
      <c r="A101" t="s">
        <v>495</v>
      </c>
      <c r="B101" t="s">
        <v>2151</v>
      </c>
      <c r="C101" t="s">
        <v>2152</v>
      </c>
      <c r="D101" t="s">
        <v>2153</v>
      </c>
      <c r="E101" t="s">
        <v>2154</v>
      </c>
      <c r="F101" t="s">
        <v>2155</v>
      </c>
      <c r="P101"/>
      <c r="Q101"/>
      <c r="R101"/>
    </row>
    <row r="102" spans="1:18" x14ac:dyDescent="0.2">
      <c r="A102" s="304">
        <v>43886</v>
      </c>
      <c r="B102">
        <v>22949.37</v>
      </c>
      <c r="C102">
        <v>22950.23</v>
      </c>
      <c r="D102">
        <v>22335.21</v>
      </c>
      <c r="E102">
        <v>22605.41</v>
      </c>
      <c r="F102">
        <v>1058394</v>
      </c>
      <c r="P102"/>
      <c r="Q102"/>
      <c r="R102"/>
    </row>
    <row r="103" spans="1:18" x14ac:dyDescent="0.2">
      <c r="A103" s="304">
        <v>43882</v>
      </c>
      <c r="B103">
        <v>23427.77</v>
      </c>
      <c r="C103">
        <v>23588.55</v>
      </c>
      <c r="D103">
        <v>23378.33</v>
      </c>
      <c r="E103">
        <v>23386.74</v>
      </c>
      <c r="F103">
        <v>620669</v>
      </c>
      <c r="P103"/>
      <c r="Q103"/>
      <c r="R103"/>
    </row>
    <row r="104" spans="1:18" x14ac:dyDescent="0.2">
      <c r="A104" s="304">
        <v>43881</v>
      </c>
      <c r="B104">
        <v>23666.58</v>
      </c>
      <c r="C104">
        <v>23806.560000000001</v>
      </c>
      <c r="D104">
        <v>23426.42</v>
      </c>
      <c r="E104">
        <v>23479.15</v>
      </c>
      <c r="F104">
        <v>632708</v>
      </c>
      <c r="P104"/>
      <c r="Q104"/>
      <c r="R104"/>
    </row>
    <row r="105" spans="1:18" x14ac:dyDescent="0.2">
      <c r="A105" s="304">
        <v>43880</v>
      </c>
      <c r="B105">
        <v>23329.33</v>
      </c>
      <c r="C105">
        <v>23468.560000000001</v>
      </c>
      <c r="D105">
        <v>23234.959999999999</v>
      </c>
      <c r="E105">
        <v>23400.7</v>
      </c>
      <c r="F105">
        <v>615893</v>
      </c>
      <c r="P105"/>
      <c r="Q105"/>
      <c r="R105"/>
    </row>
    <row r="106" spans="1:18" x14ac:dyDescent="0.2">
      <c r="A106" s="304">
        <v>43879</v>
      </c>
      <c r="B106">
        <v>23398.57</v>
      </c>
      <c r="C106">
        <v>23402.01</v>
      </c>
      <c r="D106">
        <v>23133.599999999999</v>
      </c>
      <c r="E106">
        <v>23193.8</v>
      </c>
      <c r="F106">
        <v>595037</v>
      </c>
      <c r="P106"/>
      <c r="Q106"/>
      <c r="R106"/>
    </row>
    <row r="107" spans="1:18" x14ac:dyDescent="0.2">
      <c r="A107" s="304">
        <v>43878</v>
      </c>
      <c r="B107">
        <v>23489.78</v>
      </c>
      <c r="C107">
        <v>23561.98</v>
      </c>
      <c r="D107">
        <v>23335.99</v>
      </c>
      <c r="E107">
        <v>23523.24</v>
      </c>
      <c r="F107">
        <v>540376</v>
      </c>
      <c r="P107"/>
      <c r="Q107"/>
      <c r="R107"/>
    </row>
    <row r="108" spans="1:18" x14ac:dyDescent="0.2">
      <c r="A108" s="304">
        <v>43875</v>
      </c>
      <c r="B108">
        <v>23714.52</v>
      </c>
      <c r="C108">
        <v>23738.42</v>
      </c>
      <c r="D108">
        <v>23603.48</v>
      </c>
      <c r="E108">
        <v>23687.59</v>
      </c>
      <c r="F108">
        <v>691046</v>
      </c>
      <c r="P108"/>
      <c r="Q108"/>
      <c r="R108"/>
    </row>
    <row r="109" spans="1:18" x14ac:dyDescent="0.2">
      <c r="A109" s="304">
        <v>43874</v>
      </c>
      <c r="B109">
        <v>23849.759999999998</v>
      </c>
      <c r="C109">
        <v>23908.85</v>
      </c>
      <c r="D109">
        <v>23784.31</v>
      </c>
      <c r="E109">
        <v>23827.73</v>
      </c>
      <c r="F109">
        <v>645166</v>
      </c>
      <c r="P109"/>
      <c r="Q109"/>
      <c r="R109"/>
    </row>
    <row r="110" spans="1:18" x14ac:dyDescent="0.2">
      <c r="A110" s="304">
        <v>43873</v>
      </c>
      <c r="B110">
        <v>23741.21</v>
      </c>
      <c r="C110">
        <v>23869.73</v>
      </c>
      <c r="D110">
        <v>23693.72</v>
      </c>
      <c r="E110">
        <v>23861.21</v>
      </c>
      <c r="F110">
        <v>746483</v>
      </c>
      <c r="P110"/>
      <c r="Q110"/>
      <c r="R110"/>
    </row>
    <row r="111" spans="1:18" x14ac:dyDescent="0.2">
      <c r="A111" s="304">
        <v>43871</v>
      </c>
      <c r="B111">
        <v>23631.79</v>
      </c>
      <c r="C111">
        <v>23788.25</v>
      </c>
      <c r="D111">
        <v>23621.72</v>
      </c>
      <c r="E111">
        <v>23685.98</v>
      </c>
      <c r="F111">
        <v>565473</v>
      </c>
      <c r="P111"/>
      <c r="Q111"/>
      <c r="R111"/>
    </row>
    <row r="112" spans="1:18" x14ac:dyDescent="0.2">
      <c r="A112" s="304">
        <v>43868</v>
      </c>
      <c r="B112">
        <v>23899.01</v>
      </c>
      <c r="C112">
        <v>23943.45</v>
      </c>
      <c r="D112">
        <v>23759.42</v>
      </c>
      <c r="E112">
        <v>23827.98</v>
      </c>
      <c r="F112">
        <v>653615</v>
      </c>
      <c r="P112"/>
      <c r="Q112"/>
      <c r="R112"/>
    </row>
    <row r="113" spans="1:18" x14ac:dyDescent="0.2">
      <c r="A113" s="304">
        <v>43867</v>
      </c>
      <c r="B113">
        <v>23641.1</v>
      </c>
      <c r="C113">
        <v>23995.37</v>
      </c>
      <c r="D113">
        <v>23625.13</v>
      </c>
      <c r="E113">
        <v>23873.59</v>
      </c>
      <c r="F113">
        <v>950797</v>
      </c>
      <c r="P113"/>
      <c r="Q113"/>
      <c r="R113"/>
    </row>
    <row r="114" spans="1:18" x14ac:dyDescent="0.2">
      <c r="A114" s="304">
        <v>43866</v>
      </c>
      <c r="B114">
        <v>23351.47</v>
      </c>
      <c r="C114">
        <v>23414.69</v>
      </c>
      <c r="D114">
        <v>23241.64</v>
      </c>
      <c r="E114">
        <v>23319.56</v>
      </c>
      <c r="F114">
        <v>703367</v>
      </c>
      <c r="P114"/>
      <c r="Q114"/>
      <c r="R114"/>
    </row>
    <row r="115" spans="1:18" x14ac:dyDescent="0.2">
      <c r="A115" s="304">
        <v>43865</v>
      </c>
      <c r="B115">
        <v>22881.13</v>
      </c>
      <c r="C115">
        <v>23118.13</v>
      </c>
      <c r="D115">
        <v>22854.45</v>
      </c>
      <c r="E115">
        <v>23084.59</v>
      </c>
      <c r="F115">
        <v>679446</v>
      </c>
      <c r="P115"/>
      <c r="Q115"/>
      <c r="R115"/>
    </row>
    <row r="116" spans="1:18" x14ac:dyDescent="0.2">
      <c r="A116" s="304">
        <v>43864</v>
      </c>
      <c r="B116">
        <v>22874.27</v>
      </c>
      <c r="C116">
        <v>23023.73</v>
      </c>
      <c r="D116">
        <v>22775.919999999998</v>
      </c>
      <c r="E116">
        <v>22971.94</v>
      </c>
      <c r="F116">
        <v>725328</v>
      </c>
      <c r="P116"/>
      <c r="Q116"/>
      <c r="R116"/>
    </row>
    <row r="117" spans="1:18" x14ac:dyDescent="0.2">
      <c r="A117" s="304">
        <v>43861</v>
      </c>
      <c r="B117">
        <v>23148.92</v>
      </c>
      <c r="C117">
        <v>23421.59</v>
      </c>
      <c r="D117">
        <v>23139.98</v>
      </c>
      <c r="E117">
        <v>23205.18</v>
      </c>
      <c r="F117">
        <v>753660</v>
      </c>
      <c r="P117"/>
      <c r="Q117"/>
      <c r="R117"/>
    </row>
    <row r="118" spans="1:18" x14ac:dyDescent="0.2">
      <c r="A118" s="304">
        <v>43860</v>
      </c>
      <c r="B118">
        <v>23284.58</v>
      </c>
      <c r="C118">
        <v>23318.57</v>
      </c>
      <c r="D118">
        <v>22892.95</v>
      </c>
      <c r="E118">
        <v>22977.75</v>
      </c>
      <c r="F118">
        <v>695561</v>
      </c>
      <c r="P118"/>
      <c r="Q118"/>
      <c r="R118"/>
    </row>
    <row r="119" spans="1:18" x14ac:dyDescent="0.2">
      <c r="A119" s="304">
        <v>43859</v>
      </c>
      <c r="B119">
        <v>23309.32</v>
      </c>
      <c r="C119">
        <v>23392.61</v>
      </c>
      <c r="D119">
        <v>23214.28</v>
      </c>
      <c r="E119">
        <v>23379.4</v>
      </c>
      <c r="F119">
        <v>549198</v>
      </c>
      <c r="P119"/>
      <c r="Q119"/>
      <c r="R119"/>
    </row>
    <row r="120" spans="1:18" x14ac:dyDescent="0.2">
      <c r="A120" s="304">
        <v>43858</v>
      </c>
      <c r="B120">
        <v>23126.93</v>
      </c>
      <c r="C120">
        <v>23243.360000000001</v>
      </c>
      <c r="D120">
        <v>23115.15</v>
      </c>
      <c r="E120">
        <v>23215.71</v>
      </c>
      <c r="F120">
        <v>643739</v>
      </c>
      <c r="P120"/>
      <c r="Q120"/>
      <c r="R120"/>
    </row>
    <row r="121" spans="1:18" x14ac:dyDescent="0.2">
      <c r="A121" s="304">
        <v>43857</v>
      </c>
      <c r="B121">
        <v>23427.9</v>
      </c>
      <c r="C121">
        <v>23463.89</v>
      </c>
      <c r="D121">
        <v>23317.32</v>
      </c>
      <c r="E121">
        <v>23343.51</v>
      </c>
      <c r="F121">
        <v>624170</v>
      </c>
      <c r="P121"/>
      <c r="Q121"/>
      <c r="R121"/>
    </row>
    <row r="122" spans="1:18" x14ac:dyDescent="0.2">
      <c r="A122" s="304">
        <v>43854</v>
      </c>
      <c r="B122">
        <v>23850.12</v>
      </c>
      <c r="C122">
        <v>23869.38</v>
      </c>
      <c r="D122">
        <v>23755.32</v>
      </c>
      <c r="E122">
        <v>23827.18</v>
      </c>
      <c r="F122">
        <v>486585</v>
      </c>
      <c r="P122"/>
      <c r="Q122"/>
      <c r="R122"/>
    </row>
    <row r="123" spans="1:18" x14ac:dyDescent="0.2">
      <c r="A123" s="304">
        <v>43853</v>
      </c>
      <c r="B123">
        <v>23843.51</v>
      </c>
      <c r="C123">
        <v>23910.01</v>
      </c>
      <c r="D123">
        <v>23779.23</v>
      </c>
      <c r="E123">
        <v>23795.439999999999</v>
      </c>
      <c r="F123">
        <v>555114</v>
      </c>
      <c r="P123"/>
      <c r="Q123"/>
      <c r="R123"/>
    </row>
    <row r="124" spans="1:18" x14ac:dyDescent="0.2">
      <c r="A124" s="304">
        <v>43852</v>
      </c>
      <c r="B124">
        <v>23835.49</v>
      </c>
      <c r="C124">
        <v>24040.87</v>
      </c>
      <c r="D124">
        <v>23831.1</v>
      </c>
      <c r="E124">
        <v>24031.35</v>
      </c>
      <c r="F124">
        <v>489706</v>
      </c>
      <c r="P124"/>
      <c r="Q124"/>
      <c r="R124"/>
    </row>
    <row r="125" spans="1:18" x14ac:dyDescent="0.2">
      <c r="A125" s="304">
        <v>43851</v>
      </c>
      <c r="B125">
        <v>24072.81</v>
      </c>
      <c r="C125">
        <v>24081.75</v>
      </c>
      <c r="D125">
        <v>23843.48</v>
      </c>
      <c r="E125">
        <v>23864.560000000001</v>
      </c>
      <c r="F125">
        <v>445891</v>
      </c>
      <c r="P125"/>
      <c r="Q125"/>
      <c r="R125"/>
    </row>
    <row r="126" spans="1:18" x14ac:dyDescent="0.2">
      <c r="A126" s="304">
        <v>43850</v>
      </c>
      <c r="B126">
        <v>24080.68</v>
      </c>
      <c r="C126">
        <v>24108.11</v>
      </c>
      <c r="D126">
        <v>24061.67</v>
      </c>
      <c r="E126">
        <v>24083.51</v>
      </c>
      <c r="F126">
        <v>382874</v>
      </c>
      <c r="P126"/>
      <c r="Q126"/>
      <c r="R126"/>
    </row>
    <row r="127" spans="1:18" x14ac:dyDescent="0.2">
      <c r="A127" s="304">
        <v>43847</v>
      </c>
      <c r="B127">
        <v>24103.45</v>
      </c>
      <c r="C127">
        <v>24115.95</v>
      </c>
      <c r="D127">
        <v>24013.75</v>
      </c>
      <c r="E127">
        <v>24041.26</v>
      </c>
      <c r="F127">
        <v>593806</v>
      </c>
      <c r="P127"/>
      <c r="Q127"/>
      <c r="R127"/>
    </row>
    <row r="128" spans="1:18" x14ac:dyDescent="0.2">
      <c r="A128" s="304">
        <v>43846</v>
      </c>
      <c r="B128">
        <v>23960.2</v>
      </c>
      <c r="C128">
        <v>23975.38</v>
      </c>
      <c r="D128">
        <v>23905.38</v>
      </c>
      <c r="E128">
        <v>23933.13</v>
      </c>
      <c r="F128">
        <v>553627</v>
      </c>
      <c r="P128"/>
      <c r="Q128"/>
      <c r="R128"/>
    </row>
    <row r="129" spans="1:18" x14ac:dyDescent="0.2">
      <c r="A129" s="304">
        <v>43845</v>
      </c>
      <c r="B129">
        <v>23923.48</v>
      </c>
      <c r="C129">
        <v>23997.39</v>
      </c>
      <c r="D129">
        <v>23875.82</v>
      </c>
      <c r="E129">
        <v>23916.58</v>
      </c>
      <c r="F129">
        <v>571554</v>
      </c>
      <c r="P129"/>
      <c r="Q129"/>
      <c r="R129"/>
    </row>
    <row r="130" spans="1:18" x14ac:dyDescent="0.2">
      <c r="A130" s="304">
        <v>43844</v>
      </c>
      <c r="B130">
        <v>23969.040000000001</v>
      </c>
      <c r="C130">
        <v>24059.86</v>
      </c>
      <c r="D130">
        <v>23951.66</v>
      </c>
      <c r="E130">
        <v>24025.17</v>
      </c>
      <c r="F130">
        <v>642327</v>
      </c>
      <c r="P130"/>
      <c r="Q130"/>
      <c r="R130"/>
    </row>
    <row r="131" spans="1:18" x14ac:dyDescent="0.2">
      <c r="A131" s="304">
        <v>43840</v>
      </c>
      <c r="B131">
        <v>23813.279999999999</v>
      </c>
      <c r="C131">
        <v>23903.29</v>
      </c>
      <c r="D131">
        <v>23761.08</v>
      </c>
      <c r="E131">
        <v>23850.57</v>
      </c>
      <c r="F131">
        <v>558610</v>
      </c>
      <c r="P131"/>
      <c r="Q131"/>
      <c r="R131"/>
    </row>
    <row r="132" spans="1:18" x14ac:dyDescent="0.2">
      <c r="A132" s="304">
        <v>43839</v>
      </c>
      <c r="B132">
        <v>23530.29</v>
      </c>
      <c r="C132">
        <v>23767.09</v>
      </c>
      <c r="D132">
        <v>23506.15</v>
      </c>
      <c r="E132">
        <v>23739.87</v>
      </c>
      <c r="F132">
        <v>621912</v>
      </c>
      <c r="P132"/>
      <c r="Q132"/>
      <c r="R132"/>
    </row>
    <row r="133" spans="1:18" x14ac:dyDescent="0.2">
      <c r="A133" s="304">
        <v>43838</v>
      </c>
      <c r="B133">
        <v>23217.49</v>
      </c>
      <c r="C133">
        <v>23303.21</v>
      </c>
      <c r="D133">
        <v>22951.18</v>
      </c>
      <c r="E133">
        <v>23204.76</v>
      </c>
      <c r="F133">
        <v>794101</v>
      </c>
      <c r="P133"/>
      <c r="Q133"/>
      <c r="R133"/>
    </row>
    <row r="134" spans="1:18" x14ac:dyDescent="0.2">
      <c r="A134" s="304">
        <v>43837</v>
      </c>
      <c r="B134">
        <v>23320.12</v>
      </c>
      <c r="C134">
        <v>23577.439999999999</v>
      </c>
      <c r="D134">
        <v>23299.919999999998</v>
      </c>
      <c r="E134">
        <v>23575.72</v>
      </c>
      <c r="F134">
        <v>642505</v>
      </c>
      <c r="P134"/>
      <c r="Q134"/>
      <c r="R134"/>
    </row>
    <row r="135" spans="1:18" x14ac:dyDescent="0.2">
      <c r="A135" s="304">
        <v>43836</v>
      </c>
      <c r="B135">
        <v>23319.759999999998</v>
      </c>
      <c r="C135">
        <v>23365.360000000001</v>
      </c>
      <c r="D135">
        <v>23148.53</v>
      </c>
      <c r="E135">
        <v>23204.86</v>
      </c>
      <c r="F135">
        <v>728304</v>
      </c>
      <c r="P135"/>
      <c r="Q135"/>
      <c r="R135"/>
    </row>
    <row r="136" spans="1:18" x14ac:dyDescent="0.2">
      <c r="A136" s="304">
        <v>43829</v>
      </c>
      <c r="B136">
        <v>23770.93</v>
      </c>
      <c r="C136">
        <v>23782.49</v>
      </c>
      <c r="D136">
        <v>23656.62</v>
      </c>
      <c r="E136">
        <v>23656.62</v>
      </c>
      <c r="F136">
        <v>415899</v>
      </c>
      <c r="P136"/>
      <c r="Q136"/>
      <c r="R136"/>
    </row>
    <row r="137" spans="1:18" x14ac:dyDescent="0.2">
      <c r="A137" s="304">
        <v>43826</v>
      </c>
      <c r="B137">
        <v>23953.75</v>
      </c>
      <c r="C137">
        <v>23967.18</v>
      </c>
      <c r="D137">
        <v>23837.72</v>
      </c>
      <c r="E137">
        <v>23837.72</v>
      </c>
      <c r="F137">
        <v>448495</v>
      </c>
      <c r="P137"/>
      <c r="Q137"/>
      <c r="R137"/>
    </row>
    <row r="138" spans="1:18" x14ac:dyDescent="0.2">
      <c r="A138" s="304">
        <v>43825</v>
      </c>
      <c r="B138">
        <v>23787.7</v>
      </c>
      <c r="C138">
        <v>23931.51</v>
      </c>
      <c r="D138">
        <v>23775.4</v>
      </c>
      <c r="E138">
        <v>23924.92</v>
      </c>
      <c r="F138">
        <v>403425</v>
      </c>
      <c r="P138"/>
      <c r="Q138"/>
      <c r="R138"/>
    </row>
    <row r="139" spans="1:18" x14ac:dyDescent="0.2">
      <c r="A139" s="304">
        <v>43824</v>
      </c>
      <c r="B139">
        <v>23813.59</v>
      </c>
      <c r="C139">
        <v>23824.85</v>
      </c>
      <c r="D139">
        <v>23782.87</v>
      </c>
      <c r="E139">
        <v>23782.87</v>
      </c>
      <c r="F139">
        <v>315893</v>
      </c>
      <c r="P139"/>
      <c r="Q139"/>
      <c r="R139"/>
    </row>
    <row r="140" spans="1:18" x14ac:dyDescent="0.2">
      <c r="A140" s="304">
        <v>43823</v>
      </c>
      <c r="B140">
        <v>23839.18</v>
      </c>
      <c r="C140">
        <v>23853.56</v>
      </c>
      <c r="D140">
        <v>23796.35</v>
      </c>
      <c r="E140">
        <v>23830.58</v>
      </c>
      <c r="F140">
        <v>379314</v>
      </c>
      <c r="P140"/>
      <c r="Q140"/>
      <c r="R140"/>
    </row>
    <row r="141" spans="1:18" x14ac:dyDescent="0.2">
      <c r="A141" s="304">
        <v>43822</v>
      </c>
      <c r="B141">
        <v>23921.29</v>
      </c>
      <c r="C141">
        <v>23923.09</v>
      </c>
      <c r="D141">
        <v>23810.82</v>
      </c>
      <c r="E141">
        <v>23821.11</v>
      </c>
      <c r="F141">
        <v>451637</v>
      </c>
      <c r="P141"/>
      <c r="Q141"/>
      <c r="R141"/>
    </row>
    <row r="142" spans="1:18" x14ac:dyDescent="0.2">
      <c r="A142" s="304">
        <v>43819</v>
      </c>
      <c r="B142">
        <v>23893.45</v>
      </c>
      <c r="C142">
        <v>23908.77</v>
      </c>
      <c r="D142">
        <v>23746.63</v>
      </c>
      <c r="E142">
        <v>23816.63</v>
      </c>
      <c r="F142">
        <v>703186</v>
      </c>
      <c r="P142"/>
      <c r="Q142"/>
      <c r="R142"/>
    </row>
    <row r="143" spans="1:18" x14ac:dyDescent="0.2">
      <c r="A143" s="304">
        <v>43818</v>
      </c>
      <c r="B143">
        <v>23911.46</v>
      </c>
      <c r="C143">
        <v>23945.53</v>
      </c>
      <c r="D143">
        <v>23835.29</v>
      </c>
      <c r="E143">
        <v>23864.85</v>
      </c>
      <c r="F143">
        <v>556388</v>
      </c>
      <c r="P143"/>
      <c r="Q143"/>
      <c r="R143"/>
    </row>
    <row r="144" spans="1:18" x14ac:dyDescent="0.2">
      <c r="A144" s="304">
        <v>43817</v>
      </c>
      <c r="B144">
        <v>24023.27</v>
      </c>
      <c r="C144">
        <v>24046.09</v>
      </c>
      <c r="D144">
        <v>23919.360000000001</v>
      </c>
      <c r="E144">
        <v>23934.43</v>
      </c>
      <c r="F144">
        <v>662677</v>
      </c>
      <c r="P144"/>
      <c r="Q144"/>
      <c r="R144"/>
    </row>
    <row r="145" spans="1:18" x14ac:dyDescent="0.2">
      <c r="A145" s="304">
        <v>43816</v>
      </c>
      <c r="B145">
        <v>24091.119999999999</v>
      </c>
      <c r="C145">
        <v>24091.119999999999</v>
      </c>
      <c r="D145">
        <v>23996.51</v>
      </c>
      <c r="E145">
        <v>24066.12</v>
      </c>
      <c r="F145">
        <v>639960</v>
      </c>
      <c r="P145"/>
      <c r="Q145"/>
      <c r="R145"/>
    </row>
    <row r="146" spans="1:18" x14ac:dyDescent="0.2">
      <c r="A146" s="304">
        <v>43815</v>
      </c>
      <c r="B146">
        <v>23955.200000000001</v>
      </c>
      <c r="C146">
        <v>24036.3</v>
      </c>
      <c r="D146">
        <v>23950.05</v>
      </c>
      <c r="E146">
        <v>23952.35</v>
      </c>
      <c r="F146">
        <v>533158</v>
      </c>
      <c r="P146"/>
      <c r="Q146"/>
      <c r="R146"/>
    </row>
    <row r="147" spans="1:18" x14ac:dyDescent="0.2">
      <c r="A147" s="304">
        <v>43812</v>
      </c>
      <c r="B147">
        <v>23810.560000000001</v>
      </c>
      <c r="C147">
        <v>24050.04</v>
      </c>
      <c r="D147">
        <v>23775.73</v>
      </c>
      <c r="E147">
        <v>24023.1</v>
      </c>
      <c r="F147">
        <v>1154868</v>
      </c>
      <c r="P147"/>
      <c r="Q147"/>
      <c r="R147"/>
    </row>
    <row r="148" spans="1:18" x14ac:dyDescent="0.2">
      <c r="A148" s="304">
        <v>43811</v>
      </c>
      <c r="B148">
        <v>23449.279999999999</v>
      </c>
      <c r="C148">
        <v>23468.15</v>
      </c>
      <c r="D148">
        <v>23360.43</v>
      </c>
      <c r="E148">
        <v>23424.81</v>
      </c>
      <c r="F148">
        <v>562954</v>
      </c>
      <c r="P148"/>
      <c r="Q148"/>
      <c r="R148"/>
    </row>
    <row r="149" spans="1:18" x14ac:dyDescent="0.2">
      <c r="A149" s="304">
        <v>43810</v>
      </c>
      <c r="B149">
        <v>23421.14</v>
      </c>
      <c r="C149">
        <v>23438.43</v>
      </c>
      <c r="D149">
        <v>23333.63</v>
      </c>
      <c r="E149">
        <v>23391.86</v>
      </c>
      <c r="F149">
        <v>613409</v>
      </c>
      <c r="P149"/>
      <c r="Q149"/>
      <c r="R149"/>
    </row>
    <row r="150" spans="1:18" x14ac:dyDescent="0.2">
      <c r="A150" s="304">
        <v>43809</v>
      </c>
      <c r="B150">
        <v>23372.39</v>
      </c>
      <c r="C150">
        <v>23449.47</v>
      </c>
      <c r="D150">
        <v>23336.93</v>
      </c>
      <c r="E150">
        <v>23410.19</v>
      </c>
      <c r="F150">
        <v>527599</v>
      </c>
      <c r="P150"/>
      <c r="Q150"/>
      <c r="R150"/>
    </row>
    <row r="151" spans="1:18" x14ac:dyDescent="0.2">
      <c r="A151" s="304">
        <v>43808</v>
      </c>
      <c r="B151">
        <v>23544.31</v>
      </c>
      <c r="C151">
        <v>23544.31</v>
      </c>
      <c r="D151">
        <v>23360.01</v>
      </c>
      <c r="E151">
        <v>23430.7</v>
      </c>
      <c r="F151">
        <v>558344</v>
      </c>
      <c r="P151"/>
      <c r="Q151"/>
      <c r="R151"/>
    </row>
    <row r="152" spans="1:18" x14ac:dyDescent="0.2">
      <c r="A152" s="304">
        <v>43805</v>
      </c>
      <c r="B152">
        <v>23347.67</v>
      </c>
      <c r="C152">
        <v>23412.48</v>
      </c>
      <c r="D152">
        <v>23338.400000000001</v>
      </c>
      <c r="E152">
        <v>23354.400000000001</v>
      </c>
      <c r="F152">
        <v>543923</v>
      </c>
      <c r="P152"/>
      <c r="Q152"/>
      <c r="R152"/>
    </row>
    <row r="153" spans="1:18" x14ac:dyDescent="0.2">
      <c r="A153" s="304">
        <v>43804</v>
      </c>
      <c r="B153">
        <v>23292.7</v>
      </c>
      <c r="C153">
        <v>23363.439999999999</v>
      </c>
      <c r="D153">
        <v>23259.82</v>
      </c>
      <c r="E153">
        <v>23300.09</v>
      </c>
      <c r="F153">
        <v>614398</v>
      </c>
      <c r="P153"/>
      <c r="Q153"/>
      <c r="R153"/>
    </row>
    <row r="154" spans="1:18" x14ac:dyDescent="0.2">
      <c r="A154" s="304">
        <v>43803</v>
      </c>
      <c r="B154">
        <v>23186.74</v>
      </c>
      <c r="C154">
        <v>23203.77</v>
      </c>
      <c r="D154">
        <v>23044.78</v>
      </c>
      <c r="E154">
        <v>23135.23</v>
      </c>
      <c r="F154">
        <v>581241</v>
      </c>
      <c r="P154"/>
      <c r="Q154"/>
      <c r="R154"/>
    </row>
    <row r="155" spans="1:18" x14ac:dyDescent="0.2">
      <c r="A155" s="304">
        <v>43802</v>
      </c>
      <c r="B155">
        <v>23231.14</v>
      </c>
      <c r="C155">
        <v>23388.18</v>
      </c>
      <c r="D155">
        <v>23186.84</v>
      </c>
      <c r="E155">
        <v>23379.81</v>
      </c>
      <c r="F155">
        <v>588143</v>
      </c>
      <c r="P155"/>
      <c r="Q155"/>
      <c r="R155"/>
    </row>
    <row r="156" spans="1:18" x14ac:dyDescent="0.2">
      <c r="A156" s="304">
        <v>43801</v>
      </c>
      <c r="B156">
        <v>23388.63</v>
      </c>
      <c r="C156">
        <v>23562.05</v>
      </c>
      <c r="D156">
        <v>23378.400000000001</v>
      </c>
      <c r="E156">
        <v>23529.5</v>
      </c>
      <c r="F156">
        <v>477247</v>
      </c>
      <c r="P156"/>
      <c r="Q156"/>
      <c r="R156"/>
    </row>
    <row r="157" spans="1:18" x14ac:dyDescent="0.2">
      <c r="A157" s="304">
        <v>43798</v>
      </c>
      <c r="B157">
        <v>23497.439999999999</v>
      </c>
      <c r="C157">
        <v>23498.77</v>
      </c>
      <c r="D157">
        <v>23273.37</v>
      </c>
      <c r="E157">
        <v>23293.91</v>
      </c>
      <c r="F157">
        <v>520899</v>
      </c>
      <c r="P157"/>
      <c r="Q157"/>
      <c r="R157"/>
    </row>
    <row r="158" spans="1:18" x14ac:dyDescent="0.2">
      <c r="A158" s="304">
        <v>43797</v>
      </c>
      <c r="B158">
        <v>23458.880000000001</v>
      </c>
      <c r="C158">
        <v>23482.32</v>
      </c>
      <c r="D158">
        <v>23367.33</v>
      </c>
      <c r="E158">
        <v>23409.14</v>
      </c>
      <c r="F158">
        <v>447837</v>
      </c>
      <c r="P158"/>
      <c r="Q158"/>
      <c r="R158"/>
    </row>
    <row r="159" spans="1:18" x14ac:dyDescent="0.2">
      <c r="A159" s="304">
        <v>43796</v>
      </c>
      <c r="B159">
        <v>23452.85</v>
      </c>
      <c r="C159">
        <v>23507.82</v>
      </c>
      <c r="D159">
        <v>23418.23</v>
      </c>
      <c r="E159">
        <v>23437.77</v>
      </c>
      <c r="F159">
        <v>521841</v>
      </c>
      <c r="P159"/>
      <c r="Q159"/>
      <c r="R159"/>
    </row>
    <row r="160" spans="1:18" x14ac:dyDescent="0.2">
      <c r="A160" s="304">
        <v>43795</v>
      </c>
      <c r="B160">
        <v>23451.4</v>
      </c>
      <c r="C160">
        <v>23608.06</v>
      </c>
      <c r="D160">
        <v>23350.1</v>
      </c>
      <c r="E160">
        <v>23373.32</v>
      </c>
      <c r="F160">
        <v>942773</v>
      </c>
      <c r="P160"/>
      <c r="Q160"/>
      <c r="R160"/>
    </row>
    <row r="161" spans="1:18" x14ac:dyDescent="0.2">
      <c r="A161" s="304">
        <v>43794</v>
      </c>
      <c r="B161">
        <v>23292.85</v>
      </c>
      <c r="C161">
        <v>23347.18</v>
      </c>
      <c r="D161">
        <v>23255.39</v>
      </c>
      <c r="E161">
        <v>23292.81</v>
      </c>
      <c r="F161">
        <v>503463</v>
      </c>
      <c r="P161"/>
      <c r="Q161"/>
      <c r="R161"/>
    </row>
    <row r="162" spans="1:18" x14ac:dyDescent="0.2">
      <c r="A162" s="304">
        <v>43791</v>
      </c>
      <c r="B162">
        <v>23030.33</v>
      </c>
      <c r="C162">
        <v>23219.51</v>
      </c>
      <c r="D162">
        <v>23030.33</v>
      </c>
      <c r="E162">
        <v>23112.880000000001</v>
      </c>
      <c r="F162">
        <v>555814</v>
      </c>
      <c r="P162"/>
      <c r="Q162"/>
      <c r="R162"/>
    </row>
    <row r="163" spans="1:18" x14ac:dyDescent="0.2">
      <c r="A163" s="304">
        <v>43790</v>
      </c>
      <c r="B163">
        <v>23071.49</v>
      </c>
      <c r="C163">
        <v>23108.080000000002</v>
      </c>
      <c r="D163">
        <v>22726.71</v>
      </c>
      <c r="E163">
        <v>23038.58</v>
      </c>
      <c r="F163">
        <v>698009</v>
      </c>
      <c r="P163"/>
      <c r="Q163"/>
      <c r="R163"/>
    </row>
    <row r="164" spans="1:18" x14ac:dyDescent="0.2">
      <c r="A164" s="304">
        <v>43789</v>
      </c>
      <c r="B164">
        <v>23176.49</v>
      </c>
      <c r="C164">
        <v>23303.17</v>
      </c>
      <c r="D164">
        <v>23086.12</v>
      </c>
      <c r="E164">
        <v>23148.57</v>
      </c>
      <c r="F164">
        <v>657194</v>
      </c>
      <c r="P164"/>
      <c r="Q164"/>
      <c r="R164"/>
    </row>
    <row r="165" spans="1:18" x14ac:dyDescent="0.2">
      <c r="A165" s="304">
        <v>43788</v>
      </c>
      <c r="B165">
        <v>23366.36</v>
      </c>
      <c r="C165">
        <v>23389.53</v>
      </c>
      <c r="D165">
        <v>23244.93</v>
      </c>
      <c r="E165">
        <v>23292.65</v>
      </c>
      <c r="F165">
        <v>642305</v>
      </c>
      <c r="P165"/>
      <c r="Q165"/>
      <c r="R165"/>
    </row>
    <row r="166" spans="1:18" x14ac:dyDescent="0.2">
      <c r="A166" s="304">
        <v>43787</v>
      </c>
      <c r="B166">
        <v>23304.25</v>
      </c>
      <c r="C166">
        <v>23420.62</v>
      </c>
      <c r="D166">
        <v>23271.29</v>
      </c>
      <c r="E166">
        <v>23416.76</v>
      </c>
      <c r="F166">
        <v>573003</v>
      </c>
      <c r="P166"/>
      <c r="Q166"/>
      <c r="R166"/>
    </row>
    <row r="167" spans="1:18" x14ac:dyDescent="0.2">
      <c r="A167" s="304">
        <v>43784</v>
      </c>
      <c r="B167">
        <v>23160.53</v>
      </c>
      <c r="C167">
        <v>23340.77</v>
      </c>
      <c r="D167">
        <v>23121.59</v>
      </c>
      <c r="E167">
        <v>23303.32</v>
      </c>
      <c r="F167">
        <v>721797</v>
      </c>
      <c r="P167"/>
      <c r="Q167"/>
      <c r="R167"/>
    </row>
    <row r="168" spans="1:18" x14ac:dyDescent="0.2">
      <c r="A168" s="304">
        <v>43783</v>
      </c>
      <c r="B168">
        <v>23325.5</v>
      </c>
      <c r="C168">
        <v>23360.06</v>
      </c>
      <c r="D168">
        <v>23062.16</v>
      </c>
      <c r="E168">
        <v>23141.55</v>
      </c>
      <c r="F168">
        <v>799022</v>
      </c>
      <c r="P168"/>
      <c r="Q168"/>
      <c r="R168"/>
    </row>
    <row r="169" spans="1:18" x14ac:dyDescent="0.2">
      <c r="A169" s="304">
        <v>43782</v>
      </c>
      <c r="B169">
        <v>23439.25</v>
      </c>
      <c r="C169">
        <v>23452.63</v>
      </c>
      <c r="D169">
        <v>23270.93</v>
      </c>
      <c r="E169">
        <v>23319.87</v>
      </c>
      <c r="F169">
        <v>634085</v>
      </c>
      <c r="P169"/>
      <c r="Q169"/>
      <c r="R169"/>
    </row>
    <row r="170" spans="1:18" x14ac:dyDescent="0.2">
      <c r="A170" s="304">
        <v>43781</v>
      </c>
      <c r="B170">
        <v>23336.37</v>
      </c>
      <c r="C170">
        <v>23545.7</v>
      </c>
      <c r="D170">
        <v>23312.25</v>
      </c>
      <c r="E170">
        <v>23520.01</v>
      </c>
      <c r="F170">
        <v>629779</v>
      </c>
      <c r="P170"/>
      <c r="Q170"/>
      <c r="R170"/>
    </row>
    <row r="171" spans="1:18" x14ac:dyDescent="0.2">
      <c r="A171" s="304">
        <v>43780</v>
      </c>
      <c r="B171">
        <v>23422.13</v>
      </c>
      <c r="C171">
        <v>23471.82</v>
      </c>
      <c r="D171">
        <v>23323.02</v>
      </c>
      <c r="E171">
        <v>23331.84</v>
      </c>
      <c r="F171">
        <v>615314</v>
      </c>
      <c r="P171"/>
      <c r="Q171"/>
      <c r="R171"/>
    </row>
    <row r="172" spans="1:18" x14ac:dyDescent="0.2">
      <c r="A172" s="304">
        <v>43777</v>
      </c>
      <c r="B172">
        <v>23550.04</v>
      </c>
      <c r="C172">
        <v>23591.09</v>
      </c>
      <c r="D172">
        <v>23313.41</v>
      </c>
      <c r="E172">
        <v>23391.87</v>
      </c>
      <c r="F172">
        <v>945634</v>
      </c>
      <c r="P172"/>
      <c r="Q172"/>
      <c r="R172"/>
    </row>
    <row r="173" spans="1:18" x14ac:dyDescent="0.2">
      <c r="A173" s="304">
        <v>43776</v>
      </c>
      <c r="B173">
        <v>23283.14</v>
      </c>
      <c r="C173">
        <v>23336</v>
      </c>
      <c r="D173">
        <v>23253.32</v>
      </c>
      <c r="E173">
        <v>23330.32</v>
      </c>
      <c r="F173">
        <v>709133</v>
      </c>
      <c r="P173"/>
      <c r="Q173"/>
      <c r="R173"/>
    </row>
    <row r="174" spans="1:18" x14ac:dyDescent="0.2">
      <c r="A174" s="304">
        <v>43775</v>
      </c>
      <c r="B174">
        <v>23343.51</v>
      </c>
      <c r="C174">
        <v>23352.560000000001</v>
      </c>
      <c r="D174">
        <v>23246.57</v>
      </c>
      <c r="E174">
        <v>23303.82</v>
      </c>
      <c r="F174">
        <v>774063</v>
      </c>
      <c r="P174"/>
      <c r="Q174"/>
      <c r="R174"/>
    </row>
    <row r="175" spans="1:18" x14ac:dyDescent="0.2">
      <c r="A175" s="304">
        <v>43774</v>
      </c>
      <c r="B175">
        <v>23118.79</v>
      </c>
      <c r="C175">
        <v>23328.52</v>
      </c>
      <c r="D175">
        <v>23090.94</v>
      </c>
      <c r="E175">
        <v>23251.99</v>
      </c>
      <c r="F175">
        <v>1021395</v>
      </c>
      <c r="P175"/>
      <c r="Q175"/>
      <c r="R175"/>
    </row>
    <row r="176" spans="1:18" x14ac:dyDescent="0.2">
      <c r="A176" s="304">
        <v>43770</v>
      </c>
      <c r="B176">
        <v>22730.49</v>
      </c>
      <c r="C176">
        <v>22852.720000000001</v>
      </c>
      <c r="D176">
        <v>22705.599999999999</v>
      </c>
      <c r="E176">
        <v>22850.77</v>
      </c>
      <c r="F176">
        <v>654069</v>
      </c>
      <c r="P176"/>
      <c r="Q176"/>
      <c r="R176"/>
    </row>
    <row r="177" spans="1:18" x14ac:dyDescent="0.2">
      <c r="A177" s="304">
        <v>43769</v>
      </c>
      <c r="B177">
        <v>22910.1</v>
      </c>
      <c r="C177">
        <v>22988.799999999999</v>
      </c>
      <c r="D177">
        <v>22875.5</v>
      </c>
      <c r="E177">
        <v>22927.040000000001</v>
      </c>
      <c r="F177">
        <v>783151</v>
      </c>
      <c r="P177"/>
      <c r="Q177"/>
      <c r="R177"/>
    </row>
    <row r="178" spans="1:18" x14ac:dyDescent="0.2">
      <c r="A178" s="304">
        <v>43768</v>
      </c>
      <c r="B178">
        <v>22953.17</v>
      </c>
      <c r="C178">
        <v>22961.23</v>
      </c>
      <c r="D178">
        <v>22827.93</v>
      </c>
      <c r="E178">
        <v>22843.119999999999</v>
      </c>
      <c r="F178">
        <v>1015705</v>
      </c>
      <c r="P178"/>
      <c r="Q178"/>
      <c r="R178"/>
    </row>
    <row r="179" spans="1:18" x14ac:dyDescent="0.2">
      <c r="A179" s="304">
        <v>43767</v>
      </c>
      <c r="B179">
        <v>22950.79</v>
      </c>
      <c r="C179">
        <v>23008.43</v>
      </c>
      <c r="D179">
        <v>22935.35</v>
      </c>
      <c r="E179">
        <v>22974.13</v>
      </c>
      <c r="F179">
        <v>728983</v>
      </c>
      <c r="P179"/>
      <c r="Q179"/>
      <c r="R179"/>
    </row>
    <row r="180" spans="1:18" x14ac:dyDescent="0.2">
      <c r="A180" s="304">
        <v>43766</v>
      </c>
      <c r="B180">
        <v>22854.44</v>
      </c>
      <c r="C180">
        <v>22896.22</v>
      </c>
      <c r="D180">
        <v>22830.57</v>
      </c>
      <c r="E180">
        <v>22867.27</v>
      </c>
      <c r="F180">
        <v>481227</v>
      </c>
      <c r="P180"/>
      <c r="Q180"/>
      <c r="R180"/>
    </row>
    <row r="181" spans="1:18" x14ac:dyDescent="0.2">
      <c r="A181" s="304">
        <v>43763</v>
      </c>
      <c r="B181">
        <v>22753.24</v>
      </c>
      <c r="C181">
        <v>22819.919999999998</v>
      </c>
      <c r="D181">
        <v>22715.13</v>
      </c>
      <c r="E181">
        <v>22799.81</v>
      </c>
      <c r="F181">
        <v>571580</v>
      </c>
      <c r="P181"/>
      <c r="Q181"/>
      <c r="R181"/>
    </row>
    <row r="182" spans="1:18" x14ac:dyDescent="0.2">
      <c r="A182" s="304">
        <v>43762</v>
      </c>
      <c r="B182">
        <v>22725.439999999999</v>
      </c>
      <c r="C182">
        <v>22780.99</v>
      </c>
      <c r="D182">
        <v>22704.33</v>
      </c>
      <c r="E182">
        <v>22750.6</v>
      </c>
      <c r="F182">
        <v>612706</v>
      </c>
      <c r="P182"/>
      <c r="Q182"/>
      <c r="R182"/>
    </row>
    <row r="183" spans="1:18" x14ac:dyDescent="0.2">
      <c r="A183" s="304">
        <v>43761</v>
      </c>
      <c r="B183">
        <v>22619.77</v>
      </c>
      <c r="C183">
        <v>22648.81</v>
      </c>
      <c r="D183">
        <v>22457.89</v>
      </c>
      <c r="E183">
        <v>22625.38</v>
      </c>
      <c r="F183">
        <v>680221</v>
      </c>
      <c r="P183"/>
      <c r="Q183"/>
      <c r="R183"/>
    </row>
    <row r="184" spans="1:18" x14ac:dyDescent="0.2">
      <c r="A184" s="304">
        <v>43759</v>
      </c>
      <c r="B184">
        <v>22541.22</v>
      </c>
      <c r="C184">
        <v>22581.279999999999</v>
      </c>
      <c r="D184">
        <v>22515.73</v>
      </c>
      <c r="E184">
        <v>22548.9</v>
      </c>
      <c r="F184">
        <v>484204</v>
      </c>
      <c r="P184"/>
      <c r="Q184"/>
      <c r="R184"/>
    </row>
    <row r="185" spans="1:18" x14ac:dyDescent="0.2">
      <c r="A185" s="304">
        <v>43756</v>
      </c>
      <c r="B185">
        <v>22528.560000000001</v>
      </c>
      <c r="C185">
        <v>22649.85</v>
      </c>
      <c r="D185">
        <v>22466.26</v>
      </c>
      <c r="E185">
        <v>22492.68</v>
      </c>
      <c r="F185">
        <v>592377</v>
      </c>
      <c r="P185"/>
      <c r="Q185"/>
      <c r="R185"/>
    </row>
    <row r="186" spans="1:18" x14ac:dyDescent="0.2">
      <c r="A186" s="304">
        <v>43755</v>
      </c>
      <c r="B186">
        <v>22451.15</v>
      </c>
      <c r="C186">
        <v>22522.39</v>
      </c>
      <c r="D186">
        <v>22424.92</v>
      </c>
      <c r="E186">
        <v>22451.86</v>
      </c>
      <c r="F186">
        <v>578286</v>
      </c>
      <c r="P186"/>
      <c r="Q186"/>
      <c r="R186"/>
    </row>
    <row r="187" spans="1:18" x14ac:dyDescent="0.2">
      <c r="A187" s="304">
        <v>43754</v>
      </c>
      <c r="B187">
        <v>22479.57</v>
      </c>
      <c r="C187">
        <v>22615.47</v>
      </c>
      <c r="D187">
        <v>22434.35</v>
      </c>
      <c r="E187">
        <v>22472.92</v>
      </c>
      <c r="F187">
        <v>787213</v>
      </c>
      <c r="P187"/>
      <c r="Q187"/>
      <c r="R187"/>
    </row>
    <row r="188" spans="1:18" x14ac:dyDescent="0.2">
      <c r="A188" s="304">
        <v>43753</v>
      </c>
      <c r="B188">
        <v>22063.71</v>
      </c>
      <c r="C188">
        <v>22219.63</v>
      </c>
      <c r="D188">
        <v>22049.71</v>
      </c>
      <c r="E188">
        <v>22207.21</v>
      </c>
      <c r="F188">
        <v>744614</v>
      </c>
      <c r="P188"/>
      <c r="Q188"/>
      <c r="R188"/>
    </row>
    <row r="189" spans="1:18" x14ac:dyDescent="0.2">
      <c r="A189" s="304">
        <v>43749</v>
      </c>
      <c r="B189">
        <v>21749.93</v>
      </c>
      <c r="C189">
        <v>21820.77</v>
      </c>
      <c r="D189">
        <v>21658.27</v>
      </c>
      <c r="E189">
        <v>21798.87</v>
      </c>
      <c r="F189">
        <v>673993</v>
      </c>
      <c r="P189"/>
      <c r="Q189"/>
      <c r="R189"/>
    </row>
    <row r="190" spans="1:18" x14ac:dyDescent="0.2">
      <c r="A190" s="304">
        <v>43748</v>
      </c>
      <c r="B190">
        <v>21456.27</v>
      </c>
      <c r="C190">
        <v>21601.46</v>
      </c>
      <c r="D190">
        <v>21308.880000000001</v>
      </c>
      <c r="E190">
        <v>21551.98</v>
      </c>
      <c r="F190">
        <v>599286</v>
      </c>
      <c r="P190"/>
      <c r="Q190"/>
      <c r="R190"/>
    </row>
    <row r="191" spans="1:18" x14ac:dyDescent="0.2">
      <c r="A191" s="304">
        <v>43747</v>
      </c>
      <c r="B191">
        <v>21359.84</v>
      </c>
      <c r="C191">
        <v>21467.77</v>
      </c>
      <c r="D191">
        <v>21359.84</v>
      </c>
      <c r="E191">
        <v>21456.38</v>
      </c>
      <c r="F191">
        <v>554125</v>
      </c>
      <c r="P191"/>
      <c r="Q191"/>
      <c r="R191"/>
    </row>
    <row r="192" spans="1:18" x14ac:dyDescent="0.2">
      <c r="A192" s="304">
        <v>43746</v>
      </c>
      <c r="B192">
        <v>21494.48</v>
      </c>
      <c r="C192">
        <v>21629.24</v>
      </c>
      <c r="D192">
        <v>21483.18</v>
      </c>
      <c r="E192">
        <v>21587.78</v>
      </c>
      <c r="F192">
        <v>607852</v>
      </c>
      <c r="P192"/>
      <c r="Q192"/>
      <c r="R192"/>
    </row>
    <row r="193" spans="1:18" x14ac:dyDescent="0.2">
      <c r="A193" s="304">
        <v>43745</v>
      </c>
      <c r="B193">
        <v>21445.73</v>
      </c>
      <c r="C193">
        <v>21475.279999999999</v>
      </c>
      <c r="D193">
        <v>21328.26</v>
      </c>
      <c r="E193">
        <v>21375.25</v>
      </c>
      <c r="F193">
        <v>474433</v>
      </c>
      <c r="P193"/>
      <c r="Q193"/>
      <c r="R193"/>
    </row>
    <row r="194" spans="1:18" x14ac:dyDescent="0.2">
      <c r="A194" s="304">
        <v>43742</v>
      </c>
      <c r="B194">
        <v>21316.18</v>
      </c>
      <c r="C194">
        <v>21410.2</v>
      </c>
      <c r="D194">
        <v>21276.01</v>
      </c>
      <c r="E194">
        <v>21410.2</v>
      </c>
      <c r="F194">
        <v>577497</v>
      </c>
      <c r="P194"/>
      <c r="Q194"/>
      <c r="R194"/>
    </row>
    <row r="195" spans="1:18" x14ac:dyDescent="0.2">
      <c r="A195" s="304">
        <v>43741</v>
      </c>
      <c r="B195">
        <v>21422.22</v>
      </c>
      <c r="C195">
        <v>21437.74</v>
      </c>
      <c r="D195">
        <v>21277.360000000001</v>
      </c>
      <c r="E195">
        <v>21341.74</v>
      </c>
      <c r="F195">
        <v>677107</v>
      </c>
      <c r="P195"/>
      <c r="Q195"/>
      <c r="R195"/>
    </row>
    <row r="196" spans="1:18" x14ac:dyDescent="0.2">
      <c r="A196" s="304">
        <v>43740</v>
      </c>
      <c r="B196">
        <v>21744.62</v>
      </c>
      <c r="C196">
        <v>21795.01</v>
      </c>
      <c r="D196">
        <v>21725.23</v>
      </c>
      <c r="E196">
        <v>21778.61</v>
      </c>
      <c r="F196">
        <v>633258</v>
      </c>
      <c r="P196"/>
      <c r="Q196"/>
      <c r="R196"/>
    </row>
    <row r="197" spans="1:18" x14ac:dyDescent="0.2">
      <c r="A197" s="304">
        <v>43739</v>
      </c>
      <c r="B197">
        <v>21831.439999999999</v>
      </c>
      <c r="C197">
        <v>21938.77</v>
      </c>
      <c r="D197">
        <v>21811.98</v>
      </c>
      <c r="E197">
        <v>21885.24</v>
      </c>
      <c r="F197">
        <v>623264</v>
      </c>
      <c r="P197"/>
      <c r="Q197"/>
      <c r="R197"/>
    </row>
    <row r="198" spans="1:18" x14ac:dyDescent="0.2">
      <c r="A198" s="304">
        <v>43738</v>
      </c>
      <c r="B198">
        <v>21793.83</v>
      </c>
      <c r="C198">
        <v>21811.98</v>
      </c>
      <c r="D198">
        <v>21666.6</v>
      </c>
      <c r="E198">
        <v>21755.84</v>
      </c>
      <c r="F198">
        <v>698595</v>
      </c>
      <c r="P198"/>
      <c r="Q198"/>
      <c r="R198"/>
    </row>
    <row r="199" spans="1:18" x14ac:dyDescent="0.2">
      <c r="A199" s="304">
        <v>43735</v>
      </c>
      <c r="B199">
        <v>21934.93</v>
      </c>
      <c r="C199">
        <v>21955.79</v>
      </c>
      <c r="D199">
        <v>21733.69</v>
      </c>
      <c r="E199">
        <v>21878.9</v>
      </c>
      <c r="F199">
        <v>763944</v>
      </c>
      <c r="P199"/>
      <c r="Q199"/>
      <c r="R199"/>
    </row>
    <row r="200" spans="1:18" x14ac:dyDescent="0.2">
      <c r="A200" s="304">
        <v>43734</v>
      </c>
      <c r="B200">
        <v>22160.52</v>
      </c>
      <c r="C200">
        <v>22184.91</v>
      </c>
      <c r="D200">
        <v>21986.240000000002</v>
      </c>
      <c r="E200">
        <v>22048.240000000002</v>
      </c>
      <c r="F200">
        <v>816312</v>
      </c>
      <c r="P200"/>
      <c r="Q200"/>
      <c r="R200"/>
    </row>
    <row r="201" spans="1:18" x14ac:dyDescent="0.2">
      <c r="A201" s="304">
        <v>43733</v>
      </c>
      <c r="B201">
        <v>21961.82</v>
      </c>
      <c r="C201">
        <v>22036.48</v>
      </c>
      <c r="D201">
        <v>21906</v>
      </c>
      <c r="E201">
        <v>22020.15</v>
      </c>
      <c r="F201">
        <v>616056</v>
      </c>
      <c r="P201"/>
      <c r="Q201"/>
      <c r="R201"/>
    </row>
    <row r="202" spans="1:18" x14ac:dyDescent="0.2">
      <c r="A202" s="304">
        <v>43732</v>
      </c>
      <c r="B202">
        <v>22095.35</v>
      </c>
      <c r="C202">
        <v>22168.74</v>
      </c>
      <c r="D202">
        <v>22077.94</v>
      </c>
      <c r="E202">
        <v>22098.84</v>
      </c>
      <c r="F202">
        <v>683763</v>
      </c>
      <c r="P202"/>
      <c r="Q202"/>
      <c r="R202"/>
    </row>
    <row r="203" spans="1:18" x14ac:dyDescent="0.2">
      <c r="A203" s="304">
        <v>43728</v>
      </c>
      <c r="B203">
        <v>22130.74</v>
      </c>
      <c r="C203">
        <v>22204.75</v>
      </c>
      <c r="D203">
        <v>22047.9</v>
      </c>
      <c r="E203">
        <v>22079.09</v>
      </c>
      <c r="F203">
        <v>850326</v>
      </c>
      <c r="P203"/>
      <c r="Q203"/>
      <c r="R203"/>
    </row>
    <row r="204" spans="1:18" x14ac:dyDescent="0.2">
      <c r="A204" s="304">
        <v>43727</v>
      </c>
      <c r="B204">
        <v>22064.46</v>
      </c>
      <c r="C204">
        <v>22255.56</v>
      </c>
      <c r="D204">
        <v>22003.3</v>
      </c>
      <c r="E204">
        <v>22044.45</v>
      </c>
      <c r="F204">
        <v>781599</v>
      </c>
      <c r="P204"/>
      <c r="Q204"/>
      <c r="R204"/>
    </row>
    <row r="205" spans="1:18" x14ac:dyDescent="0.2">
      <c r="A205" s="304">
        <v>43726</v>
      </c>
      <c r="B205">
        <v>22014.65</v>
      </c>
      <c r="C205">
        <v>22027.86</v>
      </c>
      <c r="D205">
        <v>21942.03</v>
      </c>
      <c r="E205">
        <v>21960.71</v>
      </c>
      <c r="F205">
        <v>693982</v>
      </c>
      <c r="P205"/>
      <c r="Q205"/>
      <c r="R205"/>
    </row>
    <row r="206" spans="1:18" x14ac:dyDescent="0.2">
      <c r="A206" s="304">
        <v>43725</v>
      </c>
      <c r="B206">
        <v>21947.59</v>
      </c>
      <c r="C206">
        <v>22041.08</v>
      </c>
      <c r="D206">
        <v>21878.63</v>
      </c>
      <c r="E206">
        <v>22001.32</v>
      </c>
      <c r="F206">
        <v>815236</v>
      </c>
      <c r="P206"/>
      <c r="Q206"/>
      <c r="R206"/>
    </row>
    <row r="207" spans="1:18" x14ac:dyDescent="0.2">
      <c r="A207" s="304">
        <v>43721</v>
      </c>
      <c r="B207">
        <v>21907.83</v>
      </c>
      <c r="C207">
        <v>22019.66</v>
      </c>
      <c r="D207">
        <v>21820.94</v>
      </c>
      <c r="E207">
        <v>21988.29</v>
      </c>
      <c r="F207">
        <v>1163181</v>
      </c>
      <c r="P207"/>
      <c r="Q207"/>
      <c r="R207"/>
    </row>
    <row r="208" spans="1:18" x14ac:dyDescent="0.2">
      <c r="A208" s="304">
        <v>43720</v>
      </c>
      <c r="B208">
        <v>21761.09</v>
      </c>
      <c r="C208">
        <v>21825.919999999998</v>
      </c>
      <c r="D208">
        <v>21743.96</v>
      </c>
      <c r="E208">
        <v>21759.61</v>
      </c>
      <c r="F208">
        <v>960342</v>
      </c>
      <c r="P208"/>
      <c r="Q208"/>
      <c r="R208"/>
    </row>
    <row r="209" spans="1:18" x14ac:dyDescent="0.2">
      <c r="A209" s="304">
        <v>43719</v>
      </c>
      <c r="B209">
        <v>21466.66</v>
      </c>
      <c r="C209">
        <v>21619.21</v>
      </c>
      <c r="D209">
        <v>21437.82</v>
      </c>
      <c r="E209">
        <v>21597.759999999998</v>
      </c>
      <c r="F209">
        <v>1101418</v>
      </c>
      <c r="P209"/>
      <c r="Q209"/>
      <c r="R209"/>
    </row>
    <row r="210" spans="1:18" x14ac:dyDescent="0.2">
      <c r="A210" s="304">
        <v>43718</v>
      </c>
      <c r="B210">
        <v>21363.57</v>
      </c>
      <c r="C210">
        <v>21438.35</v>
      </c>
      <c r="D210">
        <v>21350.35</v>
      </c>
      <c r="E210">
        <v>21392.1</v>
      </c>
      <c r="F210">
        <v>923747</v>
      </c>
      <c r="P210"/>
      <c r="Q210"/>
      <c r="R210"/>
    </row>
    <row r="211" spans="1:18" x14ac:dyDescent="0.2">
      <c r="A211" s="304">
        <v>43717</v>
      </c>
      <c r="B211">
        <v>21214.560000000001</v>
      </c>
      <c r="C211">
        <v>21333.51</v>
      </c>
      <c r="D211">
        <v>21182.26</v>
      </c>
      <c r="E211">
        <v>21318.42</v>
      </c>
      <c r="F211">
        <v>578109</v>
      </c>
      <c r="P211"/>
      <c r="Q211"/>
      <c r="R211"/>
    </row>
    <row r="212" spans="1:18" x14ac:dyDescent="0.2">
      <c r="A212" s="304">
        <v>43714</v>
      </c>
      <c r="B212">
        <v>21201.83</v>
      </c>
      <c r="C212">
        <v>21241.29</v>
      </c>
      <c r="D212">
        <v>21145.81</v>
      </c>
      <c r="E212">
        <v>21199.57</v>
      </c>
      <c r="F212">
        <v>710960</v>
      </c>
      <c r="P212"/>
      <c r="Q212"/>
      <c r="R212"/>
    </row>
    <row r="213" spans="1:18" x14ac:dyDescent="0.2">
      <c r="A213" s="304">
        <v>43713</v>
      </c>
      <c r="B213">
        <v>20800.29</v>
      </c>
      <c r="C213">
        <v>21164.61</v>
      </c>
      <c r="D213">
        <v>20787.93</v>
      </c>
      <c r="E213">
        <v>21085.94</v>
      </c>
      <c r="F213">
        <v>829635</v>
      </c>
      <c r="P213"/>
      <c r="Q213"/>
      <c r="R213"/>
    </row>
    <row r="214" spans="1:18" x14ac:dyDescent="0.2">
      <c r="A214" s="304">
        <v>43712</v>
      </c>
      <c r="B214">
        <v>20578.669999999998</v>
      </c>
      <c r="C214">
        <v>20694.349999999999</v>
      </c>
      <c r="D214">
        <v>20554.16</v>
      </c>
      <c r="E214">
        <v>20649.14</v>
      </c>
      <c r="F214">
        <v>515283</v>
      </c>
      <c r="P214"/>
      <c r="Q214"/>
      <c r="R214"/>
    </row>
    <row r="215" spans="1:18" x14ac:dyDescent="0.2">
      <c r="A215" s="304">
        <v>43711</v>
      </c>
      <c r="B215">
        <v>20581.580000000002</v>
      </c>
      <c r="C215">
        <v>20662.23</v>
      </c>
      <c r="D215">
        <v>20578.02</v>
      </c>
      <c r="E215">
        <v>20625.16</v>
      </c>
      <c r="F215">
        <v>453517</v>
      </c>
      <c r="P215"/>
      <c r="Q215"/>
      <c r="R215"/>
    </row>
    <row r="216" spans="1:18" x14ac:dyDescent="0.2">
      <c r="A216" s="304">
        <v>43710</v>
      </c>
      <c r="B216">
        <v>20625.75</v>
      </c>
      <c r="C216">
        <v>20667.560000000001</v>
      </c>
      <c r="D216">
        <v>20614.29</v>
      </c>
      <c r="E216">
        <v>20620.189999999999</v>
      </c>
      <c r="F216">
        <v>423990</v>
      </c>
      <c r="P216"/>
      <c r="Q216"/>
      <c r="R216"/>
    </row>
    <row r="217" spans="1:18" x14ac:dyDescent="0.2">
      <c r="A217" s="304">
        <v>43707</v>
      </c>
      <c r="B217">
        <v>20641.490000000002</v>
      </c>
      <c r="C217">
        <v>20748.349999999999</v>
      </c>
      <c r="D217">
        <v>20633.3</v>
      </c>
      <c r="E217">
        <v>20704.37</v>
      </c>
      <c r="F217">
        <v>719954</v>
      </c>
      <c r="P217"/>
      <c r="Q217"/>
      <c r="R217"/>
    </row>
    <row r="218" spans="1:18" x14ac:dyDescent="0.2">
      <c r="A218" s="304">
        <v>43706</v>
      </c>
      <c r="B218">
        <v>20500.5</v>
      </c>
      <c r="C218">
        <v>20520.68</v>
      </c>
      <c r="D218">
        <v>20361.12</v>
      </c>
      <c r="E218">
        <v>20460.93</v>
      </c>
      <c r="F218">
        <v>550709</v>
      </c>
      <c r="P218"/>
      <c r="Q218"/>
      <c r="R218"/>
    </row>
    <row r="219" spans="1:18" x14ac:dyDescent="0.2">
      <c r="A219" s="304">
        <v>43705</v>
      </c>
      <c r="B219">
        <v>20474.310000000001</v>
      </c>
      <c r="C219">
        <v>20511.21</v>
      </c>
      <c r="D219">
        <v>20433.310000000001</v>
      </c>
      <c r="E219">
        <v>20479.419999999998</v>
      </c>
      <c r="F219">
        <v>514888</v>
      </c>
      <c r="P219"/>
      <c r="Q219"/>
      <c r="R219"/>
    </row>
    <row r="220" spans="1:18" x14ac:dyDescent="0.2">
      <c r="A220" s="304">
        <v>43704</v>
      </c>
      <c r="B220">
        <v>20467.22</v>
      </c>
      <c r="C220">
        <v>20529.939999999999</v>
      </c>
      <c r="D220">
        <v>20439.919999999998</v>
      </c>
      <c r="E220">
        <v>20456.080000000002</v>
      </c>
      <c r="F220">
        <v>607846</v>
      </c>
      <c r="P220"/>
      <c r="Q220"/>
      <c r="R220"/>
    </row>
    <row r="221" spans="1:18" x14ac:dyDescent="0.2">
      <c r="A221" s="304">
        <v>43703</v>
      </c>
      <c r="B221">
        <v>20325.439999999999</v>
      </c>
      <c r="C221">
        <v>20329.009999999998</v>
      </c>
      <c r="D221">
        <v>20173.759999999998</v>
      </c>
      <c r="E221">
        <v>20261.04</v>
      </c>
      <c r="F221">
        <v>698507</v>
      </c>
      <c r="P221"/>
      <c r="Q221"/>
      <c r="R221"/>
    </row>
    <row r="222" spans="1:18" x14ac:dyDescent="0.2">
      <c r="A222" s="304">
        <v>43700</v>
      </c>
      <c r="B222">
        <v>20579.98</v>
      </c>
      <c r="C222">
        <v>20719.310000000001</v>
      </c>
      <c r="D222">
        <v>20579.98</v>
      </c>
      <c r="E222">
        <v>20710.91</v>
      </c>
      <c r="F222">
        <v>507023</v>
      </c>
      <c r="P222"/>
      <c r="Q222"/>
      <c r="R222"/>
    </row>
    <row r="223" spans="1:18" x14ac:dyDescent="0.2">
      <c r="A223" s="304">
        <v>43699</v>
      </c>
      <c r="B223">
        <v>20706.07</v>
      </c>
      <c r="C223">
        <v>20731.189999999999</v>
      </c>
      <c r="D223">
        <v>20584.29</v>
      </c>
      <c r="E223">
        <v>20628.009999999998</v>
      </c>
      <c r="F223">
        <v>546330</v>
      </c>
      <c r="P223"/>
      <c r="Q223"/>
      <c r="R223"/>
    </row>
    <row r="224" spans="1:18" x14ac:dyDescent="0.2">
      <c r="A224" s="304">
        <v>43698</v>
      </c>
      <c r="B224">
        <v>20489.97</v>
      </c>
      <c r="C224">
        <v>20626.05</v>
      </c>
      <c r="D224">
        <v>20482.62</v>
      </c>
      <c r="E224">
        <v>20618.57</v>
      </c>
      <c r="F224">
        <v>529844</v>
      </c>
      <c r="P224"/>
      <c r="Q224"/>
      <c r="R224"/>
    </row>
    <row r="225" spans="1:18" x14ac:dyDescent="0.2">
      <c r="A225" s="304">
        <v>43697</v>
      </c>
      <c r="B225">
        <v>20605.349999999999</v>
      </c>
      <c r="C225">
        <v>20684.060000000001</v>
      </c>
      <c r="D225">
        <v>20582.009999999998</v>
      </c>
      <c r="E225">
        <v>20677.22</v>
      </c>
      <c r="F225">
        <v>501325</v>
      </c>
      <c r="P225"/>
      <c r="Q225"/>
      <c r="R225"/>
    </row>
    <row r="226" spans="1:18" x14ac:dyDescent="0.2">
      <c r="A226" s="304">
        <v>43696</v>
      </c>
      <c r="B226">
        <v>20590.47</v>
      </c>
      <c r="C226">
        <v>20633.900000000001</v>
      </c>
      <c r="D226">
        <v>20502.66</v>
      </c>
      <c r="E226">
        <v>20563.16</v>
      </c>
      <c r="F226">
        <v>505707</v>
      </c>
      <c r="P226"/>
      <c r="Q226"/>
      <c r="R226"/>
    </row>
    <row r="227" spans="1:18" x14ac:dyDescent="0.2">
      <c r="A227" s="304">
        <v>43693</v>
      </c>
      <c r="B227">
        <v>20323.97</v>
      </c>
      <c r="C227">
        <v>20465.71</v>
      </c>
      <c r="D227">
        <v>20300.349999999999</v>
      </c>
      <c r="E227">
        <v>20418.810000000001</v>
      </c>
      <c r="F227">
        <v>584388</v>
      </c>
      <c r="P227"/>
      <c r="Q227"/>
      <c r="R227"/>
    </row>
    <row r="228" spans="1:18" x14ac:dyDescent="0.2">
      <c r="A228" s="304">
        <v>43692</v>
      </c>
      <c r="B228">
        <v>20324.25</v>
      </c>
      <c r="C228">
        <v>20419.88</v>
      </c>
      <c r="D228">
        <v>20184.849999999999</v>
      </c>
      <c r="E228">
        <v>20405.650000000001</v>
      </c>
      <c r="F228">
        <v>681689</v>
      </c>
      <c r="P228"/>
      <c r="Q228"/>
      <c r="R228"/>
    </row>
    <row r="229" spans="1:18" x14ac:dyDescent="0.2">
      <c r="A229" s="304">
        <v>43691</v>
      </c>
      <c r="B229">
        <v>20669.990000000002</v>
      </c>
      <c r="C229">
        <v>20697.419999999998</v>
      </c>
      <c r="D229">
        <v>20581.169999999998</v>
      </c>
      <c r="E229">
        <v>20655.13</v>
      </c>
      <c r="F229">
        <v>609364</v>
      </c>
      <c r="P229"/>
      <c r="Q229"/>
      <c r="R229"/>
    </row>
    <row r="230" spans="1:18" x14ac:dyDescent="0.2">
      <c r="A230" s="304">
        <v>43690</v>
      </c>
      <c r="B230">
        <v>20432.68</v>
      </c>
      <c r="C230">
        <v>20503.38</v>
      </c>
      <c r="D230">
        <v>20369.27</v>
      </c>
      <c r="E230">
        <v>20455.439999999999</v>
      </c>
      <c r="F230">
        <v>729378</v>
      </c>
      <c r="P230"/>
      <c r="Q230"/>
      <c r="R230"/>
    </row>
    <row r="231" spans="1:18" x14ac:dyDescent="0.2">
      <c r="A231" s="304">
        <v>43686</v>
      </c>
      <c r="B231">
        <v>20758.150000000001</v>
      </c>
      <c r="C231">
        <v>20782.060000000001</v>
      </c>
      <c r="D231">
        <v>20676.919999999998</v>
      </c>
      <c r="E231">
        <v>20684.82</v>
      </c>
      <c r="F231">
        <v>657213</v>
      </c>
      <c r="P231"/>
      <c r="Q231"/>
      <c r="R231"/>
    </row>
    <row r="232" spans="1:18" x14ac:dyDescent="0.2">
      <c r="A232" s="304">
        <v>43685</v>
      </c>
      <c r="B232">
        <v>20529.29</v>
      </c>
      <c r="C232">
        <v>20682.240000000002</v>
      </c>
      <c r="D232">
        <v>20462.98</v>
      </c>
      <c r="E232">
        <v>20593.349999999999</v>
      </c>
      <c r="F232">
        <v>667820</v>
      </c>
      <c r="P232"/>
      <c r="Q232"/>
      <c r="R232"/>
    </row>
    <row r="233" spans="1:18" x14ac:dyDescent="0.2">
      <c r="A233" s="304">
        <v>43684</v>
      </c>
      <c r="B233">
        <v>20548.07</v>
      </c>
      <c r="C233">
        <v>20570.189999999999</v>
      </c>
      <c r="D233">
        <v>20406.52</v>
      </c>
      <c r="E233">
        <v>20516.560000000001</v>
      </c>
      <c r="F233">
        <v>758844</v>
      </c>
      <c r="P233"/>
      <c r="Q233"/>
      <c r="R233"/>
    </row>
    <row r="234" spans="1:18" x14ac:dyDescent="0.2">
      <c r="A234" s="304">
        <v>43683</v>
      </c>
      <c r="B234">
        <v>20325.52</v>
      </c>
      <c r="C234">
        <v>20607.830000000002</v>
      </c>
      <c r="D234">
        <v>20110.759999999998</v>
      </c>
      <c r="E234">
        <v>20585.310000000001</v>
      </c>
      <c r="F234">
        <v>925436</v>
      </c>
      <c r="P234"/>
      <c r="Q234"/>
      <c r="R234"/>
    </row>
    <row r="235" spans="1:18" x14ac:dyDescent="0.2">
      <c r="A235" s="304">
        <v>43682</v>
      </c>
      <c r="B235">
        <v>20909.98</v>
      </c>
      <c r="C235">
        <v>20941.830000000002</v>
      </c>
      <c r="D235">
        <v>20514.189999999999</v>
      </c>
      <c r="E235">
        <v>20720.29</v>
      </c>
      <c r="F235">
        <v>884507</v>
      </c>
      <c r="P235"/>
      <c r="Q235"/>
      <c r="R235"/>
    </row>
    <row r="236" spans="1:18" x14ac:dyDescent="0.2">
      <c r="A236" s="304">
        <v>43679</v>
      </c>
      <c r="B236">
        <v>21211.06</v>
      </c>
      <c r="C236">
        <v>21211.06</v>
      </c>
      <c r="D236">
        <v>20960.09</v>
      </c>
      <c r="E236">
        <v>21087.16</v>
      </c>
      <c r="F236">
        <v>942984</v>
      </c>
      <c r="P236"/>
      <c r="Q236"/>
      <c r="R236"/>
    </row>
    <row r="237" spans="1:18" x14ac:dyDescent="0.2">
      <c r="A237" s="304">
        <v>43678</v>
      </c>
      <c r="B237">
        <v>21361.58</v>
      </c>
      <c r="C237">
        <v>21556.69</v>
      </c>
      <c r="D237">
        <v>21288.9</v>
      </c>
      <c r="E237">
        <v>21540.99</v>
      </c>
      <c r="F237">
        <v>780372</v>
      </c>
      <c r="P237"/>
      <c r="Q237"/>
      <c r="R237"/>
    </row>
    <row r="238" spans="1:18" x14ac:dyDescent="0.2">
      <c r="A238" s="304">
        <v>43677</v>
      </c>
      <c r="B238">
        <v>21526.38</v>
      </c>
      <c r="C238">
        <v>21589.11</v>
      </c>
      <c r="D238">
        <v>21476.07</v>
      </c>
      <c r="E238">
        <v>21521.53</v>
      </c>
      <c r="F238">
        <v>788833</v>
      </c>
      <c r="P238"/>
      <c r="Q238"/>
      <c r="R238"/>
    </row>
    <row r="239" spans="1:18" x14ac:dyDescent="0.2">
      <c r="A239" s="304">
        <v>43676</v>
      </c>
      <c r="B239">
        <v>21681.82</v>
      </c>
      <c r="C239">
        <v>21792.98</v>
      </c>
      <c r="D239">
        <v>21665.86</v>
      </c>
      <c r="E239">
        <v>21709.31</v>
      </c>
      <c r="F239">
        <v>562224</v>
      </c>
      <c r="P239"/>
      <c r="Q239"/>
      <c r="R239"/>
    </row>
    <row r="240" spans="1:18" x14ac:dyDescent="0.2">
      <c r="A240" s="304">
        <v>43675</v>
      </c>
      <c r="B240">
        <v>21627.55</v>
      </c>
      <c r="C240">
        <v>21652.95</v>
      </c>
      <c r="D240">
        <v>21518.7</v>
      </c>
      <c r="E240">
        <v>21616.799999999999</v>
      </c>
      <c r="F240">
        <v>485155</v>
      </c>
      <c r="P240"/>
      <c r="Q240"/>
      <c r="R240"/>
    </row>
    <row r="241" spans="1:18" x14ac:dyDescent="0.2">
      <c r="A241" s="304">
        <v>43672</v>
      </c>
      <c r="B241">
        <v>21700.2</v>
      </c>
      <c r="C241">
        <v>21709.74</v>
      </c>
      <c r="D241">
        <v>21590.66</v>
      </c>
      <c r="E241">
        <v>21658.15</v>
      </c>
      <c r="F241">
        <v>490597</v>
      </c>
      <c r="P241"/>
      <c r="Q241"/>
      <c r="R241"/>
    </row>
    <row r="242" spans="1:18" x14ac:dyDescent="0.2">
      <c r="A242" s="304">
        <v>43671</v>
      </c>
      <c r="B242">
        <v>21715.95</v>
      </c>
      <c r="C242">
        <v>21823.07</v>
      </c>
      <c r="D242">
        <v>21715.69</v>
      </c>
      <c r="E242">
        <v>21756.55</v>
      </c>
      <c r="F242">
        <v>483832</v>
      </c>
      <c r="P242"/>
      <c r="Q242"/>
      <c r="R242"/>
    </row>
    <row r="243" spans="1:18" x14ac:dyDescent="0.2">
      <c r="A243" s="304">
        <v>43670</v>
      </c>
      <c r="B243">
        <v>21726.98</v>
      </c>
      <c r="C243">
        <v>21744.880000000001</v>
      </c>
      <c r="D243">
        <v>21677.71</v>
      </c>
      <c r="E243">
        <v>21709.57</v>
      </c>
      <c r="F243">
        <v>526958</v>
      </c>
      <c r="P243"/>
      <c r="Q243"/>
      <c r="R243"/>
    </row>
    <row r="244" spans="1:18" x14ac:dyDescent="0.2">
      <c r="A244" s="304">
        <v>43669</v>
      </c>
      <c r="B244">
        <v>21425.439999999999</v>
      </c>
      <c r="C244">
        <v>21686.53</v>
      </c>
      <c r="D244">
        <v>21411.93</v>
      </c>
      <c r="E244">
        <v>21620.880000000001</v>
      </c>
      <c r="F244">
        <v>495762</v>
      </c>
      <c r="P244"/>
      <c r="Q244"/>
      <c r="R244"/>
    </row>
    <row r="245" spans="1:18" x14ac:dyDescent="0.2">
      <c r="A245" s="304">
        <v>43668</v>
      </c>
      <c r="B245">
        <v>21394.75</v>
      </c>
      <c r="C245">
        <v>21445.03</v>
      </c>
      <c r="D245">
        <v>21317.85</v>
      </c>
      <c r="E245">
        <v>21416.79</v>
      </c>
      <c r="F245">
        <v>483498</v>
      </c>
      <c r="P245"/>
      <c r="Q245"/>
      <c r="R245"/>
    </row>
    <row r="246" spans="1:18" x14ac:dyDescent="0.2">
      <c r="A246" s="304">
        <v>43665</v>
      </c>
      <c r="B246">
        <v>21146.5</v>
      </c>
      <c r="C246">
        <v>21474.3</v>
      </c>
      <c r="D246">
        <v>21121.9</v>
      </c>
      <c r="E246">
        <v>21466.99</v>
      </c>
      <c r="F246">
        <v>597084</v>
      </c>
      <c r="P246"/>
      <c r="Q246"/>
      <c r="R246"/>
    </row>
    <row r="247" spans="1:18" x14ac:dyDescent="0.2">
      <c r="A247" s="304">
        <v>43664</v>
      </c>
      <c r="B247">
        <v>21336.799999999999</v>
      </c>
      <c r="C247">
        <v>21347.84</v>
      </c>
      <c r="D247">
        <v>20993.439999999999</v>
      </c>
      <c r="E247">
        <v>21046.240000000002</v>
      </c>
      <c r="F247">
        <v>723962</v>
      </c>
      <c r="P247"/>
      <c r="Q247"/>
      <c r="R247"/>
    </row>
    <row r="248" spans="1:18" x14ac:dyDescent="0.2">
      <c r="A248" s="304">
        <v>43663</v>
      </c>
      <c r="B248">
        <v>21474.63</v>
      </c>
      <c r="C248">
        <v>21488.27</v>
      </c>
      <c r="D248">
        <v>21380.55</v>
      </c>
      <c r="E248">
        <v>21469.18</v>
      </c>
      <c r="F248">
        <v>549149</v>
      </c>
      <c r="P248"/>
      <c r="Q248"/>
      <c r="R248"/>
    </row>
    <row r="249" spans="1:18" x14ac:dyDescent="0.2">
      <c r="A249" s="304">
        <v>43662</v>
      </c>
      <c r="B249">
        <v>21644.38</v>
      </c>
      <c r="C249">
        <v>21655.52</v>
      </c>
      <c r="D249">
        <v>21514.89</v>
      </c>
      <c r="E249">
        <v>21535.25</v>
      </c>
      <c r="F249">
        <v>513071</v>
      </c>
      <c r="P249"/>
      <c r="Q249"/>
      <c r="R249"/>
    </row>
    <row r="250" spans="1:18" x14ac:dyDescent="0.2">
      <c r="A250" s="304">
        <v>43658</v>
      </c>
      <c r="B250">
        <v>21720.14</v>
      </c>
      <c r="C250">
        <v>21720.14</v>
      </c>
      <c r="D250">
        <v>21589.83</v>
      </c>
      <c r="E250">
        <v>21685.9</v>
      </c>
      <c r="F250">
        <v>467990</v>
      </c>
      <c r="P250"/>
      <c r="Q250"/>
      <c r="R250"/>
    </row>
    <row r="251" spans="1:18" x14ac:dyDescent="0.2">
      <c r="A251" s="304">
        <v>43657</v>
      </c>
      <c r="B251">
        <v>21547.19</v>
      </c>
      <c r="C251">
        <v>21649.93</v>
      </c>
      <c r="D251">
        <v>21532.57</v>
      </c>
      <c r="E251">
        <v>21643.53</v>
      </c>
      <c r="F251">
        <v>510943</v>
      </c>
      <c r="P251"/>
      <c r="Q251"/>
      <c r="R251"/>
    </row>
    <row r="252" spans="1:18" x14ac:dyDescent="0.2">
      <c r="A252" s="304">
        <v>43656</v>
      </c>
      <c r="B252">
        <v>21499.46</v>
      </c>
      <c r="C252">
        <v>21601.86</v>
      </c>
      <c r="D252">
        <v>21488.22</v>
      </c>
      <c r="E252">
        <v>21533.48</v>
      </c>
      <c r="F252">
        <v>607163</v>
      </c>
      <c r="P252"/>
      <c r="Q252"/>
      <c r="R252"/>
    </row>
    <row r="253" spans="1:18" x14ac:dyDescent="0.2">
      <c r="A253" s="304">
        <v>43655</v>
      </c>
      <c r="B253">
        <v>21598.15</v>
      </c>
      <c r="C253">
        <v>21687.29</v>
      </c>
      <c r="D253">
        <v>21508.22</v>
      </c>
      <c r="E253">
        <v>21565.15</v>
      </c>
      <c r="F253">
        <v>555540</v>
      </c>
      <c r="P253"/>
      <c r="Q253"/>
      <c r="R253"/>
    </row>
    <row r="254" spans="1:18" x14ac:dyDescent="0.2">
      <c r="A254" s="304">
        <v>43654</v>
      </c>
      <c r="B254">
        <v>21665.79</v>
      </c>
      <c r="C254">
        <v>21672.65</v>
      </c>
      <c r="D254">
        <v>21499.57</v>
      </c>
      <c r="E254">
        <v>21534.35</v>
      </c>
      <c r="F254">
        <v>534584</v>
      </c>
      <c r="P254"/>
      <c r="Q254"/>
      <c r="R254"/>
    </row>
    <row r="255" spans="1:18" x14ac:dyDescent="0.2">
      <c r="A255" s="304">
        <v>43651</v>
      </c>
      <c r="B255">
        <v>21703.61</v>
      </c>
      <c r="C255">
        <v>21746.38</v>
      </c>
      <c r="D255">
        <v>21647.73</v>
      </c>
      <c r="E255">
        <v>21746.38</v>
      </c>
      <c r="F255">
        <v>461633</v>
      </c>
      <c r="P255"/>
      <c r="Q255"/>
      <c r="R255"/>
    </row>
    <row r="256" spans="1:18" x14ac:dyDescent="0.2">
      <c r="A256" s="304">
        <v>43650</v>
      </c>
      <c r="B256">
        <v>21740.93</v>
      </c>
      <c r="C256">
        <v>21755.63</v>
      </c>
      <c r="D256">
        <v>21672.5</v>
      </c>
      <c r="E256">
        <v>21702.45</v>
      </c>
      <c r="F256">
        <v>389854</v>
      </c>
      <c r="P256"/>
      <c r="Q256"/>
      <c r="R256"/>
    </row>
    <row r="257" spans="1:18" x14ac:dyDescent="0.2">
      <c r="A257" s="304">
        <v>43649</v>
      </c>
      <c r="B257">
        <v>21684.07</v>
      </c>
      <c r="C257">
        <v>21708.720000000001</v>
      </c>
      <c r="D257">
        <v>21566.65</v>
      </c>
      <c r="E257">
        <v>21638.16</v>
      </c>
      <c r="F257">
        <v>567018</v>
      </c>
      <c r="P257"/>
      <c r="Q257"/>
      <c r="R257"/>
    </row>
    <row r="258" spans="1:18" x14ac:dyDescent="0.2">
      <c r="A258" s="304">
        <v>43648</v>
      </c>
      <c r="B258">
        <v>21699.43</v>
      </c>
      <c r="C258">
        <v>21784.22</v>
      </c>
      <c r="D258">
        <v>21697.31</v>
      </c>
      <c r="E258">
        <v>21754.27</v>
      </c>
      <c r="F258">
        <v>564115</v>
      </c>
      <c r="P258"/>
      <c r="Q258"/>
      <c r="R258"/>
    </row>
    <row r="259" spans="1:18" x14ac:dyDescent="0.2">
      <c r="A259" s="304">
        <v>43647</v>
      </c>
      <c r="B259">
        <v>21566.27</v>
      </c>
      <c r="C259">
        <v>21758.34</v>
      </c>
      <c r="D259">
        <v>21559.17</v>
      </c>
      <c r="E259">
        <v>21729.97</v>
      </c>
      <c r="F259">
        <v>689818</v>
      </c>
      <c r="P259"/>
      <c r="Q259"/>
      <c r="R259"/>
    </row>
    <row r="260" spans="1:18" x14ac:dyDescent="0.2">
      <c r="A260" s="304">
        <v>43644</v>
      </c>
      <c r="B260">
        <v>21282.22</v>
      </c>
      <c r="C260">
        <v>21324.93</v>
      </c>
      <c r="D260">
        <v>21199.85</v>
      </c>
      <c r="E260">
        <v>21275.919999999998</v>
      </c>
      <c r="F260">
        <v>639835</v>
      </c>
      <c r="P260"/>
      <c r="Q260"/>
      <c r="R260"/>
    </row>
    <row r="261" spans="1:18" x14ac:dyDescent="0.2">
      <c r="A261" s="304">
        <v>43643</v>
      </c>
      <c r="B261">
        <v>21156.880000000001</v>
      </c>
      <c r="C261">
        <v>21338.17</v>
      </c>
      <c r="D261">
        <v>21123.97</v>
      </c>
      <c r="E261">
        <v>21338.17</v>
      </c>
      <c r="F261">
        <v>632275</v>
      </c>
      <c r="P261"/>
      <c r="Q261"/>
      <c r="R261"/>
    </row>
    <row r="262" spans="1:18" x14ac:dyDescent="0.2">
      <c r="A262" s="304">
        <v>43642</v>
      </c>
      <c r="B262">
        <v>21067.68</v>
      </c>
      <c r="C262">
        <v>21129.64</v>
      </c>
      <c r="D262">
        <v>21035.84</v>
      </c>
      <c r="E262">
        <v>21086.59</v>
      </c>
      <c r="F262">
        <v>519055</v>
      </c>
      <c r="P262"/>
      <c r="Q262"/>
      <c r="R262"/>
    </row>
    <row r="263" spans="1:18" x14ac:dyDescent="0.2">
      <c r="A263" s="304">
        <v>43641</v>
      </c>
      <c r="B263">
        <v>21238.07</v>
      </c>
      <c r="C263">
        <v>21313.77</v>
      </c>
      <c r="D263">
        <v>21114.47</v>
      </c>
      <c r="E263">
        <v>21193.81</v>
      </c>
      <c r="F263">
        <v>556108</v>
      </c>
      <c r="P263"/>
      <c r="Q263"/>
      <c r="R263"/>
    </row>
    <row r="264" spans="1:18" x14ac:dyDescent="0.2">
      <c r="A264" s="304">
        <v>43640</v>
      </c>
      <c r="B264">
        <v>21223.56</v>
      </c>
      <c r="C264">
        <v>21317.86</v>
      </c>
      <c r="D264">
        <v>21185.67</v>
      </c>
      <c r="E264">
        <v>21285.99</v>
      </c>
      <c r="F264">
        <v>445416</v>
      </c>
      <c r="P264"/>
      <c r="Q264"/>
      <c r="R264"/>
    </row>
    <row r="265" spans="1:18" x14ac:dyDescent="0.2">
      <c r="A265" s="304">
        <v>43637</v>
      </c>
      <c r="B265">
        <v>21487.67</v>
      </c>
      <c r="C265">
        <v>21497.82</v>
      </c>
      <c r="D265">
        <v>21221.7</v>
      </c>
      <c r="E265">
        <v>21258.639999999999</v>
      </c>
      <c r="F265">
        <v>918208</v>
      </c>
      <c r="P265"/>
      <c r="Q265"/>
      <c r="R265"/>
    </row>
    <row r="266" spans="1:18" x14ac:dyDescent="0.2">
      <c r="A266" s="304">
        <v>43636</v>
      </c>
      <c r="B266">
        <v>21417.74</v>
      </c>
      <c r="C266">
        <v>21491.39</v>
      </c>
      <c r="D266">
        <v>21377.27</v>
      </c>
      <c r="E266">
        <v>21462.86</v>
      </c>
      <c r="F266">
        <v>573614</v>
      </c>
      <c r="P266"/>
      <c r="Q266"/>
      <c r="R266"/>
    </row>
    <row r="267" spans="1:18" x14ac:dyDescent="0.2">
      <c r="A267" s="304">
        <v>43635</v>
      </c>
      <c r="B267">
        <v>21223.17</v>
      </c>
      <c r="C267">
        <v>21358.720000000001</v>
      </c>
      <c r="D267">
        <v>21213.43</v>
      </c>
      <c r="E267">
        <v>21333.87</v>
      </c>
      <c r="F267">
        <v>660884</v>
      </c>
      <c r="P267"/>
      <c r="Q267"/>
      <c r="R267"/>
    </row>
    <row r="268" spans="1:18" x14ac:dyDescent="0.2">
      <c r="A268" s="304">
        <v>43634</v>
      </c>
      <c r="B268">
        <v>21111.77</v>
      </c>
      <c r="C268">
        <v>21153.65</v>
      </c>
      <c r="D268">
        <v>20924.189999999999</v>
      </c>
      <c r="E268">
        <v>20972.71</v>
      </c>
      <c r="F268">
        <v>562673</v>
      </c>
      <c r="P268"/>
      <c r="Q268"/>
      <c r="R268"/>
    </row>
    <row r="269" spans="1:18" x14ac:dyDescent="0.2">
      <c r="A269" s="304">
        <v>43633</v>
      </c>
      <c r="B269">
        <v>21094.959999999999</v>
      </c>
      <c r="C269">
        <v>21185.25</v>
      </c>
      <c r="D269">
        <v>21044.62</v>
      </c>
      <c r="E269">
        <v>21124</v>
      </c>
      <c r="F269">
        <v>505817</v>
      </c>
      <c r="P269"/>
      <c r="Q269"/>
      <c r="R269"/>
    </row>
    <row r="270" spans="1:18" x14ac:dyDescent="0.2">
      <c r="A270" s="304">
        <v>43630</v>
      </c>
      <c r="B270">
        <v>21049.41</v>
      </c>
      <c r="C270">
        <v>21119.73</v>
      </c>
      <c r="D270">
        <v>20971.18</v>
      </c>
      <c r="E270">
        <v>21116.89</v>
      </c>
      <c r="F270">
        <v>623442</v>
      </c>
      <c r="P270"/>
      <c r="Q270"/>
      <c r="R270"/>
    </row>
    <row r="271" spans="1:18" x14ac:dyDescent="0.2">
      <c r="A271" s="304">
        <v>43629</v>
      </c>
      <c r="B271">
        <v>21040.91</v>
      </c>
      <c r="C271">
        <v>21111.23</v>
      </c>
      <c r="D271">
        <v>20932.13</v>
      </c>
      <c r="E271">
        <v>21032</v>
      </c>
      <c r="F271">
        <v>677077</v>
      </c>
      <c r="P271"/>
      <c r="Q271"/>
      <c r="R271"/>
    </row>
    <row r="272" spans="1:18" x14ac:dyDescent="0.2">
      <c r="A272" s="304">
        <v>43628</v>
      </c>
      <c r="B272">
        <v>21130.39</v>
      </c>
      <c r="C272">
        <v>21259.7</v>
      </c>
      <c r="D272">
        <v>21118.75</v>
      </c>
      <c r="E272">
        <v>21129.72</v>
      </c>
      <c r="F272">
        <v>582359</v>
      </c>
      <c r="P272"/>
      <c r="Q272"/>
      <c r="R272"/>
    </row>
    <row r="273" spans="1:18" x14ac:dyDescent="0.2">
      <c r="A273" s="304">
        <v>43627</v>
      </c>
      <c r="B273">
        <v>21099.54</v>
      </c>
      <c r="C273">
        <v>21227.18</v>
      </c>
      <c r="D273">
        <v>21066.62</v>
      </c>
      <c r="E273">
        <v>21204.28</v>
      </c>
      <c r="F273">
        <v>536723</v>
      </c>
      <c r="P273"/>
      <c r="Q273"/>
      <c r="R273"/>
    </row>
    <row r="274" spans="1:18" x14ac:dyDescent="0.2">
      <c r="A274" s="304">
        <v>43626</v>
      </c>
      <c r="B274">
        <v>21095.4</v>
      </c>
      <c r="C274">
        <v>21166.12</v>
      </c>
      <c r="D274">
        <v>21077.95</v>
      </c>
      <c r="E274">
        <v>21134.42</v>
      </c>
      <c r="F274">
        <v>599682</v>
      </c>
      <c r="P274"/>
      <c r="Q274"/>
      <c r="R274"/>
    </row>
    <row r="275" spans="1:18" x14ac:dyDescent="0.2">
      <c r="A275" s="304">
        <v>43623</v>
      </c>
      <c r="B275">
        <v>20859.78</v>
      </c>
      <c r="C275">
        <v>20907.77</v>
      </c>
      <c r="D275">
        <v>20816.580000000002</v>
      </c>
      <c r="E275">
        <v>20884.71</v>
      </c>
      <c r="F275">
        <v>522701</v>
      </c>
      <c r="P275"/>
      <c r="Q275"/>
      <c r="R275"/>
    </row>
    <row r="276" spans="1:18" x14ac:dyDescent="0.2">
      <c r="A276" s="304">
        <v>43622</v>
      </c>
      <c r="B276">
        <v>20745.84</v>
      </c>
      <c r="C276">
        <v>20842.28</v>
      </c>
      <c r="D276">
        <v>20745.84</v>
      </c>
      <c r="E276">
        <v>20774.04</v>
      </c>
      <c r="F276">
        <v>614233</v>
      </c>
      <c r="P276"/>
      <c r="Q276"/>
      <c r="R276"/>
    </row>
    <row r="277" spans="1:18" x14ac:dyDescent="0.2">
      <c r="A277" s="304">
        <v>43621</v>
      </c>
      <c r="B277">
        <v>20667.89</v>
      </c>
      <c r="C277">
        <v>20800.64</v>
      </c>
      <c r="D277">
        <v>20646.150000000001</v>
      </c>
      <c r="E277">
        <v>20776.099999999999</v>
      </c>
      <c r="F277">
        <v>744705</v>
      </c>
      <c r="P277"/>
      <c r="Q277"/>
      <c r="R277"/>
    </row>
    <row r="278" spans="1:18" x14ac:dyDescent="0.2">
      <c r="A278" s="304">
        <v>43620</v>
      </c>
      <c r="B278">
        <v>20435.86</v>
      </c>
      <c r="C278">
        <v>20464.57</v>
      </c>
      <c r="D278">
        <v>20289.64</v>
      </c>
      <c r="E278">
        <v>20408.54</v>
      </c>
      <c r="F278">
        <v>713002</v>
      </c>
      <c r="P278"/>
      <c r="Q278"/>
      <c r="R278"/>
    </row>
    <row r="279" spans="1:18" x14ac:dyDescent="0.2">
      <c r="A279" s="304">
        <v>43619</v>
      </c>
      <c r="B279">
        <v>20327.87</v>
      </c>
      <c r="C279">
        <v>20438.03</v>
      </c>
      <c r="D279">
        <v>20305.740000000002</v>
      </c>
      <c r="E279">
        <v>20410.88</v>
      </c>
      <c r="F279">
        <v>695247</v>
      </c>
      <c r="P279"/>
      <c r="Q279"/>
      <c r="R279"/>
    </row>
    <row r="280" spans="1:18" x14ac:dyDescent="0.2">
      <c r="A280" s="304">
        <v>43616</v>
      </c>
      <c r="B280">
        <v>20785.21</v>
      </c>
      <c r="C280">
        <v>20823.099999999999</v>
      </c>
      <c r="D280">
        <v>20581.580000000002</v>
      </c>
      <c r="E280">
        <v>20601.189999999999</v>
      </c>
      <c r="F280">
        <v>814511</v>
      </c>
      <c r="P280"/>
      <c r="Q280"/>
      <c r="R280"/>
    </row>
    <row r="281" spans="1:18" x14ac:dyDescent="0.2">
      <c r="A281" s="304">
        <v>43615</v>
      </c>
      <c r="B281">
        <v>20881.5</v>
      </c>
      <c r="C281">
        <v>20942.53</v>
      </c>
      <c r="D281">
        <v>20809.29</v>
      </c>
      <c r="E281">
        <v>20942.53</v>
      </c>
      <c r="F281">
        <v>604989</v>
      </c>
      <c r="P281"/>
      <c r="Q281"/>
      <c r="R281"/>
    </row>
    <row r="282" spans="1:18" x14ac:dyDescent="0.2">
      <c r="A282" s="304">
        <v>43614</v>
      </c>
      <c r="B282">
        <v>21055.42</v>
      </c>
      <c r="C282">
        <v>21071.73</v>
      </c>
      <c r="D282">
        <v>20884.61</v>
      </c>
      <c r="E282">
        <v>21003.37</v>
      </c>
      <c r="F282">
        <v>721553</v>
      </c>
      <c r="P282"/>
      <c r="Q282"/>
      <c r="R282"/>
    </row>
    <row r="283" spans="1:18" x14ac:dyDescent="0.2">
      <c r="A283" s="304">
        <v>43613</v>
      </c>
      <c r="B283">
        <v>21187.17</v>
      </c>
      <c r="C283">
        <v>21297.7</v>
      </c>
      <c r="D283">
        <v>21177.27</v>
      </c>
      <c r="E283">
        <v>21260.14</v>
      </c>
      <c r="F283">
        <v>1015380</v>
      </c>
      <c r="P283"/>
      <c r="Q283"/>
      <c r="R283"/>
    </row>
    <row r="284" spans="1:18" x14ac:dyDescent="0.2">
      <c r="A284" s="304">
        <v>43612</v>
      </c>
      <c r="B284">
        <v>21148.46</v>
      </c>
      <c r="C284">
        <v>21232.38</v>
      </c>
      <c r="D284">
        <v>21113.759999999998</v>
      </c>
      <c r="E284">
        <v>21182.58</v>
      </c>
      <c r="F284">
        <v>429014</v>
      </c>
      <c r="P284"/>
      <c r="Q284"/>
      <c r="R284"/>
    </row>
    <row r="285" spans="1:18" x14ac:dyDescent="0.2">
      <c r="A285" s="304">
        <v>43609</v>
      </c>
      <c r="B285">
        <v>20980.79</v>
      </c>
      <c r="C285">
        <v>21117.22</v>
      </c>
      <c r="D285">
        <v>20922</v>
      </c>
      <c r="E285">
        <v>21117.22</v>
      </c>
      <c r="F285">
        <v>698305</v>
      </c>
      <c r="P285"/>
      <c r="Q285"/>
      <c r="R285"/>
    </row>
    <row r="286" spans="1:18" x14ac:dyDescent="0.2">
      <c r="A286" s="304">
        <v>43608</v>
      </c>
      <c r="B286">
        <v>21180.240000000002</v>
      </c>
      <c r="C286">
        <v>21209.56</v>
      </c>
      <c r="D286">
        <v>21072.720000000001</v>
      </c>
      <c r="E286">
        <v>21151.14</v>
      </c>
      <c r="F286">
        <v>658642</v>
      </c>
      <c r="P286"/>
      <c r="Q286"/>
      <c r="R286"/>
    </row>
    <row r="287" spans="1:18" x14ac:dyDescent="0.2">
      <c r="A287" s="304">
        <v>43607</v>
      </c>
      <c r="B287">
        <v>21373.52</v>
      </c>
      <c r="C287">
        <v>21404.54</v>
      </c>
      <c r="D287">
        <v>21266.98</v>
      </c>
      <c r="E287">
        <v>21283.37</v>
      </c>
      <c r="F287">
        <v>665378</v>
      </c>
      <c r="P287"/>
      <c r="Q287"/>
      <c r="R287"/>
    </row>
    <row r="288" spans="1:18" x14ac:dyDescent="0.2">
      <c r="A288" s="304">
        <v>43606</v>
      </c>
      <c r="B288">
        <v>21211.26</v>
      </c>
      <c r="C288">
        <v>21318.799999999999</v>
      </c>
      <c r="D288">
        <v>21160.43</v>
      </c>
      <c r="E288">
        <v>21272.45</v>
      </c>
      <c r="F288">
        <v>723213</v>
      </c>
      <c r="P288"/>
      <c r="Q288"/>
      <c r="R288"/>
    </row>
    <row r="289" spans="1:18" x14ac:dyDescent="0.2">
      <c r="A289" s="304">
        <v>43605</v>
      </c>
      <c r="B289">
        <v>21305.97</v>
      </c>
      <c r="C289">
        <v>21430.06</v>
      </c>
      <c r="D289">
        <v>21282.65</v>
      </c>
      <c r="E289">
        <v>21301.73</v>
      </c>
      <c r="F289">
        <v>671329</v>
      </c>
      <c r="P289"/>
      <c r="Q289"/>
      <c r="R289"/>
    </row>
    <row r="290" spans="1:18" x14ac:dyDescent="0.2">
      <c r="A290" s="304">
        <v>43602</v>
      </c>
      <c r="B290">
        <v>21246.86</v>
      </c>
      <c r="C290">
        <v>21398.85</v>
      </c>
      <c r="D290">
        <v>21199.98</v>
      </c>
      <c r="E290">
        <v>21250.09</v>
      </c>
      <c r="F290">
        <v>780727</v>
      </c>
      <c r="P290"/>
      <c r="Q290"/>
      <c r="R290"/>
    </row>
    <row r="291" spans="1:18" x14ac:dyDescent="0.2">
      <c r="A291" s="304">
        <v>43601</v>
      </c>
      <c r="B291">
        <v>21153.200000000001</v>
      </c>
      <c r="C291">
        <v>21153.200000000001</v>
      </c>
      <c r="D291">
        <v>20951.669999999998</v>
      </c>
      <c r="E291">
        <v>21062.98</v>
      </c>
      <c r="F291">
        <v>849618</v>
      </c>
      <c r="P291"/>
      <c r="Q291"/>
      <c r="R291"/>
    </row>
    <row r="292" spans="1:18" x14ac:dyDescent="0.2">
      <c r="A292" s="304">
        <v>43600</v>
      </c>
      <c r="B292">
        <v>21112.85</v>
      </c>
      <c r="C292">
        <v>21191.53</v>
      </c>
      <c r="D292">
        <v>20968.080000000002</v>
      </c>
      <c r="E292">
        <v>21188.560000000001</v>
      </c>
      <c r="F292">
        <v>866632</v>
      </c>
      <c r="P292"/>
      <c r="Q292"/>
      <c r="R292"/>
    </row>
    <row r="293" spans="1:18" x14ac:dyDescent="0.2">
      <c r="A293" s="304">
        <v>43599</v>
      </c>
      <c r="B293">
        <v>20870.77</v>
      </c>
      <c r="C293">
        <v>21077.48</v>
      </c>
      <c r="D293">
        <v>20751.45</v>
      </c>
      <c r="E293">
        <v>21067.23</v>
      </c>
      <c r="F293">
        <v>929619</v>
      </c>
      <c r="P293"/>
      <c r="Q293"/>
      <c r="R293"/>
    </row>
    <row r="294" spans="1:18" x14ac:dyDescent="0.2">
      <c r="A294" s="304">
        <v>43598</v>
      </c>
      <c r="B294">
        <v>21180.74</v>
      </c>
      <c r="C294">
        <v>21277.66</v>
      </c>
      <c r="D294">
        <v>21127.93</v>
      </c>
      <c r="E294">
        <v>21191.279999999999</v>
      </c>
      <c r="F294">
        <v>768210</v>
      </c>
      <c r="P294"/>
      <c r="Q294"/>
      <c r="R294"/>
    </row>
    <row r="295" spans="1:18" x14ac:dyDescent="0.2">
      <c r="A295" s="304">
        <v>43595</v>
      </c>
      <c r="B295">
        <v>21431.81</v>
      </c>
      <c r="C295">
        <v>21584.09</v>
      </c>
      <c r="D295">
        <v>21175.33</v>
      </c>
      <c r="E295">
        <v>21344.92</v>
      </c>
      <c r="F295">
        <v>1015411</v>
      </c>
      <c r="P295"/>
      <c r="Q295"/>
      <c r="R295"/>
    </row>
    <row r="296" spans="1:18" x14ac:dyDescent="0.2">
      <c r="A296" s="304">
        <v>43594</v>
      </c>
      <c r="B296">
        <v>21492.91</v>
      </c>
      <c r="C296">
        <v>21559.759999999998</v>
      </c>
      <c r="D296">
        <v>21315.07</v>
      </c>
      <c r="E296">
        <v>21402.13</v>
      </c>
      <c r="F296">
        <v>999105</v>
      </c>
      <c r="P296"/>
      <c r="Q296"/>
      <c r="R296"/>
    </row>
    <row r="297" spans="1:18" x14ac:dyDescent="0.2">
      <c r="A297" s="304">
        <v>43593</v>
      </c>
      <c r="B297">
        <v>21628.04</v>
      </c>
      <c r="C297">
        <v>21639.119999999999</v>
      </c>
      <c r="D297">
        <v>21514.85</v>
      </c>
      <c r="E297">
        <v>21602.59</v>
      </c>
      <c r="F297">
        <v>884456</v>
      </c>
      <c r="P297"/>
      <c r="Q297"/>
      <c r="R297"/>
    </row>
    <row r="298" spans="1:18" x14ac:dyDescent="0.2">
      <c r="A298" s="304">
        <v>43592</v>
      </c>
      <c r="B298">
        <v>22184.400000000001</v>
      </c>
      <c r="C298">
        <v>22190.49</v>
      </c>
      <c r="D298">
        <v>21875.11</v>
      </c>
      <c r="E298">
        <v>21923.72</v>
      </c>
      <c r="F298">
        <v>934907</v>
      </c>
      <c r="P298"/>
      <c r="Q298"/>
      <c r="R298"/>
    </row>
    <row r="299" spans="1:18" x14ac:dyDescent="0.2">
      <c r="A299" s="304">
        <v>43581</v>
      </c>
      <c r="B299">
        <v>22167.48</v>
      </c>
      <c r="C299">
        <v>22270.29</v>
      </c>
      <c r="D299">
        <v>22073.1</v>
      </c>
      <c r="E299">
        <v>22258.73</v>
      </c>
      <c r="F299">
        <v>740804</v>
      </c>
      <c r="P299"/>
      <c r="Q299"/>
      <c r="R299"/>
    </row>
    <row r="300" spans="1:18" x14ac:dyDescent="0.2">
      <c r="A300" s="304">
        <v>43580</v>
      </c>
      <c r="B300">
        <v>22183.32</v>
      </c>
      <c r="C300">
        <v>22334.69</v>
      </c>
      <c r="D300">
        <v>22155.23</v>
      </c>
      <c r="E300">
        <v>22307.58</v>
      </c>
      <c r="F300">
        <v>652748</v>
      </c>
      <c r="P300"/>
      <c r="Q300"/>
      <c r="R300"/>
    </row>
    <row r="301" spans="1:18" x14ac:dyDescent="0.2">
      <c r="A301" s="304">
        <v>43579</v>
      </c>
      <c r="B301">
        <v>22356.83</v>
      </c>
      <c r="C301">
        <v>22362.92</v>
      </c>
      <c r="D301">
        <v>22125.48</v>
      </c>
      <c r="E301">
        <v>22200</v>
      </c>
      <c r="F301">
        <v>700356</v>
      </c>
      <c r="P301"/>
      <c r="Q301"/>
      <c r="R301"/>
    </row>
    <row r="302" spans="1:18" x14ac:dyDescent="0.2">
      <c r="A302" s="304">
        <v>43578</v>
      </c>
      <c r="B302">
        <v>22241.74</v>
      </c>
      <c r="C302">
        <v>22268.37</v>
      </c>
      <c r="D302">
        <v>22119.94</v>
      </c>
      <c r="E302">
        <v>22259.74</v>
      </c>
      <c r="F302">
        <v>535787</v>
      </c>
      <c r="P302"/>
      <c r="Q302"/>
      <c r="R302"/>
    </row>
    <row r="303" spans="1:18" x14ac:dyDescent="0.2">
      <c r="A303" s="304">
        <v>43577</v>
      </c>
      <c r="B303">
        <v>22188.62</v>
      </c>
      <c r="C303">
        <v>22280.19</v>
      </c>
      <c r="D303">
        <v>22099.38</v>
      </c>
      <c r="E303">
        <v>22217.9</v>
      </c>
      <c r="F303">
        <v>441686</v>
      </c>
      <c r="P303"/>
      <c r="Q303"/>
      <c r="R303"/>
    </row>
    <row r="304" spans="1:18" x14ac:dyDescent="0.2">
      <c r="A304" s="304">
        <v>43574</v>
      </c>
      <c r="B304">
        <v>22238.07</v>
      </c>
      <c r="C304">
        <v>22250.37</v>
      </c>
      <c r="D304">
        <v>22162.23</v>
      </c>
      <c r="E304">
        <v>22200.560000000001</v>
      </c>
      <c r="F304">
        <v>498206</v>
      </c>
      <c r="P304"/>
      <c r="Q304"/>
      <c r="R304"/>
    </row>
    <row r="305" spans="1:18" x14ac:dyDescent="0.2">
      <c r="A305" s="304">
        <v>43573</v>
      </c>
      <c r="B305">
        <v>22274.13</v>
      </c>
      <c r="C305">
        <v>22305.63</v>
      </c>
      <c r="D305">
        <v>22058.39</v>
      </c>
      <c r="E305">
        <v>22090.12</v>
      </c>
      <c r="F305">
        <v>693545</v>
      </c>
      <c r="P305"/>
      <c r="Q305"/>
      <c r="R305"/>
    </row>
    <row r="306" spans="1:18" x14ac:dyDescent="0.2">
      <c r="A306" s="304">
        <v>43572</v>
      </c>
      <c r="B306">
        <v>22236.41</v>
      </c>
      <c r="C306">
        <v>22345.19</v>
      </c>
      <c r="D306">
        <v>22185.87</v>
      </c>
      <c r="E306">
        <v>22277.97</v>
      </c>
      <c r="F306">
        <v>776597</v>
      </c>
      <c r="P306"/>
      <c r="Q306"/>
      <c r="R306"/>
    </row>
    <row r="307" spans="1:18" x14ac:dyDescent="0.2">
      <c r="A307" s="304">
        <v>43571</v>
      </c>
      <c r="B307">
        <v>22108.15</v>
      </c>
      <c r="C307">
        <v>22261.33</v>
      </c>
      <c r="D307">
        <v>22095.32</v>
      </c>
      <c r="E307">
        <v>22221.66</v>
      </c>
      <c r="F307">
        <v>590946</v>
      </c>
      <c r="P307"/>
      <c r="Q307"/>
      <c r="R307"/>
    </row>
    <row r="308" spans="1:18" x14ac:dyDescent="0.2">
      <c r="A308" s="304">
        <v>43570</v>
      </c>
      <c r="B308">
        <v>22122.97</v>
      </c>
      <c r="C308">
        <v>22211.03</v>
      </c>
      <c r="D308">
        <v>22102.93</v>
      </c>
      <c r="E308">
        <v>22169.11</v>
      </c>
      <c r="F308">
        <v>681426</v>
      </c>
      <c r="P308"/>
      <c r="Q308"/>
      <c r="R308"/>
    </row>
    <row r="309" spans="1:18" x14ac:dyDescent="0.2">
      <c r="A309" s="304">
        <v>43567</v>
      </c>
      <c r="B309">
        <v>21782.35</v>
      </c>
      <c r="C309">
        <v>21878.78</v>
      </c>
      <c r="D309">
        <v>21698.71</v>
      </c>
      <c r="E309">
        <v>21870.560000000001</v>
      </c>
      <c r="F309">
        <v>634651</v>
      </c>
      <c r="P309"/>
      <c r="Q309"/>
      <c r="R309"/>
    </row>
    <row r="310" spans="1:18" x14ac:dyDescent="0.2">
      <c r="A310" s="304">
        <v>43566</v>
      </c>
      <c r="B310">
        <v>21662.65</v>
      </c>
      <c r="C310">
        <v>21721.42</v>
      </c>
      <c r="D310">
        <v>21627.87</v>
      </c>
      <c r="E310">
        <v>21711.38</v>
      </c>
      <c r="F310">
        <v>630647</v>
      </c>
      <c r="P310"/>
      <c r="Q310"/>
      <c r="R310"/>
    </row>
    <row r="311" spans="1:18" x14ac:dyDescent="0.2">
      <c r="A311" s="304">
        <v>43565</v>
      </c>
      <c r="B311">
        <v>21579.68</v>
      </c>
      <c r="C311">
        <v>21687.57</v>
      </c>
      <c r="D311">
        <v>21571.67</v>
      </c>
      <c r="E311">
        <v>21687.57</v>
      </c>
      <c r="F311">
        <v>605020</v>
      </c>
      <c r="P311"/>
      <c r="Q311"/>
      <c r="R311"/>
    </row>
    <row r="312" spans="1:18" x14ac:dyDescent="0.2">
      <c r="A312" s="304">
        <v>43564</v>
      </c>
      <c r="B312">
        <v>21750.29</v>
      </c>
      <c r="C312">
        <v>21811.88</v>
      </c>
      <c r="D312">
        <v>21698.42</v>
      </c>
      <c r="E312">
        <v>21802.59</v>
      </c>
      <c r="F312">
        <v>559515</v>
      </c>
      <c r="P312"/>
      <c r="Q312"/>
      <c r="R312"/>
    </row>
    <row r="313" spans="1:18" x14ac:dyDescent="0.2">
      <c r="A313" s="304">
        <v>43563</v>
      </c>
      <c r="B313">
        <v>21900.55</v>
      </c>
      <c r="C313">
        <v>21900.55</v>
      </c>
      <c r="D313">
        <v>21740.53</v>
      </c>
      <c r="E313">
        <v>21761.65</v>
      </c>
      <c r="F313">
        <v>563262</v>
      </c>
      <c r="P313"/>
      <c r="Q313"/>
      <c r="R313"/>
    </row>
    <row r="314" spans="1:18" x14ac:dyDescent="0.2">
      <c r="A314" s="304">
        <v>43560</v>
      </c>
      <c r="B314">
        <v>21743.14</v>
      </c>
      <c r="C314">
        <v>21839.18</v>
      </c>
      <c r="D314">
        <v>21731.34</v>
      </c>
      <c r="E314">
        <v>21807.5</v>
      </c>
      <c r="F314">
        <v>602885</v>
      </c>
      <c r="P314"/>
      <c r="Q314"/>
      <c r="R314"/>
    </row>
    <row r="315" spans="1:18" x14ac:dyDescent="0.2">
      <c r="A315" s="304">
        <v>43559</v>
      </c>
      <c r="B315">
        <v>21724.69</v>
      </c>
      <c r="C315">
        <v>21787.599999999999</v>
      </c>
      <c r="D315">
        <v>21662.9</v>
      </c>
      <c r="E315">
        <v>21724.95</v>
      </c>
      <c r="F315">
        <v>596937</v>
      </c>
      <c r="P315"/>
      <c r="Q315"/>
      <c r="R315"/>
    </row>
    <row r="316" spans="1:18" x14ac:dyDescent="0.2">
      <c r="A316" s="304">
        <v>43558</v>
      </c>
      <c r="B316">
        <v>21563.64</v>
      </c>
      <c r="C316">
        <v>21722.720000000001</v>
      </c>
      <c r="D316">
        <v>21489.95</v>
      </c>
      <c r="E316">
        <v>21713.21</v>
      </c>
      <c r="F316">
        <v>705683</v>
      </c>
      <c r="P316"/>
      <c r="Q316"/>
      <c r="R316"/>
    </row>
    <row r="317" spans="1:18" x14ac:dyDescent="0.2">
      <c r="A317" s="304">
        <v>43557</v>
      </c>
      <c r="B317">
        <v>21744.639999999999</v>
      </c>
      <c r="C317">
        <v>21744.639999999999</v>
      </c>
      <c r="D317">
        <v>21490.560000000001</v>
      </c>
      <c r="E317">
        <v>21505.31</v>
      </c>
      <c r="F317">
        <v>732237</v>
      </c>
      <c r="P317"/>
      <c r="Q317"/>
      <c r="R317"/>
    </row>
    <row r="318" spans="1:18" x14ac:dyDescent="0.2">
      <c r="A318" s="304">
        <v>43556</v>
      </c>
      <c r="B318">
        <v>21500.89</v>
      </c>
      <c r="C318">
        <v>21682.94</v>
      </c>
      <c r="D318">
        <v>21471.119999999999</v>
      </c>
      <c r="E318">
        <v>21509.03</v>
      </c>
      <c r="F318">
        <v>798205</v>
      </c>
      <c r="P318"/>
      <c r="Q318"/>
      <c r="R318"/>
    </row>
    <row r="319" spans="1:18" x14ac:dyDescent="0.2">
      <c r="A319" s="304">
        <v>43553</v>
      </c>
      <c r="B319">
        <v>21228.51</v>
      </c>
      <c r="C319">
        <v>21267.25</v>
      </c>
      <c r="D319">
        <v>21149.42</v>
      </c>
      <c r="E319">
        <v>21205.81</v>
      </c>
      <c r="F319">
        <v>635384</v>
      </c>
      <c r="P319"/>
      <c r="Q319"/>
      <c r="R319"/>
    </row>
    <row r="320" spans="1:18" x14ac:dyDescent="0.2">
      <c r="A320" s="304">
        <v>43552</v>
      </c>
      <c r="B320">
        <v>21191.32</v>
      </c>
      <c r="C320">
        <v>21191.32</v>
      </c>
      <c r="D320">
        <v>20974.19</v>
      </c>
      <c r="E320">
        <v>21033.759999999998</v>
      </c>
      <c r="F320">
        <v>733104</v>
      </c>
      <c r="P320"/>
      <c r="Q320"/>
      <c r="R320"/>
    </row>
    <row r="321" spans="1:18" x14ac:dyDescent="0.2">
      <c r="A321" s="304">
        <v>43551</v>
      </c>
      <c r="B321">
        <v>21353.61</v>
      </c>
      <c r="C321">
        <v>21388.59</v>
      </c>
      <c r="D321">
        <v>21242.52</v>
      </c>
      <c r="E321">
        <v>21378.73</v>
      </c>
      <c r="F321">
        <v>782563</v>
      </c>
      <c r="P321"/>
      <c r="Q321"/>
      <c r="R321"/>
    </row>
    <row r="322" spans="1:18" x14ac:dyDescent="0.2">
      <c r="A322" s="304">
        <v>43550</v>
      </c>
      <c r="B322">
        <v>21174.34</v>
      </c>
      <c r="C322">
        <v>21460.99</v>
      </c>
      <c r="D322">
        <v>21174.34</v>
      </c>
      <c r="E322">
        <v>21428.39</v>
      </c>
      <c r="F322">
        <v>1044266</v>
      </c>
      <c r="P322"/>
      <c r="Q322"/>
      <c r="R322"/>
    </row>
    <row r="323" spans="1:18" x14ac:dyDescent="0.2">
      <c r="A323" s="304">
        <v>43549</v>
      </c>
      <c r="B323">
        <v>21267.41</v>
      </c>
      <c r="C323">
        <v>21275.43</v>
      </c>
      <c r="D323">
        <v>20911.57</v>
      </c>
      <c r="E323">
        <v>20977.11</v>
      </c>
      <c r="F323">
        <v>801447</v>
      </c>
      <c r="P323"/>
      <c r="Q323"/>
      <c r="R323"/>
    </row>
    <row r="324" spans="1:18" x14ac:dyDescent="0.2">
      <c r="A324" s="304">
        <v>43546</v>
      </c>
      <c r="B324">
        <v>21713.26</v>
      </c>
      <c r="C324">
        <v>21713.26</v>
      </c>
      <c r="D324">
        <v>21542.03</v>
      </c>
      <c r="E324">
        <v>21627.34</v>
      </c>
      <c r="F324">
        <v>813482</v>
      </c>
      <c r="P324"/>
      <c r="Q324"/>
      <c r="R324"/>
    </row>
    <row r="325" spans="1:18" x14ac:dyDescent="0.2">
      <c r="A325" s="304">
        <v>43544</v>
      </c>
      <c r="B325">
        <v>21548.65</v>
      </c>
      <c r="C325">
        <v>21614.17</v>
      </c>
      <c r="D325">
        <v>21499.16</v>
      </c>
      <c r="E325">
        <v>21608.92</v>
      </c>
      <c r="F325">
        <v>673199</v>
      </c>
      <c r="P325"/>
      <c r="Q325"/>
      <c r="R325"/>
    </row>
    <row r="326" spans="1:18" x14ac:dyDescent="0.2">
      <c r="A326" s="304">
        <v>43543</v>
      </c>
      <c r="B326">
        <v>21558.43</v>
      </c>
      <c r="C326">
        <v>21585.55</v>
      </c>
      <c r="D326">
        <v>21425.79</v>
      </c>
      <c r="E326">
        <v>21566.85</v>
      </c>
      <c r="F326">
        <v>617704</v>
      </c>
      <c r="P326"/>
      <c r="Q326"/>
      <c r="R326"/>
    </row>
    <row r="327" spans="1:18" x14ac:dyDescent="0.2">
      <c r="A327" s="304">
        <v>43542</v>
      </c>
      <c r="B327">
        <v>21576.36</v>
      </c>
      <c r="C327">
        <v>21612.67</v>
      </c>
      <c r="D327">
        <v>21500.32</v>
      </c>
      <c r="E327">
        <v>21584.5</v>
      </c>
      <c r="F327">
        <v>568962</v>
      </c>
      <c r="P327"/>
      <c r="Q327"/>
      <c r="R327"/>
    </row>
    <row r="328" spans="1:18" x14ac:dyDescent="0.2">
      <c r="A328" s="304">
        <v>43539</v>
      </c>
      <c r="B328">
        <v>21376.73</v>
      </c>
      <c r="C328">
        <v>21521.68</v>
      </c>
      <c r="D328">
        <v>21374.85</v>
      </c>
      <c r="E328">
        <v>21450.85</v>
      </c>
      <c r="F328">
        <v>857903</v>
      </c>
      <c r="P328"/>
      <c r="Q328"/>
      <c r="R328"/>
    </row>
    <row r="329" spans="1:18" x14ac:dyDescent="0.2">
      <c r="A329" s="304">
        <v>43538</v>
      </c>
      <c r="B329">
        <v>21474.58</v>
      </c>
      <c r="C329">
        <v>21522.75</v>
      </c>
      <c r="D329">
        <v>21287.02</v>
      </c>
      <c r="E329">
        <v>21287.02</v>
      </c>
      <c r="F329">
        <v>660945</v>
      </c>
      <c r="P329"/>
      <c r="Q329"/>
      <c r="R329"/>
    </row>
    <row r="330" spans="1:18" x14ac:dyDescent="0.2">
      <c r="A330" s="304">
        <v>43537</v>
      </c>
      <c r="B330">
        <v>21425.77</v>
      </c>
      <c r="C330">
        <v>21474.17</v>
      </c>
      <c r="D330">
        <v>21198.99</v>
      </c>
      <c r="E330">
        <v>21290.240000000002</v>
      </c>
      <c r="F330">
        <v>681768</v>
      </c>
      <c r="P330"/>
      <c r="Q330"/>
      <c r="R330"/>
    </row>
    <row r="331" spans="1:18" x14ac:dyDescent="0.2">
      <c r="A331" s="304">
        <v>43536</v>
      </c>
      <c r="B331">
        <v>21361.61</v>
      </c>
      <c r="C331">
        <v>21568.48</v>
      </c>
      <c r="D331">
        <v>21348.81</v>
      </c>
      <c r="E331">
        <v>21503.69</v>
      </c>
      <c r="F331">
        <v>698572</v>
      </c>
      <c r="P331"/>
      <c r="Q331"/>
      <c r="R331"/>
    </row>
    <row r="332" spans="1:18" x14ac:dyDescent="0.2">
      <c r="A332" s="304">
        <v>43535</v>
      </c>
      <c r="B332">
        <v>21062.75</v>
      </c>
      <c r="C332">
        <v>21145.94</v>
      </c>
      <c r="D332">
        <v>20938</v>
      </c>
      <c r="E332">
        <v>21125.09</v>
      </c>
      <c r="F332">
        <v>573248</v>
      </c>
      <c r="P332"/>
      <c r="Q332"/>
      <c r="R332"/>
    </row>
    <row r="333" spans="1:18" x14ac:dyDescent="0.2">
      <c r="A333" s="304">
        <v>43532</v>
      </c>
      <c r="B333">
        <v>21339.17</v>
      </c>
      <c r="C333">
        <v>21359.32</v>
      </c>
      <c r="D333">
        <v>20993.07</v>
      </c>
      <c r="E333">
        <v>21025.56</v>
      </c>
      <c r="F333">
        <v>1028993</v>
      </c>
      <c r="P333"/>
      <c r="Q333"/>
      <c r="R333"/>
    </row>
    <row r="334" spans="1:18" x14ac:dyDescent="0.2">
      <c r="A334" s="304">
        <v>43531</v>
      </c>
      <c r="B334">
        <v>21456.880000000001</v>
      </c>
      <c r="C334">
        <v>21472.16</v>
      </c>
      <c r="D334">
        <v>21402.12</v>
      </c>
      <c r="E334">
        <v>21456.01</v>
      </c>
      <c r="F334">
        <v>774962</v>
      </c>
      <c r="P334"/>
      <c r="Q334"/>
      <c r="R334"/>
    </row>
    <row r="335" spans="1:18" x14ac:dyDescent="0.2">
      <c r="A335" s="304">
        <v>43530</v>
      </c>
      <c r="B335">
        <v>21659.03</v>
      </c>
      <c r="C335">
        <v>21684.6</v>
      </c>
      <c r="D335">
        <v>21550.45</v>
      </c>
      <c r="E335">
        <v>21596.81</v>
      </c>
      <c r="F335">
        <v>588585</v>
      </c>
      <c r="P335"/>
      <c r="Q335"/>
      <c r="R335"/>
    </row>
    <row r="336" spans="1:18" x14ac:dyDescent="0.2">
      <c r="A336" s="304">
        <v>43529</v>
      </c>
      <c r="B336">
        <v>21712.799999999999</v>
      </c>
      <c r="C336">
        <v>21798.38</v>
      </c>
      <c r="D336">
        <v>21659.040000000001</v>
      </c>
      <c r="E336">
        <v>21726.28</v>
      </c>
      <c r="F336">
        <v>610390</v>
      </c>
      <c r="P336"/>
      <c r="Q336"/>
      <c r="R336"/>
    </row>
    <row r="337" spans="1:18" x14ac:dyDescent="0.2">
      <c r="A337" s="304">
        <v>43528</v>
      </c>
      <c r="B337">
        <v>21812.81</v>
      </c>
      <c r="C337">
        <v>21860.39</v>
      </c>
      <c r="D337">
        <v>21740.92</v>
      </c>
      <c r="E337">
        <v>21822.04</v>
      </c>
      <c r="F337">
        <v>609228</v>
      </c>
      <c r="P337"/>
      <c r="Q337"/>
      <c r="R337"/>
    </row>
    <row r="338" spans="1:18" x14ac:dyDescent="0.2">
      <c r="A338" s="304">
        <v>43525</v>
      </c>
      <c r="B338">
        <v>21490.02</v>
      </c>
      <c r="C338">
        <v>21641.58</v>
      </c>
      <c r="D338">
        <v>21490.02</v>
      </c>
      <c r="E338">
        <v>21602.69</v>
      </c>
      <c r="F338">
        <v>644742</v>
      </c>
      <c r="P338"/>
      <c r="Q338"/>
      <c r="R338"/>
    </row>
    <row r="339" spans="1:18" x14ac:dyDescent="0.2">
      <c r="A339" s="304">
        <v>43524</v>
      </c>
      <c r="B339">
        <v>21536.55</v>
      </c>
      <c r="C339">
        <v>21536.55</v>
      </c>
      <c r="D339">
        <v>21364.09</v>
      </c>
      <c r="E339">
        <v>21385.16</v>
      </c>
      <c r="F339">
        <v>737236</v>
      </c>
      <c r="P339"/>
      <c r="Q339"/>
      <c r="R339"/>
    </row>
    <row r="340" spans="1:18" x14ac:dyDescent="0.2">
      <c r="A340" s="304">
        <v>43523</v>
      </c>
      <c r="B340">
        <v>21504.61</v>
      </c>
      <c r="C340">
        <v>21578.81</v>
      </c>
      <c r="D340">
        <v>21492.65</v>
      </c>
      <c r="E340">
        <v>21556.51</v>
      </c>
      <c r="F340">
        <v>698288</v>
      </c>
      <c r="P340"/>
      <c r="Q340"/>
      <c r="R340"/>
    </row>
    <row r="341" spans="1:18" x14ac:dyDescent="0.2">
      <c r="A341" s="304">
        <v>43522</v>
      </c>
      <c r="B341">
        <v>21556.02</v>
      </c>
      <c r="C341">
        <v>21610.880000000001</v>
      </c>
      <c r="D341">
        <v>21405.84</v>
      </c>
      <c r="E341">
        <v>21449.39</v>
      </c>
      <c r="F341">
        <v>580573</v>
      </c>
      <c r="P341"/>
      <c r="Q341"/>
      <c r="R341"/>
    </row>
    <row r="342" spans="1:18" x14ac:dyDescent="0.2">
      <c r="A342" s="304">
        <v>43521</v>
      </c>
      <c r="B342">
        <v>21567.66</v>
      </c>
      <c r="C342">
        <v>21590.03</v>
      </c>
      <c r="D342">
        <v>21505.07</v>
      </c>
      <c r="E342">
        <v>21528.23</v>
      </c>
      <c r="F342">
        <v>533643</v>
      </c>
      <c r="P342"/>
      <c r="Q342"/>
      <c r="R342"/>
    </row>
    <row r="343" spans="1:18" x14ac:dyDescent="0.2">
      <c r="A343" s="304">
        <v>43518</v>
      </c>
      <c r="B343">
        <v>21376.36</v>
      </c>
      <c r="C343">
        <v>21451.23</v>
      </c>
      <c r="D343">
        <v>21348.67</v>
      </c>
      <c r="E343">
        <v>21425.51</v>
      </c>
      <c r="F343">
        <v>539892</v>
      </c>
      <c r="P343"/>
      <c r="Q343"/>
      <c r="R343"/>
    </row>
    <row r="344" spans="1:18" x14ac:dyDescent="0.2">
      <c r="A344" s="304">
        <v>43517</v>
      </c>
      <c r="B344">
        <v>21422.31</v>
      </c>
      <c r="C344">
        <v>21553.35</v>
      </c>
      <c r="D344">
        <v>21318.74</v>
      </c>
      <c r="E344">
        <v>21464.23</v>
      </c>
      <c r="F344">
        <v>704961</v>
      </c>
      <c r="P344"/>
      <c r="Q344"/>
      <c r="R344"/>
    </row>
    <row r="345" spans="1:18" x14ac:dyDescent="0.2">
      <c r="A345" s="304">
        <v>43516</v>
      </c>
      <c r="B345">
        <v>21346.04</v>
      </c>
      <c r="C345">
        <v>21494.85</v>
      </c>
      <c r="D345">
        <v>21315.39</v>
      </c>
      <c r="E345">
        <v>21431.49</v>
      </c>
      <c r="F345">
        <v>615074</v>
      </c>
      <c r="P345"/>
      <c r="Q345"/>
      <c r="R345"/>
    </row>
    <row r="346" spans="1:18" x14ac:dyDescent="0.2">
      <c r="A346" s="304">
        <v>43515</v>
      </c>
      <c r="B346">
        <v>21256.58</v>
      </c>
      <c r="C346">
        <v>21344.17</v>
      </c>
      <c r="D346">
        <v>21217.16</v>
      </c>
      <c r="E346">
        <v>21302.65</v>
      </c>
      <c r="F346">
        <v>552649</v>
      </c>
      <c r="P346"/>
      <c r="Q346"/>
      <c r="R346"/>
    </row>
    <row r="347" spans="1:18" x14ac:dyDescent="0.2">
      <c r="A347" s="304">
        <v>43514</v>
      </c>
      <c r="B347">
        <v>21217.32</v>
      </c>
      <c r="C347">
        <v>21306.36</v>
      </c>
      <c r="D347">
        <v>21189.97</v>
      </c>
      <c r="E347">
        <v>21281.85</v>
      </c>
      <c r="F347">
        <v>636945</v>
      </c>
      <c r="P347"/>
      <c r="Q347"/>
      <c r="R347"/>
    </row>
    <row r="348" spans="1:18" x14ac:dyDescent="0.2">
      <c r="A348" s="304">
        <v>43511</v>
      </c>
      <c r="B348">
        <v>21051.51</v>
      </c>
      <c r="C348">
        <v>21051.51</v>
      </c>
      <c r="D348">
        <v>20853.330000000002</v>
      </c>
      <c r="E348">
        <v>20900.63</v>
      </c>
      <c r="F348">
        <v>676144</v>
      </c>
      <c r="P348"/>
      <c r="Q348"/>
      <c r="R348"/>
    </row>
    <row r="349" spans="1:18" x14ac:dyDescent="0.2">
      <c r="A349" s="304">
        <v>43510</v>
      </c>
      <c r="B349">
        <v>21147.89</v>
      </c>
      <c r="C349">
        <v>21235.62</v>
      </c>
      <c r="D349">
        <v>21102.16</v>
      </c>
      <c r="E349">
        <v>21139.71</v>
      </c>
      <c r="F349">
        <v>665203</v>
      </c>
      <c r="P349"/>
      <c r="Q349"/>
      <c r="R349"/>
    </row>
    <row r="350" spans="1:18" x14ac:dyDescent="0.2">
      <c r="A350" s="304">
        <v>43509</v>
      </c>
      <c r="B350">
        <v>21029.93</v>
      </c>
      <c r="C350">
        <v>21213.74</v>
      </c>
      <c r="D350">
        <v>20992.880000000001</v>
      </c>
      <c r="E350">
        <v>21144.48</v>
      </c>
      <c r="F350">
        <v>810274</v>
      </c>
      <c r="P350"/>
      <c r="Q350"/>
      <c r="R350"/>
    </row>
    <row r="351" spans="1:18" x14ac:dyDescent="0.2">
      <c r="A351" s="304">
        <v>43508</v>
      </c>
      <c r="B351">
        <v>20442.55</v>
      </c>
      <c r="C351">
        <v>20885.88</v>
      </c>
      <c r="D351">
        <v>20428.57</v>
      </c>
      <c r="E351">
        <v>20864.21</v>
      </c>
      <c r="F351">
        <v>866909</v>
      </c>
      <c r="P351"/>
      <c r="Q351"/>
      <c r="R351"/>
    </row>
    <row r="352" spans="1:18" x14ac:dyDescent="0.2">
      <c r="A352" s="304">
        <v>43504</v>
      </c>
      <c r="B352">
        <v>20510.5</v>
      </c>
      <c r="C352">
        <v>20562.39</v>
      </c>
      <c r="D352">
        <v>20315.310000000001</v>
      </c>
      <c r="E352">
        <v>20333.169999999998</v>
      </c>
      <c r="F352">
        <v>888594</v>
      </c>
      <c r="P352"/>
      <c r="Q352"/>
      <c r="R352"/>
    </row>
    <row r="353" spans="1:18" x14ac:dyDescent="0.2">
      <c r="A353" s="304">
        <v>43503</v>
      </c>
      <c r="B353">
        <v>20812.22</v>
      </c>
      <c r="C353">
        <v>20844.77</v>
      </c>
      <c r="D353">
        <v>20665.509999999998</v>
      </c>
      <c r="E353">
        <v>20751.28</v>
      </c>
      <c r="F353">
        <v>727743</v>
      </c>
      <c r="P353"/>
      <c r="Q353"/>
      <c r="R353"/>
    </row>
    <row r="354" spans="1:18" x14ac:dyDescent="0.2">
      <c r="A354" s="304">
        <v>43502</v>
      </c>
      <c r="B354">
        <v>20928.87</v>
      </c>
      <c r="C354">
        <v>20971.66</v>
      </c>
      <c r="D354">
        <v>20860.990000000002</v>
      </c>
      <c r="E354">
        <v>20874.060000000001</v>
      </c>
      <c r="F354">
        <v>710048</v>
      </c>
      <c r="P354"/>
      <c r="Q354"/>
      <c r="R354"/>
    </row>
    <row r="355" spans="1:18" x14ac:dyDescent="0.2">
      <c r="A355" s="304">
        <v>43501</v>
      </c>
      <c r="B355">
        <v>20960.47</v>
      </c>
      <c r="C355">
        <v>20981.23</v>
      </c>
      <c r="D355">
        <v>20823.18</v>
      </c>
      <c r="E355">
        <v>20844.45</v>
      </c>
      <c r="F355">
        <v>674934</v>
      </c>
      <c r="P355"/>
      <c r="Q355"/>
      <c r="R355"/>
    </row>
    <row r="356" spans="1:18" x14ac:dyDescent="0.2">
      <c r="A356" s="304">
        <v>43500</v>
      </c>
      <c r="B356">
        <v>20831.900000000001</v>
      </c>
      <c r="C356">
        <v>20922.580000000002</v>
      </c>
      <c r="D356">
        <v>20823.68</v>
      </c>
      <c r="E356">
        <v>20883.77</v>
      </c>
      <c r="F356">
        <v>686876</v>
      </c>
      <c r="P356"/>
      <c r="Q356"/>
      <c r="R356"/>
    </row>
    <row r="357" spans="1:18" x14ac:dyDescent="0.2">
      <c r="A357" s="304">
        <v>43497</v>
      </c>
      <c r="B357">
        <v>20797.03</v>
      </c>
      <c r="C357">
        <v>20929.63</v>
      </c>
      <c r="D357">
        <v>20741.98</v>
      </c>
      <c r="E357">
        <v>20788.39</v>
      </c>
      <c r="F357">
        <v>847456</v>
      </c>
      <c r="P357"/>
      <c r="Q357"/>
      <c r="R357"/>
    </row>
    <row r="358" spans="1:18" x14ac:dyDescent="0.2">
      <c r="A358" s="304">
        <v>43496</v>
      </c>
      <c r="B358">
        <v>20832.91</v>
      </c>
      <c r="C358">
        <v>20869.419999999998</v>
      </c>
      <c r="D358">
        <v>20682.91</v>
      </c>
      <c r="E358">
        <v>20773.490000000002</v>
      </c>
      <c r="F358">
        <v>779598</v>
      </c>
      <c r="P358"/>
      <c r="Q358"/>
      <c r="R358"/>
    </row>
    <row r="359" spans="1:18" x14ac:dyDescent="0.2">
      <c r="A359" s="304">
        <v>43495</v>
      </c>
      <c r="B359">
        <v>20701.62</v>
      </c>
      <c r="C359">
        <v>20706.27</v>
      </c>
      <c r="D359">
        <v>20527.53</v>
      </c>
      <c r="E359">
        <v>20556.54</v>
      </c>
      <c r="F359">
        <v>743381</v>
      </c>
      <c r="P359"/>
      <c r="Q359"/>
      <c r="R359"/>
    </row>
    <row r="360" spans="1:18" x14ac:dyDescent="0.2">
      <c r="A360" s="304">
        <v>43494</v>
      </c>
      <c r="B360">
        <v>20555.439999999999</v>
      </c>
      <c r="C360">
        <v>20673.66</v>
      </c>
      <c r="D360">
        <v>20406.22</v>
      </c>
      <c r="E360">
        <v>20664.64</v>
      </c>
      <c r="F360">
        <v>650252</v>
      </c>
      <c r="P360"/>
      <c r="Q360"/>
      <c r="R360"/>
    </row>
    <row r="361" spans="1:18" x14ac:dyDescent="0.2">
      <c r="A361" s="304">
        <v>43493</v>
      </c>
      <c r="B361">
        <v>20746.29</v>
      </c>
      <c r="C361">
        <v>20759.48</v>
      </c>
      <c r="D361">
        <v>20624.55</v>
      </c>
      <c r="E361">
        <v>20649</v>
      </c>
      <c r="F361">
        <v>585537</v>
      </c>
      <c r="P361"/>
      <c r="Q361"/>
      <c r="R361"/>
    </row>
    <row r="362" spans="1:18" x14ac:dyDescent="0.2">
      <c r="A362" s="304">
        <v>43490</v>
      </c>
      <c r="B362">
        <v>20598.64</v>
      </c>
      <c r="C362">
        <v>20844.310000000001</v>
      </c>
      <c r="D362">
        <v>20598.64</v>
      </c>
      <c r="E362">
        <v>20773.560000000001</v>
      </c>
      <c r="F362">
        <v>705062</v>
      </c>
      <c r="P362"/>
      <c r="Q362"/>
      <c r="R362"/>
    </row>
    <row r="363" spans="1:18" x14ac:dyDescent="0.2">
      <c r="A363" s="304">
        <v>43489</v>
      </c>
      <c r="B363">
        <v>20506.240000000002</v>
      </c>
      <c r="C363">
        <v>20620.72</v>
      </c>
      <c r="D363">
        <v>20467.59</v>
      </c>
      <c r="E363">
        <v>20574.63</v>
      </c>
      <c r="F363">
        <v>633319</v>
      </c>
      <c r="P363"/>
      <c r="Q363"/>
      <c r="R363"/>
    </row>
    <row r="364" spans="1:18" x14ac:dyDescent="0.2">
      <c r="A364" s="304">
        <v>43488</v>
      </c>
      <c r="B364">
        <v>20453.439999999999</v>
      </c>
      <c r="C364">
        <v>20686.29</v>
      </c>
      <c r="D364">
        <v>20438.22</v>
      </c>
      <c r="E364">
        <v>20593.72</v>
      </c>
      <c r="F364">
        <v>612830</v>
      </c>
      <c r="P364"/>
      <c r="Q364"/>
      <c r="R364"/>
    </row>
    <row r="365" spans="1:18" x14ac:dyDescent="0.2">
      <c r="A365" s="304">
        <v>43487</v>
      </c>
      <c r="B365">
        <v>20770.060000000001</v>
      </c>
      <c r="C365">
        <v>20805.93</v>
      </c>
      <c r="D365">
        <v>20558.3</v>
      </c>
      <c r="E365">
        <v>20622.91</v>
      </c>
      <c r="F365">
        <v>588601</v>
      </c>
      <c r="P365"/>
      <c r="Q365"/>
      <c r="R365"/>
    </row>
    <row r="366" spans="1:18" x14ac:dyDescent="0.2">
      <c r="A366" s="304">
        <v>43486</v>
      </c>
      <c r="B366">
        <v>20848.38</v>
      </c>
      <c r="C366">
        <v>20892.68</v>
      </c>
      <c r="D366">
        <v>20678.259999999998</v>
      </c>
      <c r="E366">
        <v>20719.330000000002</v>
      </c>
      <c r="F366">
        <v>630648</v>
      </c>
      <c r="P366"/>
      <c r="Q366"/>
      <c r="R366"/>
    </row>
    <row r="367" spans="1:18" x14ac:dyDescent="0.2">
      <c r="A367" s="304">
        <v>43483</v>
      </c>
      <c r="B367">
        <v>20472.810000000001</v>
      </c>
      <c r="C367">
        <v>20682.12</v>
      </c>
      <c r="D367">
        <v>20454.13</v>
      </c>
      <c r="E367">
        <v>20666.07</v>
      </c>
      <c r="F367">
        <v>666627</v>
      </c>
      <c r="P367"/>
      <c r="Q367"/>
      <c r="R367"/>
    </row>
    <row r="368" spans="1:18" x14ac:dyDescent="0.2">
      <c r="A368" s="304">
        <v>43482</v>
      </c>
      <c r="B368">
        <v>20544.23</v>
      </c>
      <c r="C368">
        <v>20571.75</v>
      </c>
      <c r="D368">
        <v>20342.46</v>
      </c>
      <c r="E368">
        <v>20402.27</v>
      </c>
      <c r="F368">
        <v>656176</v>
      </c>
      <c r="P368"/>
      <c r="Q368"/>
      <c r="R368"/>
    </row>
    <row r="369" spans="1:18" x14ac:dyDescent="0.2">
      <c r="A369" s="304">
        <v>43481</v>
      </c>
      <c r="B369">
        <v>20575.72</v>
      </c>
      <c r="C369">
        <v>20580.25</v>
      </c>
      <c r="D369">
        <v>20323.32</v>
      </c>
      <c r="E369">
        <v>20442.75</v>
      </c>
      <c r="F369">
        <v>716842</v>
      </c>
      <c r="P369"/>
      <c r="Q369"/>
      <c r="R369"/>
    </row>
    <row r="370" spans="1:18" x14ac:dyDescent="0.2">
      <c r="A370" s="304">
        <v>43480</v>
      </c>
      <c r="B370">
        <v>20264.82</v>
      </c>
      <c r="C370">
        <v>20571.28</v>
      </c>
      <c r="D370">
        <v>20204.43</v>
      </c>
      <c r="E370">
        <v>20555.29</v>
      </c>
      <c r="F370">
        <v>806943</v>
      </c>
      <c r="P370"/>
      <c r="Q370"/>
      <c r="R370"/>
    </row>
    <row r="371" spans="1:18" x14ac:dyDescent="0.2">
      <c r="A371" s="304">
        <v>43476</v>
      </c>
      <c r="B371">
        <v>20296.45</v>
      </c>
      <c r="C371">
        <v>20389.89</v>
      </c>
      <c r="D371">
        <v>20294.740000000002</v>
      </c>
      <c r="E371">
        <v>20359.7</v>
      </c>
      <c r="F371">
        <v>801208</v>
      </c>
      <c r="P371"/>
      <c r="Q371"/>
      <c r="R371"/>
    </row>
    <row r="372" spans="1:18" x14ac:dyDescent="0.2">
      <c r="A372" s="304">
        <v>43475</v>
      </c>
      <c r="B372">
        <v>20270.88</v>
      </c>
      <c r="C372">
        <v>20345.919999999998</v>
      </c>
      <c r="D372">
        <v>20101.93</v>
      </c>
      <c r="E372">
        <v>20163.8</v>
      </c>
      <c r="F372">
        <v>759632</v>
      </c>
      <c r="P372"/>
      <c r="Q372"/>
      <c r="R372"/>
    </row>
    <row r="373" spans="1:18" x14ac:dyDescent="0.2">
      <c r="A373" s="304">
        <v>43474</v>
      </c>
      <c r="B373">
        <v>20366.3</v>
      </c>
      <c r="C373">
        <v>20494.349999999999</v>
      </c>
      <c r="D373">
        <v>20331.2</v>
      </c>
      <c r="E373">
        <v>20427.060000000001</v>
      </c>
      <c r="F373">
        <v>750920</v>
      </c>
      <c r="P373"/>
      <c r="Q373"/>
      <c r="R373"/>
    </row>
    <row r="374" spans="1:18" x14ac:dyDescent="0.2">
      <c r="A374" s="304">
        <v>43473</v>
      </c>
      <c r="B374">
        <v>20224.669999999998</v>
      </c>
      <c r="C374">
        <v>20347.919999999998</v>
      </c>
      <c r="D374">
        <v>20106.36</v>
      </c>
      <c r="E374">
        <v>20204.04</v>
      </c>
      <c r="F374">
        <v>891347</v>
      </c>
      <c r="P374"/>
      <c r="Q374"/>
      <c r="R374"/>
    </row>
    <row r="375" spans="1:18" x14ac:dyDescent="0.2">
      <c r="A375" s="304">
        <v>43472</v>
      </c>
      <c r="B375">
        <v>19944.61</v>
      </c>
      <c r="C375">
        <v>20266.22</v>
      </c>
      <c r="D375">
        <v>19920.8</v>
      </c>
      <c r="E375">
        <v>20038.97</v>
      </c>
      <c r="F375">
        <v>840255</v>
      </c>
      <c r="P375"/>
      <c r="Q375"/>
      <c r="R375"/>
    </row>
    <row r="376" spans="1:18" x14ac:dyDescent="0.2">
      <c r="A376" s="304">
        <v>43469</v>
      </c>
      <c r="B376">
        <v>19655.13</v>
      </c>
      <c r="C376">
        <v>19692.580000000002</v>
      </c>
      <c r="D376">
        <v>19241.37</v>
      </c>
      <c r="E376">
        <v>19561.96</v>
      </c>
      <c r="F376">
        <v>908118</v>
      </c>
      <c r="P376"/>
      <c r="Q376"/>
      <c r="R376"/>
    </row>
    <row r="377" spans="1:18" x14ac:dyDescent="0.2">
      <c r="A377" s="304">
        <v>43462</v>
      </c>
      <c r="B377">
        <v>19957.88</v>
      </c>
      <c r="C377">
        <v>20084.38</v>
      </c>
      <c r="D377">
        <v>19900.04</v>
      </c>
      <c r="E377">
        <v>20014.77</v>
      </c>
      <c r="F377">
        <v>727891</v>
      </c>
      <c r="P377"/>
      <c r="Q377"/>
      <c r="R377"/>
    </row>
    <row r="378" spans="1:18" x14ac:dyDescent="0.2">
      <c r="A378" s="304">
        <v>43461</v>
      </c>
      <c r="B378">
        <v>19706.189999999999</v>
      </c>
      <c r="C378">
        <v>20211.57</v>
      </c>
      <c r="D378">
        <v>19701.759999999998</v>
      </c>
      <c r="E378">
        <v>20077.62</v>
      </c>
      <c r="F378">
        <v>959028</v>
      </c>
      <c r="P378"/>
      <c r="Q378"/>
      <c r="R378"/>
    </row>
    <row r="379" spans="1:18" x14ac:dyDescent="0.2">
      <c r="A379" s="304">
        <v>43460</v>
      </c>
      <c r="B379">
        <v>19302.59</v>
      </c>
      <c r="C379">
        <v>19530.349999999999</v>
      </c>
      <c r="D379">
        <v>18948.580000000002</v>
      </c>
      <c r="E379">
        <v>19327.060000000001</v>
      </c>
      <c r="F379">
        <v>824458</v>
      </c>
      <c r="P379"/>
      <c r="Q379"/>
      <c r="R379"/>
    </row>
    <row r="380" spans="1:18" x14ac:dyDescent="0.2">
      <c r="A380" s="304">
        <v>43459</v>
      </c>
      <c r="B380">
        <v>19785.43</v>
      </c>
      <c r="C380">
        <v>19785.43</v>
      </c>
      <c r="D380">
        <v>19117.96</v>
      </c>
      <c r="E380">
        <v>19155.740000000002</v>
      </c>
      <c r="F380">
        <v>978984</v>
      </c>
      <c r="P380"/>
      <c r="Q380"/>
      <c r="R380"/>
    </row>
    <row r="381" spans="1:18" x14ac:dyDescent="0.2">
      <c r="A381" s="304">
        <v>43455</v>
      </c>
      <c r="B381">
        <v>20310.5</v>
      </c>
      <c r="C381">
        <v>20334.73</v>
      </c>
      <c r="D381">
        <v>20006.669999999998</v>
      </c>
      <c r="E381">
        <v>20166.189999999999</v>
      </c>
      <c r="F381">
        <v>1202211</v>
      </c>
      <c r="P381"/>
      <c r="Q381"/>
      <c r="R381"/>
    </row>
    <row r="382" spans="1:18" x14ac:dyDescent="0.2">
      <c r="A382" s="304">
        <v>43454</v>
      </c>
      <c r="B382">
        <v>20779.93</v>
      </c>
      <c r="C382">
        <v>20841.34</v>
      </c>
      <c r="D382">
        <v>20282.93</v>
      </c>
      <c r="E382">
        <v>20392.580000000002</v>
      </c>
      <c r="F382">
        <v>993346</v>
      </c>
      <c r="P382"/>
      <c r="Q382"/>
      <c r="R382"/>
    </row>
    <row r="383" spans="1:18" x14ac:dyDescent="0.2">
      <c r="A383" s="304">
        <v>43453</v>
      </c>
      <c r="B383">
        <v>21107.17</v>
      </c>
      <c r="C383">
        <v>21168.62</v>
      </c>
      <c r="D383">
        <v>20880.73</v>
      </c>
      <c r="E383">
        <v>20987.919999999998</v>
      </c>
      <c r="F383">
        <v>838042</v>
      </c>
      <c r="P383"/>
      <c r="Q383"/>
      <c r="R383"/>
    </row>
    <row r="384" spans="1:18" x14ac:dyDescent="0.2">
      <c r="A384" s="304">
        <v>43452</v>
      </c>
      <c r="B384">
        <v>21275.51</v>
      </c>
      <c r="C384">
        <v>21330.36</v>
      </c>
      <c r="D384">
        <v>21101.439999999999</v>
      </c>
      <c r="E384">
        <v>21115.45</v>
      </c>
      <c r="F384">
        <v>830374</v>
      </c>
      <c r="P384"/>
      <c r="Q384"/>
      <c r="R384"/>
    </row>
    <row r="385" spans="1:18" x14ac:dyDescent="0.2">
      <c r="A385" s="304">
        <v>43451</v>
      </c>
      <c r="B385">
        <v>21391.73</v>
      </c>
      <c r="C385">
        <v>21563.27</v>
      </c>
      <c r="D385">
        <v>21363.67</v>
      </c>
      <c r="E385">
        <v>21506.880000000001</v>
      </c>
      <c r="F385">
        <v>654126</v>
      </c>
      <c r="P385"/>
      <c r="Q385"/>
      <c r="R385"/>
    </row>
    <row r="386" spans="1:18" x14ac:dyDescent="0.2">
      <c r="A386" s="304">
        <v>43448</v>
      </c>
      <c r="B386">
        <v>21638.959999999999</v>
      </c>
      <c r="C386">
        <v>21751.31</v>
      </c>
      <c r="D386">
        <v>21353.94</v>
      </c>
      <c r="E386">
        <v>21374.83</v>
      </c>
      <c r="F386">
        <v>1059811</v>
      </c>
      <c r="P386"/>
      <c r="Q386"/>
      <c r="R386"/>
    </row>
    <row r="387" spans="1:18" x14ac:dyDescent="0.2">
      <c r="A387" s="304">
        <v>43447</v>
      </c>
      <c r="B387">
        <v>21755.13</v>
      </c>
      <c r="C387">
        <v>21871.34</v>
      </c>
      <c r="D387">
        <v>21675.66</v>
      </c>
      <c r="E387">
        <v>21816.19</v>
      </c>
      <c r="F387">
        <v>816707</v>
      </c>
      <c r="P387"/>
      <c r="Q387"/>
      <c r="R387"/>
    </row>
    <row r="388" spans="1:18" x14ac:dyDescent="0.2">
      <c r="A388" s="304">
        <v>43446</v>
      </c>
      <c r="B388">
        <v>21348.400000000001</v>
      </c>
      <c r="C388">
        <v>21631.47</v>
      </c>
      <c r="D388">
        <v>21320.720000000001</v>
      </c>
      <c r="E388">
        <v>21602.75</v>
      </c>
      <c r="F388">
        <v>923725</v>
      </c>
      <c r="P388"/>
      <c r="Q388"/>
      <c r="R388"/>
    </row>
    <row r="389" spans="1:18" x14ac:dyDescent="0.2">
      <c r="A389" s="304">
        <v>43445</v>
      </c>
      <c r="B389">
        <v>21273.040000000001</v>
      </c>
      <c r="C389">
        <v>21279.02</v>
      </c>
      <c r="D389">
        <v>21062.31</v>
      </c>
      <c r="E389">
        <v>21148.02</v>
      </c>
      <c r="F389">
        <v>902487</v>
      </c>
      <c r="P389"/>
      <c r="Q389"/>
      <c r="R389"/>
    </row>
    <row r="390" spans="1:18" x14ac:dyDescent="0.2">
      <c r="A390" s="304">
        <v>43444</v>
      </c>
      <c r="B390">
        <v>21319.47</v>
      </c>
      <c r="C390">
        <v>21365.78</v>
      </c>
      <c r="D390">
        <v>21169.96</v>
      </c>
      <c r="E390">
        <v>21219.5</v>
      </c>
      <c r="F390">
        <v>813672</v>
      </c>
      <c r="P390"/>
      <c r="Q390"/>
      <c r="R390"/>
    </row>
    <row r="391" spans="1:18" x14ac:dyDescent="0.2">
      <c r="A391" s="304">
        <v>43441</v>
      </c>
      <c r="B391">
        <v>21643.75</v>
      </c>
      <c r="C391">
        <v>21734.94</v>
      </c>
      <c r="D391">
        <v>21506.45</v>
      </c>
      <c r="E391">
        <v>21678.68</v>
      </c>
      <c r="F391">
        <v>804619</v>
      </c>
      <c r="P391"/>
      <c r="Q391"/>
      <c r="R391"/>
    </row>
    <row r="392" spans="1:18" x14ac:dyDescent="0.2">
      <c r="A392" s="304">
        <v>43440</v>
      </c>
      <c r="B392">
        <v>21766.5</v>
      </c>
      <c r="C392">
        <v>21805.02</v>
      </c>
      <c r="D392">
        <v>21307.72</v>
      </c>
      <c r="E392">
        <v>21501.62</v>
      </c>
      <c r="F392">
        <v>902953</v>
      </c>
      <c r="P392"/>
      <c r="Q392"/>
      <c r="R392"/>
    </row>
    <row r="393" spans="1:18" x14ac:dyDescent="0.2">
      <c r="A393" s="304">
        <v>43439</v>
      </c>
      <c r="B393">
        <v>21755.17</v>
      </c>
      <c r="C393">
        <v>21979.18</v>
      </c>
      <c r="D393">
        <v>21708.82</v>
      </c>
      <c r="E393">
        <v>21919.33</v>
      </c>
      <c r="F393">
        <v>863013</v>
      </c>
      <c r="P393"/>
      <c r="Q393"/>
      <c r="R393"/>
    </row>
    <row r="394" spans="1:18" x14ac:dyDescent="0.2">
      <c r="A394" s="304">
        <v>43438</v>
      </c>
      <c r="B394">
        <v>22533.97</v>
      </c>
      <c r="C394">
        <v>22576.62</v>
      </c>
      <c r="D394">
        <v>22033.41</v>
      </c>
      <c r="E394">
        <v>22036.05</v>
      </c>
      <c r="F394">
        <v>924042</v>
      </c>
      <c r="P394"/>
      <c r="Q394"/>
      <c r="R394"/>
    </row>
    <row r="395" spans="1:18" x14ac:dyDescent="0.2">
      <c r="A395" s="304">
        <v>43437</v>
      </c>
      <c r="B395">
        <v>22629.39</v>
      </c>
      <c r="C395">
        <v>22698.79</v>
      </c>
      <c r="D395">
        <v>22550.29</v>
      </c>
      <c r="E395">
        <v>22574.76</v>
      </c>
      <c r="F395">
        <v>726862</v>
      </c>
      <c r="P395"/>
      <c r="Q395"/>
      <c r="R395"/>
    </row>
    <row r="396" spans="1:18" x14ac:dyDescent="0.2">
      <c r="A396" s="304">
        <v>43434</v>
      </c>
      <c r="B396">
        <v>22274.97</v>
      </c>
      <c r="C396">
        <v>22362.2</v>
      </c>
      <c r="D396">
        <v>22231.96</v>
      </c>
      <c r="E396">
        <v>22351.06</v>
      </c>
      <c r="F396">
        <v>1072746</v>
      </c>
      <c r="P396"/>
      <c r="Q396"/>
      <c r="R396"/>
    </row>
    <row r="397" spans="1:18" x14ac:dyDescent="0.2">
      <c r="A397" s="304">
        <v>43433</v>
      </c>
      <c r="B397">
        <v>22360.98</v>
      </c>
      <c r="C397">
        <v>22437.95</v>
      </c>
      <c r="D397">
        <v>22241.17</v>
      </c>
      <c r="E397">
        <v>22262.6</v>
      </c>
      <c r="F397">
        <v>713877</v>
      </c>
      <c r="P397"/>
      <c r="Q397"/>
      <c r="R397"/>
    </row>
    <row r="398" spans="1:18" x14ac:dyDescent="0.2">
      <c r="A398" s="304">
        <v>43432</v>
      </c>
      <c r="B398">
        <v>22036.720000000001</v>
      </c>
      <c r="C398">
        <v>22216.98</v>
      </c>
      <c r="D398">
        <v>22032.720000000001</v>
      </c>
      <c r="E398">
        <v>22177.02</v>
      </c>
      <c r="F398">
        <v>799913</v>
      </c>
      <c r="P398"/>
      <c r="Q398"/>
      <c r="R398"/>
    </row>
    <row r="399" spans="1:18" x14ac:dyDescent="0.2">
      <c r="A399" s="304">
        <v>43431</v>
      </c>
      <c r="B399">
        <v>21967.98</v>
      </c>
      <c r="C399">
        <v>22006.83</v>
      </c>
      <c r="D399">
        <v>21816.05</v>
      </c>
      <c r="E399">
        <v>21952.400000000001</v>
      </c>
      <c r="F399">
        <v>763278</v>
      </c>
      <c r="P399"/>
      <c r="Q399"/>
      <c r="R399"/>
    </row>
    <row r="400" spans="1:18" x14ac:dyDescent="0.2">
      <c r="A400" s="304">
        <v>43430</v>
      </c>
      <c r="B400">
        <v>21647.69</v>
      </c>
      <c r="C400">
        <v>21838.1</v>
      </c>
      <c r="D400">
        <v>21622.6</v>
      </c>
      <c r="E400">
        <v>21812</v>
      </c>
      <c r="F400">
        <v>803882</v>
      </c>
      <c r="P400"/>
      <c r="Q400"/>
      <c r="R400"/>
    </row>
    <row r="401" spans="1:18" x14ac:dyDescent="0.2">
      <c r="A401" s="304">
        <v>43426</v>
      </c>
      <c r="B401">
        <v>21582.47</v>
      </c>
      <c r="C401">
        <v>21684.639999999999</v>
      </c>
      <c r="D401">
        <v>21484.98</v>
      </c>
      <c r="E401">
        <v>21646.55</v>
      </c>
      <c r="F401">
        <v>678575</v>
      </c>
      <c r="P401"/>
      <c r="Q401"/>
      <c r="R401"/>
    </row>
    <row r="402" spans="1:18" x14ac:dyDescent="0.2">
      <c r="A402" s="304">
        <v>43425</v>
      </c>
      <c r="B402">
        <v>21286.81</v>
      </c>
      <c r="C402">
        <v>21555.61</v>
      </c>
      <c r="D402">
        <v>21243.38</v>
      </c>
      <c r="E402">
        <v>21507.54</v>
      </c>
      <c r="F402">
        <v>796623</v>
      </c>
      <c r="P402"/>
      <c r="Q402"/>
      <c r="R402"/>
    </row>
    <row r="403" spans="1:18" x14ac:dyDescent="0.2">
      <c r="A403" s="304">
        <v>43424</v>
      </c>
      <c r="B403">
        <v>21582.69</v>
      </c>
      <c r="C403">
        <v>21687.119999999999</v>
      </c>
      <c r="D403">
        <v>21526.95</v>
      </c>
      <c r="E403">
        <v>21583.119999999999</v>
      </c>
      <c r="F403">
        <v>851489</v>
      </c>
      <c r="P403"/>
      <c r="Q403"/>
      <c r="R403"/>
    </row>
    <row r="404" spans="1:18" x14ac:dyDescent="0.2">
      <c r="A404" s="304">
        <v>43423</v>
      </c>
      <c r="B404">
        <v>21679.03</v>
      </c>
      <c r="C404">
        <v>21852.92</v>
      </c>
      <c r="D404">
        <v>21665.29</v>
      </c>
      <c r="E404">
        <v>21821.16</v>
      </c>
      <c r="F404">
        <v>742798</v>
      </c>
      <c r="P404"/>
      <c r="Q404"/>
      <c r="R404"/>
    </row>
    <row r="405" spans="1:18" x14ac:dyDescent="0.2">
      <c r="A405" s="304">
        <v>43420</v>
      </c>
      <c r="B405">
        <v>21804.9</v>
      </c>
      <c r="C405">
        <v>21873.74</v>
      </c>
      <c r="D405">
        <v>21663.99</v>
      </c>
      <c r="E405">
        <v>21680.34</v>
      </c>
      <c r="F405">
        <v>772032</v>
      </c>
      <c r="P405"/>
      <c r="Q405"/>
      <c r="R405"/>
    </row>
    <row r="406" spans="1:18" x14ac:dyDescent="0.2">
      <c r="A406" s="304">
        <v>43419</v>
      </c>
      <c r="B406">
        <v>21670.35</v>
      </c>
      <c r="C406">
        <v>21818.73</v>
      </c>
      <c r="D406">
        <v>21613.53</v>
      </c>
      <c r="E406">
        <v>21803.62</v>
      </c>
      <c r="F406">
        <v>838957</v>
      </c>
      <c r="P406"/>
      <c r="Q406"/>
      <c r="R406"/>
    </row>
    <row r="407" spans="1:18" x14ac:dyDescent="0.2">
      <c r="A407" s="304">
        <v>43418</v>
      </c>
      <c r="B407">
        <v>21851.13</v>
      </c>
      <c r="C407">
        <v>21990.41</v>
      </c>
      <c r="D407">
        <v>21764.880000000001</v>
      </c>
      <c r="E407">
        <v>21846.48</v>
      </c>
      <c r="F407">
        <v>775386</v>
      </c>
      <c r="P407"/>
      <c r="Q407"/>
      <c r="R407"/>
    </row>
    <row r="408" spans="1:18" x14ac:dyDescent="0.2">
      <c r="A408" s="304">
        <v>43417</v>
      </c>
      <c r="B408">
        <v>21885.24</v>
      </c>
      <c r="C408">
        <v>21892.29</v>
      </c>
      <c r="D408">
        <v>21484.65</v>
      </c>
      <c r="E408">
        <v>21810.52</v>
      </c>
      <c r="F408">
        <v>883898</v>
      </c>
      <c r="P408"/>
      <c r="Q408"/>
      <c r="R408"/>
    </row>
    <row r="409" spans="1:18" x14ac:dyDescent="0.2">
      <c r="A409" s="304">
        <v>43416</v>
      </c>
      <c r="B409">
        <v>22121.7</v>
      </c>
      <c r="C409">
        <v>22324.01</v>
      </c>
      <c r="D409">
        <v>22046.29</v>
      </c>
      <c r="E409">
        <v>22269.88</v>
      </c>
      <c r="F409">
        <v>610746</v>
      </c>
      <c r="P409"/>
      <c r="Q409"/>
      <c r="R409"/>
    </row>
    <row r="410" spans="1:18" x14ac:dyDescent="0.2">
      <c r="A410" s="304">
        <v>43413</v>
      </c>
      <c r="B410">
        <v>22471.31</v>
      </c>
      <c r="C410">
        <v>22494.58</v>
      </c>
      <c r="D410">
        <v>22226.01</v>
      </c>
      <c r="E410">
        <v>22250.25</v>
      </c>
      <c r="F410">
        <v>805031</v>
      </c>
      <c r="P410"/>
      <c r="Q410"/>
      <c r="R410"/>
    </row>
    <row r="411" spans="1:18" x14ac:dyDescent="0.2">
      <c r="A411" s="304">
        <v>43412</v>
      </c>
      <c r="B411">
        <v>22446.01</v>
      </c>
      <c r="C411">
        <v>22583.43</v>
      </c>
      <c r="D411">
        <v>22421</v>
      </c>
      <c r="E411">
        <v>22486.92</v>
      </c>
      <c r="F411">
        <v>844095</v>
      </c>
      <c r="P411"/>
      <c r="Q411"/>
      <c r="R411"/>
    </row>
    <row r="412" spans="1:18" x14ac:dyDescent="0.2">
      <c r="A412" s="304">
        <v>43411</v>
      </c>
      <c r="B412">
        <v>22189.74</v>
      </c>
      <c r="C412">
        <v>22444.65</v>
      </c>
      <c r="D412">
        <v>21996.94</v>
      </c>
      <c r="E412">
        <v>22085.8</v>
      </c>
      <c r="F412">
        <v>993176</v>
      </c>
      <c r="P412"/>
      <c r="Q412"/>
      <c r="R412"/>
    </row>
    <row r="413" spans="1:18" x14ac:dyDescent="0.2">
      <c r="A413" s="304">
        <v>43410</v>
      </c>
      <c r="B413">
        <v>22018.87</v>
      </c>
      <c r="C413">
        <v>22160.83</v>
      </c>
      <c r="D413">
        <v>21994.28</v>
      </c>
      <c r="E413">
        <v>22147.75</v>
      </c>
      <c r="F413">
        <v>749274</v>
      </c>
      <c r="P413"/>
      <c r="Q413"/>
      <c r="R413"/>
    </row>
    <row r="414" spans="1:18" x14ac:dyDescent="0.2">
      <c r="A414" s="304">
        <v>43409</v>
      </c>
      <c r="B414">
        <v>22002.47</v>
      </c>
      <c r="C414">
        <v>22051.65</v>
      </c>
      <c r="D414">
        <v>21865.98</v>
      </c>
      <c r="E414">
        <v>21898.99</v>
      </c>
      <c r="F414">
        <v>810710</v>
      </c>
      <c r="P414"/>
      <c r="Q414"/>
      <c r="R414"/>
    </row>
    <row r="415" spans="1:18" x14ac:dyDescent="0.2">
      <c r="A415" s="304">
        <v>43406</v>
      </c>
      <c r="B415">
        <v>21761.58</v>
      </c>
      <c r="C415">
        <v>22308.42</v>
      </c>
      <c r="D415">
        <v>21751.33</v>
      </c>
      <c r="E415">
        <v>22243.66</v>
      </c>
      <c r="F415">
        <v>1050840</v>
      </c>
      <c r="P415"/>
      <c r="Q415"/>
      <c r="R415"/>
    </row>
    <row r="416" spans="1:18" x14ac:dyDescent="0.2">
      <c r="A416" s="304">
        <v>43405</v>
      </c>
      <c r="B416">
        <v>21906.41</v>
      </c>
      <c r="C416">
        <v>21906.41</v>
      </c>
      <c r="D416">
        <v>21628.45</v>
      </c>
      <c r="E416">
        <v>21687.65</v>
      </c>
      <c r="F416">
        <v>1050197</v>
      </c>
      <c r="P416"/>
      <c r="Q416"/>
      <c r="R416"/>
    </row>
    <row r="417" spans="1:18" x14ac:dyDescent="0.2">
      <c r="A417" s="304">
        <v>43404</v>
      </c>
      <c r="B417">
        <v>21569.56</v>
      </c>
      <c r="C417">
        <v>21920.46</v>
      </c>
      <c r="D417">
        <v>21530.39</v>
      </c>
      <c r="E417">
        <v>21920.46</v>
      </c>
      <c r="F417">
        <v>1081690</v>
      </c>
      <c r="P417"/>
      <c r="Q417"/>
      <c r="R417"/>
    </row>
    <row r="418" spans="1:18" x14ac:dyDescent="0.2">
      <c r="A418" s="304">
        <v>43403</v>
      </c>
      <c r="B418">
        <v>21049.52</v>
      </c>
      <c r="C418">
        <v>21568.400000000001</v>
      </c>
      <c r="D418">
        <v>21035.88</v>
      </c>
      <c r="E418">
        <v>21457.29</v>
      </c>
      <c r="F418">
        <v>1205171</v>
      </c>
      <c r="P418"/>
      <c r="Q418"/>
      <c r="R418"/>
    </row>
    <row r="419" spans="1:18" x14ac:dyDescent="0.2">
      <c r="A419" s="304">
        <v>43402</v>
      </c>
      <c r="B419">
        <v>21323.61</v>
      </c>
      <c r="C419">
        <v>21465.99</v>
      </c>
      <c r="D419">
        <v>21109.97</v>
      </c>
      <c r="E419">
        <v>21149.8</v>
      </c>
      <c r="F419">
        <v>730171</v>
      </c>
      <c r="P419"/>
      <c r="Q419"/>
      <c r="R419"/>
    </row>
    <row r="420" spans="1:18" x14ac:dyDescent="0.2">
      <c r="A420" s="304">
        <v>43399</v>
      </c>
      <c r="B420">
        <v>21440.84</v>
      </c>
      <c r="C420">
        <v>21476.66</v>
      </c>
      <c r="D420">
        <v>20971.93</v>
      </c>
      <c r="E420">
        <v>21184.6</v>
      </c>
      <c r="F420">
        <v>958103</v>
      </c>
      <c r="P420"/>
      <c r="Q420"/>
      <c r="R420"/>
    </row>
    <row r="421" spans="1:18" x14ac:dyDescent="0.2">
      <c r="A421" s="304">
        <v>43398</v>
      </c>
      <c r="B421">
        <v>21676.83</v>
      </c>
      <c r="C421">
        <v>21703.21</v>
      </c>
      <c r="D421">
        <v>21204.400000000001</v>
      </c>
      <c r="E421">
        <v>21268.73</v>
      </c>
      <c r="F421">
        <v>965272</v>
      </c>
      <c r="P421"/>
      <c r="Q421"/>
      <c r="R421"/>
    </row>
    <row r="422" spans="1:18" x14ac:dyDescent="0.2">
      <c r="A422" s="304">
        <v>43397</v>
      </c>
      <c r="B422">
        <v>22167.759999999998</v>
      </c>
      <c r="C422">
        <v>22207.09</v>
      </c>
      <c r="D422">
        <v>21911.42</v>
      </c>
      <c r="E422">
        <v>22091.18</v>
      </c>
      <c r="F422">
        <v>864524</v>
      </c>
      <c r="P422"/>
      <c r="Q422"/>
      <c r="R422"/>
    </row>
    <row r="423" spans="1:18" x14ac:dyDescent="0.2">
      <c r="A423" s="304">
        <v>43396</v>
      </c>
      <c r="B423">
        <v>22404.14</v>
      </c>
      <c r="C423">
        <v>22410.15</v>
      </c>
      <c r="D423">
        <v>21993.07</v>
      </c>
      <c r="E423">
        <v>22010.78</v>
      </c>
      <c r="F423">
        <v>826568</v>
      </c>
      <c r="P423"/>
      <c r="Q423"/>
      <c r="R423"/>
    </row>
    <row r="424" spans="1:18" x14ac:dyDescent="0.2">
      <c r="A424" s="304">
        <v>43395</v>
      </c>
      <c r="B424">
        <v>22374.21</v>
      </c>
      <c r="C424">
        <v>22672.25</v>
      </c>
      <c r="D424">
        <v>22271.59</v>
      </c>
      <c r="E424">
        <v>22614.82</v>
      </c>
      <c r="F424">
        <v>649091</v>
      </c>
      <c r="P424"/>
      <c r="Q424"/>
      <c r="R424"/>
    </row>
    <row r="425" spans="1:18" x14ac:dyDescent="0.2">
      <c r="A425" s="304">
        <v>43392</v>
      </c>
      <c r="B425">
        <v>22342</v>
      </c>
      <c r="C425">
        <v>22551.67</v>
      </c>
      <c r="D425">
        <v>22212.57</v>
      </c>
      <c r="E425">
        <v>22532.080000000002</v>
      </c>
      <c r="F425">
        <v>694700</v>
      </c>
      <c r="P425"/>
      <c r="Q425"/>
      <c r="R425"/>
    </row>
    <row r="426" spans="1:18" x14ac:dyDescent="0.2">
      <c r="A426" s="304">
        <v>43391</v>
      </c>
      <c r="B426">
        <v>22871.279999999999</v>
      </c>
      <c r="C426">
        <v>22873.13</v>
      </c>
      <c r="D426">
        <v>22637.29</v>
      </c>
      <c r="E426">
        <v>22658.16</v>
      </c>
      <c r="F426">
        <v>662836</v>
      </c>
      <c r="P426"/>
      <c r="Q426"/>
      <c r="R426"/>
    </row>
    <row r="427" spans="1:18" x14ac:dyDescent="0.2">
      <c r="A427" s="304">
        <v>43390</v>
      </c>
      <c r="B427">
        <v>22806.59</v>
      </c>
      <c r="C427">
        <v>22959.41</v>
      </c>
      <c r="D427">
        <v>22765.58</v>
      </c>
      <c r="E427">
        <v>22841.119999999999</v>
      </c>
      <c r="F427">
        <v>742996</v>
      </c>
      <c r="P427"/>
      <c r="Q427"/>
      <c r="R427"/>
    </row>
    <row r="428" spans="1:18" x14ac:dyDescent="0.2">
      <c r="A428" s="304">
        <v>43389</v>
      </c>
      <c r="B428">
        <v>22298.2</v>
      </c>
      <c r="C428">
        <v>22549.24</v>
      </c>
      <c r="D428">
        <v>22269.53</v>
      </c>
      <c r="E428">
        <v>22549.24</v>
      </c>
      <c r="F428">
        <v>723401</v>
      </c>
      <c r="P428"/>
      <c r="Q428"/>
      <c r="R428"/>
    </row>
    <row r="429" spans="1:18" x14ac:dyDescent="0.2">
      <c r="A429" s="304">
        <v>43388</v>
      </c>
      <c r="B429">
        <v>22501.33</v>
      </c>
      <c r="C429">
        <v>22520.59</v>
      </c>
      <c r="D429">
        <v>22261.919999999998</v>
      </c>
      <c r="E429">
        <v>22271.3</v>
      </c>
      <c r="F429">
        <v>824289</v>
      </c>
      <c r="P429"/>
      <c r="Q429"/>
      <c r="R429"/>
    </row>
    <row r="430" spans="1:18" x14ac:dyDescent="0.2">
      <c r="A430" s="304">
        <v>43385</v>
      </c>
      <c r="B430">
        <v>22323.43</v>
      </c>
      <c r="C430">
        <v>22711.13</v>
      </c>
      <c r="D430">
        <v>22323.43</v>
      </c>
      <c r="E430">
        <v>22694.66</v>
      </c>
      <c r="F430">
        <v>1026307</v>
      </c>
      <c r="P430"/>
      <c r="Q430"/>
      <c r="R430"/>
    </row>
    <row r="431" spans="1:18" x14ac:dyDescent="0.2">
      <c r="A431" s="304">
        <v>43384</v>
      </c>
      <c r="B431">
        <v>23043.37</v>
      </c>
      <c r="C431">
        <v>23051.19</v>
      </c>
      <c r="D431">
        <v>22459.02</v>
      </c>
      <c r="E431">
        <v>22590.86</v>
      </c>
      <c r="F431">
        <v>1189283</v>
      </c>
      <c r="P431"/>
      <c r="Q431"/>
      <c r="R431"/>
    </row>
    <row r="432" spans="1:18" x14ac:dyDescent="0.2">
      <c r="A432" s="304">
        <v>43383</v>
      </c>
      <c r="B432">
        <v>23538.92</v>
      </c>
      <c r="C432">
        <v>23589.38</v>
      </c>
      <c r="D432">
        <v>23373.54</v>
      </c>
      <c r="E432">
        <v>23506.04</v>
      </c>
      <c r="F432">
        <v>728306</v>
      </c>
      <c r="P432"/>
      <c r="Q432"/>
      <c r="R432"/>
    </row>
    <row r="433" spans="1:18" x14ac:dyDescent="0.2">
      <c r="A433" s="304">
        <v>43382</v>
      </c>
      <c r="B433">
        <v>23550.47</v>
      </c>
      <c r="C433">
        <v>23587.05</v>
      </c>
      <c r="D433">
        <v>23442.46</v>
      </c>
      <c r="E433">
        <v>23469.39</v>
      </c>
      <c r="F433">
        <v>892098</v>
      </c>
      <c r="P433"/>
      <c r="Q433"/>
      <c r="R433"/>
    </row>
    <row r="434" spans="1:18" x14ac:dyDescent="0.2">
      <c r="A434" s="304">
        <v>43378</v>
      </c>
      <c r="B434">
        <v>23781.759999999998</v>
      </c>
      <c r="C434">
        <v>23928.62</v>
      </c>
      <c r="D434">
        <v>23730.19</v>
      </c>
      <c r="E434">
        <v>23783.72</v>
      </c>
      <c r="F434">
        <v>871861</v>
      </c>
      <c r="P434"/>
      <c r="Q434"/>
      <c r="R434"/>
    </row>
    <row r="435" spans="1:18" x14ac:dyDescent="0.2">
      <c r="A435" s="304">
        <v>43377</v>
      </c>
      <c r="B435">
        <v>24242.06</v>
      </c>
      <c r="C435">
        <v>24247.82</v>
      </c>
      <c r="D435">
        <v>23923.26</v>
      </c>
      <c r="E435">
        <v>23975.62</v>
      </c>
      <c r="F435">
        <v>921510</v>
      </c>
      <c r="P435"/>
      <c r="Q435"/>
      <c r="R435"/>
    </row>
    <row r="436" spans="1:18" x14ac:dyDescent="0.2">
      <c r="A436" s="304">
        <v>43376</v>
      </c>
      <c r="B436">
        <v>24219.19</v>
      </c>
      <c r="C436">
        <v>24260.63</v>
      </c>
      <c r="D436">
        <v>24030.59</v>
      </c>
      <c r="E436">
        <v>24110.959999999999</v>
      </c>
      <c r="F436">
        <v>734699</v>
      </c>
      <c r="P436"/>
      <c r="Q436"/>
      <c r="R436"/>
    </row>
    <row r="437" spans="1:18" x14ac:dyDescent="0.2">
      <c r="A437" s="304">
        <v>43375</v>
      </c>
      <c r="B437">
        <v>24376.17</v>
      </c>
      <c r="C437">
        <v>24448.07</v>
      </c>
      <c r="D437">
        <v>24217.26</v>
      </c>
      <c r="E437">
        <v>24270.62</v>
      </c>
      <c r="F437">
        <v>830144</v>
      </c>
      <c r="P437"/>
      <c r="Q437"/>
      <c r="R437"/>
    </row>
    <row r="438" spans="1:18" x14ac:dyDescent="0.2">
      <c r="A438" s="304">
        <v>43374</v>
      </c>
      <c r="B438">
        <v>24173.37</v>
      </c>
      <c r="C438">
        <v>24306.54</v>
      </c>
      <c r="D438">
        <v>24123.5</v>
      </c>
      <c r="E438">
        <v>24245.759999999998</v>
      </c>
      <c r="F438">
        <v>669602</v>
      </c>
      <c r="P438"/>
      <c r="Q438"/>
      <c r="R438"/>
    </row>
    <row r="439" spans="1:18" x14ac:dyDescent="0.2">
      <c r="A439" s="304">
        <v>43371</v>
      </c>
      <c r="B439">
        <v>24080.01</v>
      </c>
      <c r="C439">
        <v>24286.1</v>
      </c>
      <c r="D439">
        <v>24021.27</v>
      </c>
      <c r="E439">
        <v>24120.04</v>
      </c>
      <c r="F439">
        <v>935005</v>
      </c>
      <c r="P439"/>
      <c r="Q439"/>
      <c r="R439"/>
    </row>
    <row r="440" spans="1:18" x14ac:dyDescent="0.2">
      <c r="A440" s="304">
        <v>43370</v>
      </c>
      <c r="B440">
        <v>23946.43</v>
      </c>
      <c r="C440">
        <v>24089.32</v>
      </c>
      <c r="D440">
        <v>23778.04</v>
      </c>
      <c r="E440">
        <v>23796.74</v>
      </c>
      <c r="F440">
        <v>785727</v>
      </c>
      <c r="P440"/>
      <c r="Q440"/>
      <c r="R440"/>
    </row>
    <row r="441" spans="1:18" x14ac:dyDescent="0.2">
      <c r="A441" s="304">
        <v>43369</v>
      </c>
      <c r="B441">
        <v>23846.6</v>
      </c>
      <c r="C441">
        <v>24033.79</v>
      </c>
      <c r="D441">
        <v>23833.919999999998</v>
      </c>
      <c r="E441">
        <v>24033.79</v>
      </c>
      <c r="F441">
        <v>867645</v>
      </c>
      <c r="P441"/>
      <c r="Q441"/>
      <c r="R441"/>
    </row>
    <row r="442" spans="1:18" x14ac:dyDescent="0.2">
      <c r="A442" s="304">
        <v>43368</v>
      </c>
      <c r="B442">
        <v>23881.85</v>
      </c>
      <c r="C442">
        <v>23950.98</v>
      </c>
      <c r="D442">
        <v>23808.95</v>
      </c>
      <c r="E442">
        <v>23940.26</v>
      </c>
      <c r="F442">
        <v>1038616</v>
      </c>
      <c r="P442"/>
      <c r="Q442"/>
      <c r="R442"/>
    </row>
    <row r="443" spans="1:18" x14ac:dyDescent="0.2">
      <c r="A443" s="304">
        <v>43364</v>
      </c>
      <c r="B443">
        <v>23848.63</v>
      </c>
      <c r="C443">
        <v>23971.41</v>
      </c>
      <c r="D443">
        <v>23764.05</v>
      </c>
      <c r="E443">
        <v>23869.93</v>
      </c>
      <c r="F443">
        <v>1243258</v>
      </c>
      <c r="P443"/>
      <c r="Q443"/>
      <c r="R443"/>
    </row>
    <row r="444" spans="1:18" x14ac:dyDescent="0.2">
      <c r="A444" s="304">
        <v>43363</v>
      </c>
      <c r="B444">
        <v>23752.79</v>
      </c>
      <c r="C444">
        <v>23781.75</v>
      </c>
      <c r="D444">
        <v>23582.15</v>
      </c>
      <c r="E444">
        <v>23674.93</v>
      </c>
      <c r="F444">
        <v>1046994</v>
      </c>
      <c r="P444"/>
      <c r="Q444"/>
      <c r="R444"/>
    </row>
    <row r="445" spans="1:18" x14ac:dyDescent="0.2">
      <c r="A445" s="304">
        <v>43362</v>
      </c>
      <c r="B445">
        <v>23754.959999999999</v>
      </c>
      <c r="C445">
        <v>23842.05</v>
      </c>
      <c r="D445">
        <v>23672.52</v>
      </c>
      <c r="E445">
        <v>23672.52</v>
      </c>
      <c r="F445">
        <v>964622</v>
      </c>
      <c r="P445"/>
      <c r="Q445"/>
      <c r="R445"/>
    </row>
    <row r="446" spans="1:18" x14ac:dyDescent="0.2">
      <c r="A446" s="304">
        <v>43361</v>
      </c>
      <c r="B446">
        <v>23042.19</v>
      </c>
      <c r="C446">
        <v>23481.53</v>
      </c>
      <c r="D446">
        <v>23039.26</v>
      </c>
      <c r="E446">
        <v>23420.54</v>
      </c>
      <c r="F446">
        <v>933744</v>
      </c>
      <c r="P446"/>
      <c r="Q446"/>
      <c r="R446"/>
    </row>
    <row r="447" spans="1:18" x14ac:dyDescent="0.2">
      <c r="A447" s="304">
        <v>43357</v>
      </c>
      <c r="B447">
        <v>23035.78</v>
      </c>
      <c r="C447">
        <v>23105.279999999999</v>
      </c>
      <c r="D447">
        <v>22965.48</v>
      </c>
      <c r="E447">
        <v>23094.67</v>
      </c>
      <c r="F447">
        <v>1059276</v>
      </c>
      <c r="P447"/>
      <c r="Q447"/>
      <c r="R447"/>
    </row>
    <row r="448" spans="1:18" x14ac:dyDescent="0.2">
      <c r="A448" s="304">
        <v>43356</v>
      </c>
      <c r="B448">
        <v>22657.95</v>
      </c>
      <c r="C448">
        <v>22858.41</v>
      </c>
      <c r="D448">
        <v>22643.88</v>
      </c>
      <c r="E448">
        <v>22821.32</v>
      </c>
      <c r="F448">
        <v>773083</v>
      </c>
      <c r="P448"/>
      <c r="Q448"/>
      <c r="R448"/>
    </row>
    <row r="449" spans="1:18" x14ac:dyDescent="0.2">
      <c r="A449" s="304">
        <v>43355</v>
      </c>
      <c r="B449">
        <v>22702.71</v>
      </c>
      <c r="C449">
        <v>22709.37</v>
      </c>
      <c r="D449">
        <v>22522.17</v>
      </c>
      <c r="E449">
        <v>22604.61</v>
      </c>
      <c r="F449">
        <v>822690</v>
      </c>
      <c r="P449"/>
      <c r="Q449"/>
      <c r="R449"/>
    </row>
    <row r="450" spans="1:18" x14ac:dyDescent="0.2">
      <c r="A450" s="304">
        <v>43354</v>
      </c>
      <c r="B450">
        <v>22469.78</v>
      </c>
      <c r="C450">
        <v>22667.85</v>
      </c>
      <c r="D450">
        <v>22457.1</v>
      </c>
      <c r="E450">
        <v>22664.69</v>
      </c>
      <c r="F450">
        <v>788525</v>
      </c>
      <c r="P450"/>
      <c r="Q450"/>
      <c r="R450"/>
    </row>
    <row r="451" spans="1:18" x14ac:dyDescent="0.2">
      <c r="A451" s="304">
        <v>43353</v>
      </c>
      <c r="B451">
        <v>22253.65</v>
      </c>
      <c r="C451">
        <v>22396.880000000001</v>
      </c>
      <c r="D451">
        <v>22249.61</v>
      </c>
      <c r="E451">
        <v>22373.09</v>
      </c>
      <c r="F451">
        <v>574178</v>
      </c>
      <c r="P451"/>
      <c r="Q451"/>
      <c r="R451"/>
    </row>
    <row r="452" spans="1:18" x14ac:dyDescent="0.2">
      <c r="A452" s="304">
        <v>43350</v>
      </c>
      <c r="B452">
        <v>22351.84</v>
      </c>
      <c r="C452">
        <v>22372.89</v>
      </c>
      <c r="D452">
        <v>22172.9</v>
      </c>
      <c r="E452">
        <v>22307.06</v>
      </c>
      <c r="F452">
        <v>720048</v>
      </c>
      <c r="P452"/>
      <c r="Q452"/>
      <c r="R452"/>
    </row>
    <row r="453" spans="1:18" x14ac:dyDescent="0.2">
      <c r="A453" s="304">
        <v>43349</v>
      </c>
      <c r="B453">
        <v>22458.97</v>
      </c>
      <c r="C453">
        <v>22535.34</v>
      </c>
      <c r="D453">
        <v>22416.63</v>
      </c>
      <c r="E453">
        <v>22487.94</v>
      </c>
      <c r="F453">
        <v>640782</v>
      </c>
      <c r="P453"/>
      <c r="Q453"/>
      <c r="R453"/>
    </row>
    <row r="454" spans="1:18" x14ac:dyDescent="0.2">
      <c r="A454" s="304">
        <v>43348</v>
      </c>
      <c r="B454">
        <v>22663.8</v>
      </c>
      <c r="C454">
        <v>22692.25</v>
      </c>
      <c r="D454">
        <v>22570.52</v>
      </c>
      <c r="E454">
        <v>22580.83</v>
      </c>
      <c r="F454">
        <v>673724</v>
      </c>
      <c r="P454"/>
      <c r="Q454"/>
      <c r="R454"/>
    </row>
    <row r="455" spans="1:18" x14ac:dyDescent="0.2">
      <c r="A455" s="304">
        <v>43347</v>
      </c>
      <c r="B455">
        <v>22740.05</v>
      </c>
      <c r="C455">
        <v>22753.18</v>
      </c>
      <c r="D455">
        <v>22612.15</v>
      </c>
      <c r="E455">
        <v>22696.9</v>
      </c>
      <c r="F455">
        <v>538720</v>
      </c>
      <c r="P455"/>
      <c r="Q455"/>
      <c r="R455"/>
    </row>
    <row r="456" spans="1:18" x14ac:dyDescent="0.2">
      <c r="A456" s="304">
        <v>43346</v>
      </c>
      <c r="B456">
        <v>22819.17</v>
      </c>
      <c r="C456">
        <v>22820.48</v>
      </c>
      <c r="D456">
        <v>22684.43</v>
      </c>
      <c r="E456">
        <v>22707.38</v>
      </c>
      <c r="F456">
        <v>513668</v>
      </c>
      <c r="P456"/>
      <c r="Q456"/>
      <c r="R456"/>
    </row>
    <row r="457" spans="1:18" x14ac:dyDescent="0.2">
      <c r="A457" s="304">
        <v>43343</v>
      </c>
      <c r="B457">
        <v>22733.25</v>
      </c>
      <c r="C457">
        <v>22890.61</v>
      </c>
      <c r="D457">
        <v>22678.03</v>
      </c>
      <c r="E457">
        <v>22865.15</v>
      </c>
      <c r="F457">
        <v>701664</v>
      </c>
      <c r="P457"/>
      <c r="Q457"/>
      <c r="R457"/>
    </row>
    <row r="458" spans="1:18" x14ac:dyDescent="0.2">
      <c r="A458" s="304">
        <v>43342</v>
      </c>
      <c r="B458">
        <v>23020.18</v>
      </c>
      <c r="C458">
        <v>23032.17</v>
      </c>
      <c r="D458">
        <v>22832.83</v>
      </c>
      <c r="E458">
        <v>22869.5</v>
      </c>
      <c r="F458">
        <v>761970</v>
      </c>
      <c r="P458"/>
      <c r="Q458"/>
      <c r="R458"/>
    </row>
    <row r="459" spans="1:18" x14ac:dyDescent="0.2">
      <c r="A459" s="304">
        <v>43341</v>
      </c>
      <c r="B459">
        <v>22820.86</v>
      </c>
      <c r="C459">
        <v>22968.18</v>
      </c>
      <c r="D459">
        <v>22819.97</v>
      </c>
      <c r="E459">
        <v>22848.22</v>
      </c>
      <c r="F459">
        <v>605991</v>
      </c>
      <c r="P459"/>
      <c r="Q459"/>
      <c r="R459"/>
    </row>
    <row r="460" spans="1:18" x14ac:dyDescent="0.2">
      <c r="A460" s="304">
        <v>43340</v>
      </c>
      <c r="B460">
        <v>22967.74</v>
      </c>
      <c r="C460">
        <v>23006.77</v>
      </c>
      <c r="D460">
        <v>22813.47</v>
      </c>
      <c r="E460">
        <v>22813.47</v>
      </c>
      <c r="F460">
        <v>625857</v>
      </c>
      <c r="P460"/>
      <c r="Q460"/>
      <c r="R460"/>
    </row>
    <row r="461" spans="1:18" x14ac:dyDescent="0.2">
      <c r="A461" s="304">
        <v>43339</v>
      </c>
      <c r="B461">
        <v>22693.69</v>
      </c>
      <c r="C461">
        <v>22838.06</v>
      </c>
      <c r="D461">
        <v>22682.39</v>
      </c>
      <c r="E461">
        <v>22799.64</v>
      </c>
      <c r="F461">
        <v>517647</v>
      </c>
      <c r="P461"/>
      <c r="Q461"/>
      <c r="R461"/>
    </row>
    <row r="462" spans="1:18" x14ac:dyDescent="0.2">
      <c r="A462" s="304">
        <v>43336</v>
      </c>
      <c r="B462">
        <v>22484.01</v>
      </c>
      <c r="C462">
        <v>22602.240000000002</v>
      </c>
      <c r="D462">
        <v>22452.42</v>
      </c>
      <c r="E462">
        <v>22601.77</v>
      </c>
      <c r="F462">
        <v>519749</v>
      </c>
      <c r="P462"/>
      <c r="Q462"/>
      <c r="R462"/>
    </row>
    <row r="463" spans="1:18" x14ac:dyDescent="0.2">
      <c r="A463" s="304">
        <v>43335</v>
      </c>
      <c r="B463">
        <v>22420.67</v>
      </c>
      <c r="C463">
        <v>22463.03</v>
      </c>
      <c r="D463">
        <v>22377.88</v>
      </c>
      <c r="E463">
        <v>22410.82</v>
      </c>
      <c r="F463">
        <v>516918</v>
      </c>
      <c r="P463"/>
      <c r="Q463"/>
      <c r="R463"/>
    </row>
    <row r="464" spans="1:18" x14ac:dyDescent="0.2">
      <c r="A464" s="304">
        <v>43334</v>
      </c>
      <c r="B464">
        <v>22270.04</v>
      </c>
      <c r="C464">
        <v>22390.2</v>
      </c>
      <c r="D464">
        <v>22162.81</v>
      </c>
      <c r="E464">
        <v>22362.55</v>
      </c>
      <c r="F464">
        <v>588985</v>
      </c>
      <c r="P464"/>
      <c r="Q464"/>
      <c r="R464"/>
    </row>
    <row r="465" spans="1:18" x14ac:dyDescent="0.2">
      <c r="A465" s="304">
        <v>43333</v>
      </c>
      <c r="B465">
        <v>22110.54</v>
      </c>
      <c r="C465">
        <v>22306.83</v>
      </c>
      <c r="D465">
        <v>22053.14</v>
      </c>
      <c r="E465">
        <v>22219.73</v>
      </c>
      <c r="F465">
        <v>562223</v>
      </c>
      <c r="P465"/>
      <c r="Q465"/>
      <c r="R465"/>
    </row>
    <row r="466" spans="1:18" x14ac:dyDescent="0.2">
      <c r="A466" s="304">
        <v>43332</v>
      </c>
      <c r="B466">
        <v>22267.07</v>
      </c>
      <c r="C466">
        <v>22288.31</v>
      </c>
      <c r="D466">
        <v>22150.75</v>
      </c>
      <c r="E466">
        <v>22199</v>
      </c>
      <c r="F466">
        <v>481624</v>
      </c>
      <c r="P466"/>
      <c r="Q466"/>
      <c r="R466"/>
    </row>
    <row r="467" spans="1:18" x14ac:dyDescent="0.2">
      <c r="A467" s="304">
        <v>43329</v>
      </c>
      <c r="B467">
        <v>22313.19</v>
      </c>
      <c r="C467">
        <v>22340.95</v>
      </c>
      <c r="D467">
        <v>22244.1</v>
      </c>
      <c r="E467">
        <v>22270.38</v>
      </c>
      <c r="F467">
        <v>577544</v>
      </c>
      <c r="P467"/>
      <c r="Q467"/>
      <c r="R467"/>
    </row>
    <row r="468" spans="1:18" x14ac:dyDescent="0.2">
      <c r="A468" s="304">
        <v>43328</v>
      </c>
      <c r="B468">
        <v>21980.82</v>
      </c>
      <c r="C468">
        <v>22240.42</v>
      </c>
      <c r="D468">
        <v>21871.7</v>
      </c>
      <c r="E468">
        <v>22192.04</v>
      </c>
      <c r="F468">
        <v>802622</v>
      </c>
      <c r="P468"/>
      <c r="Q468"/>
      <c r="R468"/>
    </row>
    <row r="469" spans="1:18" x14ac:dyDescent="0.2">
      <c r="A469" s="304">
        <v>43327</v>
      </c>
      <c r="B469">
        <v>22368.12</v>
      </c>
      <c r="C469">
        <v>22380.28</v>
      </c>
      <c r="D469">
        <v>22110.29</v>
      </c>
      <c r="E469">
        <v>22204.22</v>
      </c>
      <c r="F469">
        <v>631271</v>
      </c>
      <c r="P469"/>
      <c r="Q469"/>
      <c r="R469"/>
    </row>
    <row r="470" spans="1:18" x14ac:dyDescent="0.2">
      <c r="A470" s="304">
        <v>43326</v>
      </c>
      <c r="B470">
        <v>22053.07</v>
      </c>
      <c r="C470">
        <v>22356.080000000002</v>
      </c>
      <c r="D470">
        <v>22047.19</v>
      </c>
      <c r="E470">
        <v>22356.080000000002</v>
      </c>
      <c r="F470">
        <v>614846</v>
      </c>
      <c r="P470"/>
      <c r="Q470"/>
      <c r="R470"/>
    </row>
    <row r="471" spans="1:18" x14ac:dyDescent="0.2">
      <c r="A471" s="304">
        <v>43325</v>
      </c>
      <c r="B471">
        <v>22117.57</v>
      </c>
      <c r="C471">
        <v>22124.6</v>
      </c>
      <c r="D471">
        <v>21851.32</v>
      </c>
      <c r="E471">
        <v>21857.43</v>
      </c>
      <c r="F471">
        <v>801820</v>
      </c>
      <c r="P471"/>
      <c r="Q471"/>
      <c r="R471"/>
    </row>
    <row r="472" spans="1:18" x14ac:dyDescent="0.2">
      <c r="A472" s="304">
        <v>43322</v>
      </c>
      <c r="B472">
        <v>22606.91</v>
      </c>
      <c r="C472">
        <v>22608.86</v>
      </c>
      <c r="D472">
        <v>22272.69</v>
      </c>
      <c r="E472">
        <v>22298.080000000002</v>
      </c>
      <c r="F472">
        <v>762212</v>
      </c>
      <c r="P472"/>
      <c r="Q472"/>
      <c r="R472"/>
    </row>
    <row r="473" spans="1:18" x14ac:dyDescent="0.2">
      <c r="A473" s="304">
        <v>43321</v>
      </c>
      <c r="B473">
        <v>22591.54</v>
      </c>
      <c r="C473">
        <v>22648.880000000001</v>
      </c>
      <c r="D473">
        <v>22497.99</v>
      </c>
      <c r="E473">
        <v>22598.39</v>
      </c>
      <c r="F473">
        <v>637205</v>
      </c>
      <c r="P473"/>
      <c r="Q473"/>
      <c r="R473"/>
    </row>
    <row r="474" spans="1:18" x14ac:dyDescent="0.2">
      <c r="A474" s="304">
        <v>43320</v>
      </c>
      <c r="B474">
        <v>22666.560000000001</v>
      </c>
      <c r="C474">
        <v>22800.61</v>
      </c>
      <c r="D474">
        <v>22610.29</v>
      </c>
      <c r="E474">
        <v>22644.31</v>
      </c>
      <c r="F474">
        <v>749895</v>
      </c>
      <c r="P474"/>
      <c r="Q474"/>
      <c r="R474"/>
    </row>
    <row r="475" spans="1:18" x14ac:dyDescent="0.2">
      <c r="A475" s="304">
        <v>43319</v>
      </c>
      <c r="B475">
        <v>22514.31</v>
      </c>
      <c r="C475">
        <v>22666.68</v>
      </c>
      <c r="D475">
        <v>22499.05</v>
      </c>
      <c r="E475">
        <v>22662.74</v>
      </c>
      <c r="F475">
        <v>715164</v>
      </c>
      <c r="P475"/>
      <c r="Q475"/>
      <c r="R475"/>
    </row>
    <row r="476" spans="1:18" x14ac:dyDescent="0.2">
      <c r="A476" s="304">
        <v>43318</v>
      </c>
      <c r="B476">
        <v>22536.05</v>
      </c>
      <c r="C476">
        <v>22635.68</v>
      </c>
      <c r="D476">
        <v>22486.74</v>
      </c>
      <c r="E476">
        <v>22507.32</v>
      </c>
      <c r="F476">
        <v>690548</v>
      </c>
      <c r="P476"/>
      <c r="Q476"/>
      <c r="R476"/>
    </row>
    <row r="477" spans="1:18" x14ac:dyDescent="0.2">
      <c r="A477" s="304">
        <v>43315</v>
      </c>
      <c r="B477">
        <v>22585.54</v>
      </c>
      <c r="C477">
        <v>22613.5</v>
      </c>
      <c r="D477">
        <v>22490.57</v>
      </c>
      <c r="E477">
        <v>22525.18</v>
      </c>
      <c r="F477">
        <v>738919</v>
      </c>
      <c r="P477"/>
      <c r="Q477"/>
      <c r="R477"/>
    </row>
    <row r="478" spans="1:18" x14ac:dyDescent="0.2">
      <c r="A478" s="304">
        <v>43314</v>
      </c>
      <c r="B478">
        <v>22676.73</v>
      </c>
      <c r="C478">
        <v>22754.73</v>
      </c>
      <c r="D478">
        <v>22464.81</v>
      </c>
      <c r="E478">
        <v>22512.53</v>
      </c>
      <c r="F478">
        <v>973641</v>
      </c>
      <c r="P478"/>
      <c r="Q478"/>
      <c r="R478"/>
    </row>
    <row r="479" spans="1:18" x14ac:dyDescent="0.2">
      <c r="A479" s="304">
        <v>43313</v>
      </c>
      <c r="B479">
        <v>22642.18</v>
      </c>
      <c r="C479">
        <v>22775.47</v>
      </c>
      <c r="D479">
        <v>22615.98</v>
      </c>
      <c r="E479">
        <v>22746.7</v>
      </c>
      <c r="F479">
        <v>1039454</v>
      </c>
      <c r="P479"/>
      <c r="Q479"/>
      <c r="R479"/>
    </row>
    <row r="480" spans="1:18" x14ac:dyDescent="0.2">
      <c r="A480" s="304">
        <v>43312</v>
      </c>
      <c r="B480">
        <v>22472.12</v>
      </c>
      <c r="C480">
        <v>22678.06</v>
      </c>
      <c r="D480">
        <v>22352.21</v>
      </c>
      <c r="E480">
        <v>22553.72</v>
      </c>
      <c r="F480">
        <v>1190363</v>
      </c>
      <c r="P480"/>
      <c r="Q480"/>
      <c r="R480"/>
    </row>
    <row r="481" spans="1:18" x14ac:dyDescent="0.2">
      <c r="A481" s="304">
        <v>43311</v>
      </c>
      <c r="B481">
        <v>22613.3</v>
      </c>
      <c r="C481">
        <v>22631.32</v>
      </c>
      <c r="D481">
        <v>22518.94</v>
      </c>
      <c r="E481">
        <v>22544.84</v>
      </c>
      <c r="F481">
        <v>785712</v>
      </c>
      <c r="P481"/>
      <c r="Q481"/>
      <c r="R481"/>
    </row>
    <row r="482" spans="1:18" x14ac:dyDescent="0.2">
      <c r="A482" s="304">
        <v>43308</v>
      </c>
      <c r="B482">
        <v>22646.48</v>
      </c>
      <c r="C482">
        <v>22712.75</v>
      </c>
      <c r="D482">
        <v>22593.200000000001</v>
      </c>
      <c r="E482">
        <v>22712.75</v>
      </c>
      <c r="F482">
        <v>754914</v>
      </c>
      <c r="P482"/>
      <c r="Q482"/>
      <c r="R482"/>
    </row>
    <row r="483" spans="1:18" x14ac:dyDescent="0.2">
      <c r="A483" s="304">
        <v>43307</v>
      </c>
      <c r="B483">
        <v>22711.59</v>
      </c>
      <c r="C483">
        <v>22717.15</v>
      </c>
      <c r="D483">
        <v>22549.77</v>
      </c>
      <c r="E483">
        <v>22586.87</v>
      </c>
      <c r="F483">
        <v>718253</v>
      </c>
      <c r="P483"/>
      <c r="Q483"/>
      <c r="R483"/>
    </row>
    <row r="484" spans="1:18" x14ac:dyDescent="0.2">
      <c r="A484" s="304">
        <v>43306</v>
      </c>
      <c r="B484">
        <v>22594.28</v>
      </c>
      <c r="C484">
        <v>22645.66</v>
      </c>
      <c r="D484">
        <v>22547.14</v>
      </c>
      <c r="E484">
        <v>22614.25</v>
      </c>
      <c r="F484">
        <v>604856</v>
      </c>
      <c r="P484"/>
      <c r="Q484"/>
      <c r="R484"/>
    </row>
    <row r="485" spans="1:18" x14ac:dyDescent="0.2">
      <c r="A485" s="304">
        <v>43305</v>
      </c>
      <c r="B485">
        <v>22555.05</v>
      </c>
      <c r="C485">
        <v>22555.05</v>
      </c>
      <c r="D485">
        <v>22416.23</v>
      </c>
      <c r="E485">
        <v>22510.48</v>
      </c>
      <c r="F485">
        <v>725755</v>
      </c>
      <c r="P485"/>
      <c r="Q485"/>
      <c r="R485"/>
    </row>
    <row r="486" spans="1:18" x14ac:dyDescent="0.2">
      <c r="A486" s="304">
        <v>43304</v>
      </c>
      <c r="B486">
        <v>22480.33</v>
      </c>
      <c r="C486">
        <v>22507.17</v>
      </c>
      <c r="D486">
        <v>22341.87</v>
      </c>
      <c r="E486">
        <v>22396.99</v>
      </c>
      <c r="F486">
        <v>906894</v>
      </c>
      <c r="P486"/>
      <c r="Q486"/>
      <c r="R486"/>
    </row>
    <row r="487" spans="1:18" x14ac:dyDescent="0.2">
      <c r="A487" s="304">
        <v>43301</v>
      </c>
      <c r="B487">
        <v>22734.560000000001</v>
      </c>
      <c r="C487">
        <v>22869.98</v>
      </c>
      <c r="D487">
        <v>22541.35</v>
      </c>
      <c r="E487">
        <v>22697.88</v>
      </c>
      <c r="F487">
        <v>719152</v>
      </c>
      <c r="P487"/>
      <c r="Q487"/>
      <c r="R487"/>
    </row>
    <row r="488" spans="1:18" x14ac:dyDescent="0.2">
      <c r="A488" s="304">
        <v>43300</v>
      </c>
      <c r="B488">
        <v>22871.62</v>
      </c>
      <c r="C488">
        <v>22926.47</v>
      </c>
      <c r="D488">
        <v>22761.87</v>
      </c>
      <c r="E488">
        <v>22764.68</v>
      </c>
      <c r="F488">
        <v>643170</v>
      </c>
      <c r="P488"/>
      <c r="Q488"/>
      <c r="R488"/>
    </row>
    <row r="489" spans="1:18" x14ac:dyDescent="0.2">
      <c r="A489" s="304">
        <v>43299</v>
      </c>
      <c r="B489">
        <v>22917.52</v>
      </c>
      <c r="C489">
        <v>22949.32</v>
      </c>
      <c r="D489">
        <v>22794.19</v>
      </c>
      <c r="E489">
        <v>22794.19</v>
      </c>
      <c r="F489">
        <v>582013</v>
      </c>
      <c r="P489"/>
      <c r="Q489"/>
      <c r="R489"/>
    </row>
    <row r="490" spans="1:18" x14ac:dyDescent="0.2">
      <c r="A490" s="304">
        <v>43298</v>
      </c>
      <c r="B490">
        <v>22605.73</v>
      </c>
      <c r="C490">
        <v>22832.22</v>
      </c>
      <c r="D490">
        <v>22575.42</v>
      </c>
      <c r="E490">
        <v>22697.360000000001</v>
      </c>
      <c r="F490">
        <v>780881</v>
      </c>
      <c r="P490"/>
      <c r="Q490"/>
      <c r="R490"/>
    </row>
    <row r="491" spans="1:18" x14ac:dyDescent="0.2">
      <c r="A491" s="304">
        <v>43294</v>
      </c>
      <c r="B491">
        <v>22397.62</v>
      </c>
      <c r="C491">
        <v>22692.86</v>
      </c>
      <c r="D491">
        <v>22316.52</v>
      </c>
      <c r="E491">
        <v>22597.35</v>
      </c>
      <c r="F491">
        <v>748164</v>
      </c>
      <c r="P491"/>
      <c r="Q491"/>
      <c r="R491"/>
    </row>
    <row r="492" spans="1:18" x14ac:dyDescent="0.2">
      <c r="A492" s="304">
        <v>43293</v>
      </c>
      <c r="B492">
        <v>22036.87</v>
      </c>
      <c r="C492">
        <v>22233.52</v>
      </c>
      <c r="D492">
        <v>22019.19</v>
      </c>
      <c r="E492">
        <v>22187.96</v>
      </c>
      <c r="F492">
        <v>663582</v>
      </c>
      <c r="P492"/>
      <c r="Q492"/>
      <c r="R492"/>
    </row>
    <row r="493" spans="1:18" x14ac:dyDescent="0.2">
      <c r="A493" s="304">
        <v>43292</v>
      </c>
      <c r="B493">
        <v>22002.14</v>
      </c>
      <c r="C493">
        <v>22044.62</v>
      </c>
      <c r="D493">
        <v>21744.25</v>
      </c>
      <c r="E493">
        <v>21932.21</v>
      </c>
      <c r="F493">
        <v>771893</v>
      </c>
      <c r="P493"/>
      <c r="Q493"/>
      <c r="R493"/>
    </row>
    <row r="494" spans="1:18" x14ac:dyDescent="0.2">
      <c r="A494" s="304">
        <v>43291</v>
      </c>
      <c r="B494">
        <v>22215.34</v>
      </c>
      <c r="C494">
        <v>22321.599999999999</v>
      </c>
      <c r="D494">
        <v>22196.89</v>
      </c>
      <c r="E494">
        <v>22196.89</v>
      </c>
      <c r="F494">
        <v>934947</v>
      </c>
      <c r="P494"/>
      <c r="Q494"/>
      <c r="R494"/>
    </row>
    <row r="495" spans="1:18" x14ac:dyDescent="0.2">
      <c r="A495" s="304">
        <v>43290</v>
      </c>
      <c r="B495">
        <v>21838.53</v>
      </c>
      <c r="C495">
        <v>22105.95</v>
      </c>
      <c r="D495">
        <v>21825.759999999998</v>
      </c>
      <c r="E495">
        <v>22052.18</v>
      </c>
      <c r="F495">
        <v>630772</v>
      </c>
      <c r="P495"/>
      <c r="Q495"/>
      <c r="R495"/>
    </row>
    <row r="496" spans="1:18" x14ac:dyDescent="0.2">
      <c r="A496" s="304">
        <v>43287</v>
      </c>
      <c r="B496">
        <v>21647.66</v>
      </c>
      <c r="C496">
        <v>21866.16</v>
      </c>
      <c r="D496">
        <v>21642.959999999999</v>
      </c>
      <c r="E496">
        <v>21788.14</v>
      </c>
      <c r="F496">
        <v>738437</v>
      </c>
      <c r="P496"/>
      <c r="Q496"/>
      <c r="R496"/>
    </row>
    <row r="497" spans="1:18" x14ac:dyDescent="0.2">
      <c r="A497" s="304">
        <v>43286</v>
      </c>
      <c r="B497">
        <v>21697.439999999999</v>
      </c>
      <c r="C497">
        <v>21751.5</v>
      </c>
      <c r="D497">
        <v>21462.95</v>
      </c>
      <c r="E497">
        <v>21546.99</v>
      </c>
      <c r="F497">
        <v>688367</v>
      </c>
      <c r="P497"/>
      <c r="Q497"/>
      <c r="R497"/>
    </row>
    <row r="498" spans="1:18" x14ac:dyDescent="0.2">
      <c r="A498" s="304">
        <v>43285</v>
      </c>
      <c r="B498">
        <v>21679</v>
      </c>
      <c r="C498">
        <v>21784</v>
      </c>
      <c r="D498">
        <v>21604.18</v>
      </c>
      <c r="E498">
        <v>21717.040000000001</v>
      </c>
      <c r="F498">
        <v>640866</v>
      </c>
      <c r="P498"/>
      <c r="Q498"/>
      <c r="R498"/>
    </row>
    <row r="499" spans="1:18" x14ac:dyDescent="0.2">
      <c r="A499" s="304">
        <v>43284</v>
      </c>
      <c r="B499">
        <v>21889.06</v>
      </c>
      <c r="C499">
        <v>21927.81</v>
      </c>
      <c r="D499">
        <v>21574.560000000001</v>
      </c>
      <c r="E499">
        <v>21785.54</v>
      </c>
      <c r="F499">
        <v>788798</v>
      </c>
      <c r="P499"/>
      <c r="Q499"/>
      <c r="R499"/>
    </row>
    <row r="500" spans="1:18" x14ac:dyDescent="0.2">
      <c r="A500" s="304">
        <v>43283</v>
      </c>
      <c r="B500">
        <v>22233.8</v>
      </c>
      <c r="C500">
        <v>22312.25</v>
      </c>
      <c r="D500">
        <v>21784.48</v>
      </c>
      <c r="E500">
        <v>21811.93</v>
      </c>
      <c r="F500">
        <v>692497</v>
      </c>
      <c r="P500"/>
      <c r="Q500"/>
      <c r="R500"/>
    </row>
    <row r="501" spans="1:18" x14ac:dyDescent="0.2">
      <c r="A501" s="304">
        <v>43280</v>
      </c>
      <c r="B501">
        <v>22314.47</v>
      </c>
      <c r="C501">
        <v>22332.82</v>
      </c>
      <c r="D501">
        <v>22145.48</v>
      </c>
      <c r="E501">
        <v>22304.51</v>
      </c>
      <c r="F501">
        <v>699798</v>
      </c>
      <c r="P501"/>
      <c r="Q501"/>
      <c r="R501"/>
    </row>
    <row r="502" spans="1:18" x14ac:dyDescent="0.2">
      <c r="A502" s="304">
        <v>43279</v>
      </c>
      <c r="B502">
        <v>22195.19</v>
      </c>
      <c r="C502">
        <v>22299.39</v>
      </c>
      <c r="D502">
        <v>22038.400000000001</v>
      </c>
      <c r="E502">
        <v>22270.39</v>
      </c>
      <c r="F502">
        <v>721978</v>
      </c>
      <c r="P502"/>
      <c r="Q502"/>
      <c r="R502"/>
    </row>
    <row r="503" spans="1:18" x14ac:dyDescent="0.2">
      <c r="A503" s="304">
        <v>43278</v>
      </c>
      <c r="B503">
        <v>22320.880000000001</v>
      </c>
      <c r="C503">
        <v>22356.54</v>
      </c>
      <c r="D503">
        <v>22205.34</v>
      </c>
      <c r="E503">
        <v>22271.77</v>
      </c>
      <c r="F503">
        <v>677767</v>
      </c>
      <c r="P503"/>
      <c r="Q503"/>
      <c r="R503"/>
    </row>
    <row r="504" spans="1:18" x14ac:dyDescent="0.2">
      <c r="A504" s="304">
        <v>43277</v>
      </c>
      <c r="B504">
        <v>22160.33</v>
      </c>
      <c r="C504">
        <v>22368.78</v>
      </c>
      <c r="D504">
        <v>22104.12</v>
      </c>
      <c r="E504">
        <v>22342</v>
      </c>
      <c r="F504">
        <v>735174</v>
      </c>
      <c r="P504"/>
      <c r="Q504"/>
      <c r="R504"/>
    </row>
    <row r="505" spans="1:18" x14ac:dyDescent="0.2">
      <c r="A505" s="304">
        <v>43276</v>
      </c>
      <c r="B505">
        <v>22543.56</v>
      </c>
      <c r="C505">
        <v>22556.55</v>
      </c>
      <c r="D505">
        <v>22312.79</v>
      </c>
      <c r="E505">
        <v>22338.15</v>
      </c>
      <c r="F505">
        <v>625477</v>
      </c>
      <c r="P505"/>
      <c r="Q505"/>
      <c r="R505"/>
    </row>
    <row r="506" spans="1:18" x14ac:dyDescent="0.2">
      <c r="A506" s="304">
        <v>43273</v>
      </c>
      <c r="B506">
        <v>22456.45</v>
      </c>
      <c r="C506">
        <v>22535.65</v>
      </c>
      <c r="D506">
        <v>22414.18</v>
      </c>
      <c r="E506">
        <v>22516.83</v>
      </c>
      <c r="F506">
        <v>886101</v>
      </c>
      <c r="P506"/>
      <c r="Q506"/>
      <c r="R506"/>
    </row>
    <row r="507" spans="1:18" x14ac:dyDescent="0.2">
      <c r="A507" s="304">
        <v>43272</v>
      </c>
      <c r="B507">
        <v>22523.279999999999</v>
      </c>
      <c r="C507">
        <v>22782.01</v>
      </c>
      <c r="D507">
        <v>22491.08</v>
      </c>
      <c r="E507">
        <v>22693.040000000001</v>
      </c>
      <c r="F507">
        <v>783004</v>
      </c>
      <c r="P507"/>
      <c r="Q507"/>
      <c r="R507"/>
    </row>
    <row r="508" spans="1:18" x14ac:dyDescent="0.2">
      <c r="A508" s="304">
        <v>43271</v>
      </c>
      <c r="B508">
        <v>22338.53</v>
      </c>
      <c r="C508">
        <v>22581.4</v>
      </c>
      <c r="D508">
        <v>22167.16</v>
      </c>
      <c r="E508">
        <v>22555.43</v>
      </c>
      <c r="F508">
        <v>917024</v>
      </c>
      <c r="P508"/>
      <c r="Q508"/>
      <c r="R508"/>
    </row>
    <row r="509" spans="1:18" x14ac:dyDescent="0.2">
      <c r="A509" s="304">
        <v>43270</v>
      </c>
      <c r="B509">
        <v>22565.919999999998</v>
      </c>
      <c r="C509">
        <v>22618.52</v>
      </c>
      <c r="D509">
        <v>22278.48</v>
      </c>
      <c r="E509">
        <v>22278.48</v>
      </c>
      <c r="F509">
        <v>818903</v>
      </c>
      <c r="P509"/>
      <c r="Q509"/>
      <c r="R509"/>
    </row>
    <row r="510" spans="1:18" x14ac:dyDescent="0.2">
      <c r="A510" s="304">
        <v>43269</v>
      </c>
      <c r="B510">
        <v>22806.57</v>
      </c>
      <c r="C510">
        <v>22806.89</v>
      </c>
      <c r="D510">
        <v>22601.13</v>
      </c>
      <c r="E510">
        <v>22680.33</v>
      </c>
      <c r="F510">
        <v>669855</v>
      </c>
      <c r="P510"/>
      <c r="Q510"/>
      <c r="R510"/>
    </row>
    <row r="511" spans="1:18" x14ac:dyDescent="0.2">
      <c r="A511" s="304">
        <v>43266</v>
      </c>
      <c r="B511">
        <v>22883.24</v>
      </c>
      <c r="C511">
        <v>22885.84</v>
      </c>
      <c r="D511">
        <v>22770.38</v>
      </c>
      <c r="E511">
        <v>22851.75</v>
      </c>
      <c r="F511">
        <v>912370</v>
      </c>
      <c r="P511"/>
      <c r="Q511"/>
      <c r="R511"/>
    </row>
    <row r="512" spans="1:18" x14ac:dyDescent="0.2">
      <c r="A512" s="304">
        <v>43265</v>
      </c>
      <c r="B512">
        <v>22842.959999999999</v>
      </c>
      <c r="C512">
        <v>22898.39</v>
      </c>
      <c r="D512">
        <v>22738.61</v>
      </c>
      <c r="E512">
        <v>22738.61</v>
      </c>
      <c r="F512">
        <v>742713</v>
      </c>
      <c r="P512"/>
      <c r="Q512"/>
      <c r="R512"/>
    </row>
    <row r="513" spans="1:18" x14ac:dyDescent="0.2">
      <c r="A513" s="304">
        <v>43264</v>
      </c>
      <c r="B513">
        <v>22896.17</v>
      </c>
      <c r="C513">
        <v>22993.26</v>
      </c>
      <c r="D513">
        <v>22895.31</v>
      </c>
      <c r="E513">
        <v>22966.38</v>
      </c>
      <c r="F513">
        <v>587738</v>
      </c>
      <c r="P513"/>
      <c r="Q513"/>
      <c r="R513"/>
    </row>
    <row r="514" spans="1:18" x14ac:dyDescent="0.2">
      <c r="A514" s="304">
        <v>43263</v>
      </c>
      <c r="B514">
        <v>22977.22</v>
      </c>
      <c r="C514">
        <v>23011.57</v>
      </c>
      <c r="D514">
        <v>22797.73</v>
      </c>
      <c r="E514">
        <v>22878.35</v>
      </c>
      <c r="F514">
        <v>659017</v>
      </c>
      <c r="P514"/>
      <c r="Q514"/>
      <c r="R514"/>
    </row>
    <row r="515" spans="1:18" x14ac:dyDescent="0.2">
      <c r="A515" s="304">
        <v>43262</v>
      </c>
      <c r="B515">
        <v>22686.95</v>
      </c>
      <c r="C515">
        <v>22856.080000000002</v>
      </c>
      <c r="D515">
        <v>22667.3</v>
      </c>
      <c r="E515">
        <v>22804.04</v>
      </c>
      <c r="F515">
        <v>573985</v>
      </c>
      <c r="P515"/>
      <c r="Q515"/>
      <c r="R515"/>
    </row>
    <row r="516" spans="1:18" x14ac:dyDescent="0.2">
      <c r="A516" s="304">
        <v>43259</v>
      </c>
      <c r="B516">
        <v>22799.38</v>
      </c>
      <c r="C516">
        <v>22879</v>
      </c>
      <c r="D516">
        <v>22694.5</v>
      </c>
      <c r="E516">
        <v>22694.5</v>
      </c>
      <c r="F516">
        <v>877581</v>
      </c>
      <c r="P516"/>
      <c r="Q516"/>
      <c r="R516"/>
    </row>
    <row r="517" spans="1:18" x14ac:dyDescent="0.2">
      <c r="A517" s="304">
        <v>43258</v>
      </c>
      <c r="B517">
        <v>22748.720000000001</v>
      </c>
      <c r="C517">
        <v>22856.37</v>
      </c>
      <c r="D517">
        <v>22732.18</v>
      </c>
      <c r="E517">
        <v>22823.26</v>
      </c>
      <c r="F517">
        <v>743579</v>
      </c>
      <c r="P517"/>
      <c r="Q517"/>
      <c r="R517"/>
    </row>
    <row r="518" spans="1:18" x14ac:dyDescent="0.2">
      <c r="A518" s="304">
        <v>43257</v>
      </c>
      <c r="B518">
        <v>22520.31</v>
      </c>
      <c r="C518">
        <v>22662.82</v>
      </c>
      <c r="D518">
        <v>22498.59</v>
      </c>
      <c r="E518">
        <v>22625.73</v>
      </c>
      <c r="F518">
        <v>700134</v>
      </c>
      <c r="P518"/>
      <c r="Q518"/>
      <c r="R518"/>
    </row>
    <row r="519" spans="1:18" x14ac:dyDescent="0.2">
      <c r="A519" s="304">
        <v>43256</v>
      </c>
      <c r="B519">
        <v>22552.17</v>
      </c>
      <c r="C519">
        <v>22602.13</v>
      </c>
      <c r="D519">
        <v>22470.04</v>
      </c>
      <c r="E519">
        <v>22539.54</v>
      </c>
      <c r="F519">
        <v>678022</v>
      </c>
      <c r="P519"/>
      <c r="Q519"/>
      <c r="R519"/>
    </row>
    <row r="520" spans="1:18" x14ac:dyDescent="0.2">
      <c r="A520" s="304">
        <v>43255</v>
      </c>
      <c r="B520">
        <v>22365.09</v>
      </c>
      <c r="C520">
        <v>22515.72</v>
      </c>
      <c r="D520">
        <v>22355.83</v>
      </c>
      <c r="E520">
        <v>22475.94</v>
      </c>
      <c r="F520">
        <v>741228</v>
      </c>
      <c r="P520"/>
      <c r="Q520"/>
      <c r="R520"/>
    </row>
    <row r="521" spans="1:18" x14ac:dyDescent="0.2">
      <c r="A521" s="304">
        <v>43252</v>
      </c>
      <c r="B521">
        <v>22126.25</v>
      </c>
      <c r="C521">
        <v>22316.91</v>
      </c>
      <c r="D521">
        <v>22098.04</v>
      </c>
      <c r="E521">
        <v>22171.35</v>
      </c>
      <c r="F521">
        <v>850358</v>
      </c>
      <c r="P521"/>
      <c r="Q521"/>
      <c r="R521"/>
    </row>
    <row r="522" spans="1:18" x14ac:dyDescent="0.2">
      <c r="A522" s="304">
        <v>43251</v>
      </c>
      <c r="B522">
        <v>22163.4</v>
      </c>
      <c r="C522">
        <v>22254.42</v>
      </c>
      <c r="D522">
        <v>22098</v>
      </c>
      <c r="E522">
        <v>22201.82</v>
      </c>
      <c r="F522">
        <v>1365398</v>
      </c>
      <c r="P522"/>
      <c r="Q522"/>
      <c r="R522"/>
    </row>
    <row r="523" spans="1:18" x14ac:dyDescent="0.2">
      <c r="A523" s="304">
        <v>43250</v>
      </c>
      <c r="B523">
        <v>22051.97</v>
      </c>
      <c r="C523">
        <v>22079.23</v>
      </c>
      <c r="D523">
        <v>21931.65</v>
      </c>
      <c r="E523">
        <v>22018.52</v>
      </c>
      <c r="F523">
        <v>933233</v>
      </c>
      <c r="P523"/>
      <c r="Q523"/>
      <c r="R523"/>
    </row>
    <row r="524" spans="1:18" x14ac:dyDescent="0.2">
      <c r="A524" s="304">
        <v>43249</v>
      </c>
      <c r="B524">
        <v>22431.95</v>
      </c>
      <c r="C524">
        <v>22439.1</v>
      </c>
      <c r="D524">
        <v>22240.39</v>
      </c>
      <c r="E524">
        <v>22358.43</v>
      </c>
      <c r="F524">
        <v>616424</v>
      </c>
      <c r="P524"/>
      <c r="Q524"/>
      <c r="R524"/>
    </row>
    <row r="525" spans="1:18" x14ac:dyDescent="0.2">
      <c r="A525" s="304">
        <v>43248</v>
      </c>
      <c r="B525">
        <v>22488.95</v>
      </c>
      <c r="C525">
        <v>22547.67</v>
      </c>
      <c r="D525">
        <v>22410.91</v>
      </c>
      <c r="E525">
        <v>22481.09</v>
      </c>
      <c r="F525">
        <v>545112</v>
      </c>
      <c r="P525"/>
      <c r="Q525"/>
      <c r="R525"/>
    </row>
    <row r="526" spans="1:18" x14ac:dyDescent="0.2">
      <c r="A526" s="304">
        <v>43245</v>
      </c>
      <c r="B526">
        <v>22380.22</v>
      </c>
      <c r="C526">
        <v>22509.360000000001</v>
      </c>
      <c r="D526">
        <v>22318.15</v>
      </c>
      <c r="E526">
        <v>22450.79</v>
      </c>
      <c r="F526">
        <v>725572</v>
      </c>
      <c r="P526"/>
      <c r="Q526"/>
      <c r="R526"/>
    </row>
    <row r="527" spans="1:18" x14ac:dyDescent="0.2">
      <c r="A527" s="304">
        <v>43244</v>
      </c>
      <c r="B527">
        <v>22621.29</v>
      </c>
      <c r="C527">
        <v>22644.69</v>
      </c>
      <c r="D527">
        <v>22366.6</v>
      </c>
      <c r="E527">
        <v>22437.01</v>
      </c>
      <c r="F527">
        <v>881970</v>
      </c>
      <c r="P527"/>
      <c r="Q527"/>
      <c r="R527"/>
    </row>
    <row r="528" spans="1:18" x14ac:dyDescent="0.2">
      <c r="A528" s="304">
        <v>43243</v>
      </c>
      <c r="B528">
        <v>22868.79</v>
      </c>
      <c r="C528">
        <v>22949.73</v>
      </c>
      <c r="D528">
        <v>22649.85</v>
      </c>
      <c r="E528">
        <v>22689.74</v>
      </c>
      <c r="F528">
        <v>773137</v>
      </c>
      <c r="P528"/>
      <c r="Q528"/>
      <c r="R528"/>
    </row>
    <row r="529" spans="1:18" x14ac:dyDescent="0.2">
      <c r="A529" s="304">
        <v>43242</v>
      </c>
      <c r="B529">
        <v>23025.95</v>
      </c>
      <c r="C529">
        <v>23031.67</v>
      </c>
      <c r="D529">
        <v>22952.87</v>
      </c>
      <c r="E529">
        <v>22960.34</v>
      </c>
      <c r="F529">
        <v>612262</v>
      </c>
      <c r="P529"/>
      <c r="Q529"/>
      <c r="R529"/>
    </row>
    <row r="530" spans="1:18" x14ac:dyDescent="0.2">
      <c r="A530" s="304">
        <v>43241</v>
      </c>
      <c r="B530">
        <v>22937.58</v>
      </c>
      <c r="C530">
        <v>23050.39</v>
      </c>
      <c r="D530">
        <v>22935.31</v>
      </c>
      <c r="E530">
        <v>23002.37</v>
      </c>
      <c r="F530">
        <v>608974</v>
      </c>
      <c r="P530"/>
      <c r="Q530"/>
      <c r="R530"/>
    </row>
    <row r="531" spans="1:18" x14ac:dyDescent="0.2">
      <c r="A531" s="304">
        <v>43238</v>
      </c>
      <c r="B531">
        <v>22907.200000000001</v>
      </c>
      <c r="C531">
        <v>22954.19</v>
      </c>
      <c r="D531">
        <v>22867.3</v>
      </c>
      <c r="E531">
        <v>22930.36</v>
      </c>
      <c r="F531">
        <v>672853</v>
      </c>
      <c r="P531"/>
      <c r="Q531"/>
      <c r="R531"/>
    </row>
    <row r="532" spans="1:18" x14ac:dyDescent="0.2">
      <c r="A532" s="304">
        <v>43237</v>
      </c>
      <c r="B532">
        <v>22820.62</v>
      </c>
      <c r="C532">
        <v>22887.03</v>
      </c>
      <c r="D532">
        <v>22799.16</v>
      </c>
      <c r="E532">
        <v>22838.37</v>
      </c>
      <c r="F532">
        <v>779173</v>
      </c>
      <c r="P532"/>
      <c r="Q532"/>
      <c r="R532"/>
    </row>
    <row r="533" spans="1:18" x14ac:dyDescent="0.2">
      <c r="A533" s="304">
        <v>43236</v>
      </c>
      <c r="B533">
        <v>22730.12</v>
      </c>
      <c r="C533">
        <v>22796.14</v>
      </c>
      <c r="D533">
        <v>22695.84</v>
      </c>
      <c r="E533">
        <v>22717.23</v>
      </c>
      <c r="F533">
        <v>826583</v>
      </c>
      <c r="P533"/>
      <c r="Q533"/>
      <c r="R533"/>
    </row>
    <row r="534" spans="1:18" x14ac:dyDescent="0.2">
      <c r="A534" s="304">
        <v>43235</v>
      </c>
      <c r="B534">
        <v>22889.47</v>
      </c>
      <c r="C534">
        <v>22912.06</v>
      </c>
      <c r="D534">
        <v>22805.72</v>
      </c>
      <c r="E534">
        <v>22818.02</v>
      </c>
      <c r="F534">
        <v>891344</v>
      </c>
      <c r="P534"/>
      <c r="Q534"/>
      <c r="R534"/>
    </row>
    <row r="535" spans="1:18" x14ac:dyDescent="0.2">
      <c r="A535" s="304">
        <v>43234</v>
      </c>
      <c r="B535">
        <v>22705.3</v>
      </c>
      <c r="C535">
        <v>22894.76</v>
      </c>
      <c r="D535">
        <v>22683.64</v>
      </c>
      <c r="E535">
        <v>22865.86</v>
      </c>
      <c r="F535">
        <v>709815</v>
      </c>
      <c r="P535"/>
      <c r="Q535"/>
      <c r="R535"/>
    </row>
    <row r="536" spans="1:18" x14ac:dyDescent="0.2">
      <c r="A536" s="304">
        <v>43231</v>
      </c>
      <c r="B536">
        <v>22573.95</v>
      </c>
      <c r="C536">
        <v>22769.16</v>
      </c>
      <c r="D536">
        <v>22545.47</v>
      </c>
      <c r="E536">
        <v>22758.48</v>
      </c>
      <c r="F536">
        <v>827483</v>
      </c>
      <c r="P536"/>
      <c r="Q536"/>
      <c r="R536"/>
    </row>
    <row r="537" spans="1:18" x14ac:dyDescent="0.2">
      <c r="A537" s="304">
        <v>43230</v>
      </c>
      <c r="B537">
        <v>22482.51</v>
      </c>
      <c r="C537">
        <v>22530.639999999999</v>
      </c>
      <c r="D537">
        <v>22418.75</v>
      </c>
      <c r="E537">
        <v>22497.18</v>
      </c>
      <c r="F537">
        <v>755870</v>
      </c>
      <c r="P537"/>
      <c r="Q537"/>
      <c r="R537"/>
    </row>
    <row r="538" spans="1:18" x14ac:dyDescent="0.2">
      <c r="A538" s="304">
        <v>43229</v>
      </c>
      <c r="B538">
        <v>22463.01</v>
      </c>
      <c r="C538">
        <v>22478.639999999999</v>
      </c>
      <c r="D538">
        <v>22364.75</v>
      </c>
      <c r="E538">
        <v>22408.880000000001</v>
      </c>
      <c r="F538">
        <v>887137</v>
      </c>
      <c r="P538"/>
      <c r="Q538"/>
      <c r="R538"/>
    </row>
    <row r="539" spans="1:18" x14ac:dyDescent="0.2">
      <c r="A539" s="304">
        <v>43228</v>
      </c>
      <c r="B539">
        <v>22440.65</v>
      </c>
      <c r="C539">
        <v>22566.68</v>
      </c>
      <c r="D539">
        <v>22423.23</v>
      </c>
      <c r="E539">
        <v>22508.69</v>
      </c>
      <c r="F539">
        <v>794463</v>
      </c>
      <c r="P539"/>
      <c r="Q539"/>
      <c r="R539"/>
    </row>
    <row r="540" spans="1:18" x14ac:dyDescent="0.2">
      <c r="A540" s="304">
        <v>43227</v>
      </c>
      <c r="B540">
        <v>22513.22</v>
      </c>
      <c r="C540">
        <v>22513.48</v>
      </c>
      <c r="D540">
        <v>22350.91</v>
      </c>
      <c r="E540">
        <v>22467.16</v>
      </c>
      <c r="F540">
        <v>710778</v>
      </c>
      <c r="P540"/>
      <c r="Q540"/>
      <c r="R540"/>
    </row>
    <row r="541" spans="1:18" x14ac:dyDescent="0.2">
      <c r="A541" s="304">
        <v>43222</v>
      </c>
      <c r="B541">
        <v>22568.19</v>
      </c>
      <c r="C541">
        <v>22568.19</v>
      </c>
      <c r="D541">
        <v>22426.55</v>
      </c>
      <c r="E541">
        <v>22472.78</v>
      </c>
      <c r="F541">
        <v>728576</v>
      </c>
      <c r="P541"/>
      <c r="Q541"/>
      <c r="R541"/>
    </row>
    <row r="542" spans="1:18" x14ac:dyDescent="0.2">
      <c r="A542" s="304">
        <v>43221</v>
      </c>
      <c r="B542">
        <v>22453.42</v>
      </c>
      <c r="C542">
        <v>22519.45</v>
      </c>
      <c r="D542">
        <v>22411.43</v>
      </c>
      <c r="E542">
        <v>22508.03</v>
      </c>
      <c r="F542">
        <v>926773</v>
      </c>
      <c r="P542"/>
      <c r="Q542"/>
      <c r="R542"/>
    </row>
    <row r="543" spans="1:18" x14ac:dyDescent="0.2">
      <c r="A543" s="304">
        <v>43217</v>
      </c>
      <c r="B543">
        <v>22466.66</v>
      </c>
      <c r="C543">
        <v>22495.56</v>
      </c>
      <c r="D543">
        <v>22357.53</v>
      </c>
      <c r="E543">
        <v>22467.87</v>
      </c>
      <c r="F543">
        <v>919187</v>
      </c>
      <c r="P543"/>
      <c r="Q543"/>
      <c r="R543"/>
    </row>
    <row r="544" spans="1:18" x14ac:dyDescent="0.2">
      <c r="A544" s="304">
        <v>43216</v>
      </c>
      <c r="B544">
        <v>22278.77</v>
      </c>
      <c r="C544">
        <v>22381.66</v>
      </c>
      <c r="D544">
        <v>22265.200000000001</v>
      </c>
      <c r="E544">
        <v>22319.61</v>
      </c>
      <c r="F544">
        <v>750734</v>
      </c>
      <c r="P544"/>
      <c r="Q544"/>
      <c r="R544"/>
    </row>
    <row r="545" spans="1:18" x14ac:dyDescent="0.2">
      <c r="A545" s="304">
        <v>43215</v>
      </c>
      <c r="B545">
        <v>22118.62</v>
      </c>
      <c r="C545">
        <v>22228.78</v>
      </c>
      <c r="D545">
        <v>22080.76</v>
      </c>
      <c r="E545">
        <v>22215.32</v>
      </c>
      <c r="F545">
        <v>755984</v>
      </c>
      <c r="P545"/>
      <c r="Q545"/>
      <c r="R545"/>
    </row>
    <row r="546" spans="1:18" x14ac:dyDescent="0.2">
      <c r="A546" s="304">
        <v>43214</v>
      </c>
      <c r="B546">
        <v>22228.82</v>
      </c>
      <c r="C546">
        <v>22304.69</v>
      </c>
      <c r="D546">
        <v>22149.59</v>
      </c>
      <c r="E546">
        <v>22278.12</v>
      </c>
      <c r="F546">
        <v>789319</v>
      </c>
      <c r="P546"/>
      <c r="Q546"/>
      <c r="R546"/>
    </row>
    <row r="547" spans="1:18" x14ac:dyDescent="0.2">
      <c r="A547" s="304">
        <v>43213</v>
      </c>
      <c r="B547">
        <v>22157.88</v>
      </c>
      <c r="C547">
        <v>22204.86</v>
      </c>
      <c r="D547">
        <v>22065.52</v>
      </c>
      <c r="E547">
        <v>22088.04</v>
      </c>
      <c r="F547">
        <v>659952</v>
      </c>
      <c r="P547"/>
      <c r="Q547"/>
      <c r="R547"/>
    </row>
    <row r="548" spans="1:18" x14ac:dyDescent="0.2">
      <c r="A548" s="304">
        <v>43210</v>
      </c>
      <c r="B548">
        <v>22148.22</v>
      </c>
      <c r="C548">
        <v>22261.35</v>
      </c>
      <c r="D548">
        <v>22076.63</v>
      </c>
      <c r="E548">
        <v>22162.240000000002</v>
      </c>
      <c r="F548">
        <v>718220</v>
      </c>
      <c r="P548"/>
      <c r="Q548"/>
      <c r="R548"/>
    </row>
    <row r="549" spans="1:18" x14ac:dyDescent="0.2">
      <c r="A549" s="304">
        <v>43209</v>
      </c>
      <c r="B549">
        <v>22231.86</v>
      </c>
      <c r="C549">
        <v>22360.65</v>
      </c>
      <c r="D549">
        <v>22176.86</v>
      </c>
      <c r="E549">
        <v>22191.18</v>
      </c>
      <c r="F549">
        <v>821701</v>
      </c>
      <c r="P549"/>
      <c r="Q549"/>
      <c r="R549"/>
    </row>
    <row r="550" spans="1:18" x14ac:dyDescent="0.2">
      <c r="A550" s="304">
        <v>43208</v>
      </c>
      <c r="B550">
        <v>21929.01</v>
      </c>
      <c r="C550">
        <v>22194.11</v>
      </c>
      <c r="D550">
        <v>21914.959999999999</v>
      </c>
      <c r="E550">
        <v>22158.2</v>
      </c>
      <c r="F550">
        <v>726076</v>
      </c>
      <c r="P550"/>
      <c r="Q550"/>
      <c r="R550"/>
    </row>
    <row r="551" spans="1:18" x14ac:dyDescent="0.2">
      <c r="A551" s="304">
        <v>43207</v>
      </c>
      <c r="B551">
        <v>21801.83</v>
      </c>
      <c r="C551">
        <v>21889.89</v>
      </c>
      <c r="D551">
        <v>21772.42</v>
      </c>
      <c r="E551">
        <v>21847.59</v>
      </c>
      <c r="F551">
        <v>592456</v>
      </c>
      <c r="P551"/>
      <c r="Q551"/>
      <c r="R551"/>
    </row>
    <row r="552" spans="1:18" x14ac:dyDescent="0.2">
      <c r="A552" s="304">
        <v>43206</v>
      </c>
      <c r="B552">
        <v>21843.55</v>
      </c>
      <c r="C552">
        <v>21879.69</v>
      </c>
      <c r="D552">
        <v>21775.61</v>
      </c>
      <c r="E552">
        <v>21835.53</v>
      </c>
      <c r="F552">
        <v>550306</v>
      </c>
      <c r="P552"/>
      <c r="Q552"/>
      <c r="R552"/>
    </row>
    <row r="553" spans="1:18" x14ac:dyDescent="0.2">
      <c r="A553" s="304">
        <v>43203</v>
      </c>
      <c r="B553">
        <v>21801.41</v>
      </c>
      <c r="C553">
        <v>21917.35</v>
      </c>
      <c r="D553">
        <v>21746.69</v>
      </c>
      <c r="E553">
        <v>21778.74</v>
      </c>
      <c r="F553">
        <v>754051</v>
      </c>
      <c r="P553"/>
      <c r="Q553"/>
      <c r="R553"/>
    </row>
    <row r="554" spans="1:18" x14ac:dyDescent="0.2">
      <c r="A554" s="304">
        <v>43202</v>
      </c>
      <c r="B554">
        <v>21657.87</v>
      </c>
      <c r="C554">
        <v>21719.43</v>
      </c>
      <c r="D554">
        <v>21591.39</v>
      </c>
      <c r="E554">
        <v>21660.28</v>
      </c>
      <c r="F554">
        <v>601806</v>
      </c>
      <c r="P554"/>
      <c r="Q554"/>
      <c r="R554"/>
    </row>
    <row r="555" spans="1:18" x14ac:dyDescent="0.2">
      <c r="A555" s="304">
        <v>43201</v>
      </c>
      <c r="B555">
        <v>21819.09</v>
      </c>
      <c r="C555">
        <v>21837.360000000001</v>
      </c>
      <c r="D555">
        <v>21687.1</v>
      </c>
      <c r="E555">
        <v>21687.1</v>
      </c>
      <c r="F555">
        <v>716520</v>
      </c>
      <c r="P555"/>
      <c r="Q555"/>
      <c r="R555"/>
    </row>
    <row r="556" spans="1:18" x14ac:dyDescent="0.2">
      <c r="A556" s="304">
        <v>43200</v>
      </c>
      <c r="B556">
        <v>21599.67</v>
      </c>
      <c r="C556">
        <v>21933.99</v>
      </c>
      <c r="D556">
        <v>21542.37</v>
      </c>
      <c r="E556">
        <v>21794.32</v>
      </c>
      <c r="F556">
        <v>770246</v>
      </c>
      <c r="P556"/>
      <c r="Q556"/>
      <c r="R556"/>
    </row>
    <row r="557" spans="1:18" x14ac:dyDescent="0.2">
      <c r="A557" s="304">
        <v>43199</v>
      </c>
      <c r="B557">
        <v>21534.33</v>
      </c>
      <c r="C557">
        <v>21737.09</v>
      </c>
      <c r="D557">
        <v>21517.77</v>
      </c>
      <c r="E557">
        <v>21678.26</v>
      </c>
      <c r="F557">
        <v>640432</v>
      </c>
      <c r="P557"/>
      <c r="Q557"/>
      <c r="R557"/>
    </row>
    <row r="558" spans="1:18" x14ac:dyDescent="0.2">
      <c r="A558" s="304">
        <v>43196</v>
      </c>
      <c r="B558">
        <v>21633.73</v>
      </c>
      <c r="C558">
        <v>21742.84</v>
      </c>
      <c r="D558">
        <v>21550.42</v>
      </c>
      <c r="E558">
        <v>21567.52</v>
      </c>
      <c r="F558">
        <v>767065</v>
      </c>
      <c r="P558"/>
      <c r="Q558"/>
      <c r="R558"/>
    </row>
    <row r="559" spans="1:18" x14ac:dyDescent="0.2">
      <c r="A559" s="304">
        <v>43195</v>
      </c>
      <c r="B559">
        <v>21541.18</v>
      </c>
      <c r="C559">
        <v>21737.66</v>
      </c>
      <c r="D559">
        <v>21462.1</v>
      </c>
      <c r="E559">
        <v>21645.42</v>
      </c>
      <c r="F559">
        <v>832020</v>
      </c>
      <c r="P559"/>
      <c r="Q559"/>
      <c r="R559"/>
    </row>
    <row r="560" spans="1:18" x14ac:dyDescent="0.2">
      <c r="A560" s="304">
        <v>43194</v>
      </c>
      <c r="B560">
        <v>21415.85</v>
      </c>
      <c r="C560">
        <v>21415.85</v>
      </c>
      <c r="D560">
        <v>21238.18</v>
      </c>
      <c r="E560">
        <v>21319.55</v>
      </c>
      <c r="F560">
        <v>779097</v>
      </c>
      <c r="P560"/>
      <c r="Q560"/>
      <c r="R560"/>
    </row>
    <row r="561" spans="1:18" x14ac:dyDescent="0.2">
      <c r="A561" s="304">
        <v>43193</v>
      </c>
      <c r="B561">
        <v>21115.48</v>
      </c>
      <c r="C561">
        <v>21333.5</v>
      </c>
      <c r="D561">
        <v>21056.02</v>
      </c>
      <c r="E561">
        <v>21292.29</v>
      </c>
      <c r="F561">
        <v>657954</v>
      </c>
      <c r="P561"/>
      <c r="Q561"/>
      <c r="R561"/>
    </row>
    <row r="562" spans="1:18" x14ac:dyDescent="0.2">
      <c r="A562" s="304">
        <v>43192</v>
      </c>
      <c r="B562">
        <v>21441.57</v>
      </c>
      <c r="C562">
        <v>21597.47</v>
      </c>
      <c r="D562">
        <v>21388.58</v>
      </c>
      <c r="E562">
        <v>21388.58</v>
      </c>
      <c r="F562">
        <v>490335</v>
      </c>
      <c r="P562"/>
      <c r="Q562"/>
      <c r="R562"/>
    </row>
    <row r="563" spans="1:18" x14ac:dyDescent="0.2">
      <c r="A563" s="304">
        <v>43189</v>
      </c>
      <c r="B563">
        <v>21392.42</v>
      </c>
      <c r="C563">
        <v>21512.799999999999</v>
      </c>
      <c r="D563">
        <v>21311.5</v>
      </c>
      <c r="E563">
        <v>21454.3</v>
      </c>
      <c r="F563">
        <v>655768</v>
      </c>
      <c r="P563"/>
      <c r="Q563"/>
      <c r="R563"/>
    </row>
    <row r="564" spans="1:18" x14ac:dyDescent="0.2">
      <c r="A564" s="304">
        <v>43188</v>
      </c>
      <c r="B564">
        <v>21250.959999999999</v>
      </c>
      <c r="C564">
        <v>21298.57</v>
      </c>
      <c r="D564">
        <v>20996.22</v>
      </c>
      <c r="E564">
        <v>21159.08</v>
      </c>
      <c r="F564">
        <v>813223</v>
      </c>
      <c r="P564"/>
      <c r="Q564"/>
      <c r="R564"/>
    </row>
    <row r="565" spans="1:18" x14ac:dyDescent="0.2">
      <c r="A565" s="304">
        <v>43187</v>
      </c>
      <c r="B565">
        <v>20893.05</v>
      </c>
      <c r="C565">
        <v>21031.31</v>
      </c>
      <c r="D565">
        <v>20776.82</v>
      </c>
      <c r="E565">
        <v>21031.31</v>
      </c>
      <c r="F565">
        <v>908125</v>
      </c>
      <c r="P565"/>
      <c r="Q565"/>
      <c r="R565"/>
    </row>
    <row r="566" spans="1:18" x14ac:dyDescent="0.2">
      <c r="A566" s="304">
        <v>43186</v>
      </c>
      <c r="B566">
        <v>20958.900000000001</v>
      </c>
      <c r="C566">
        <v>21317.32</v>
      </c>
      <c r="D566">
        <v>20943.310000000001</v>
      </c>
      <c r="E566">
        <v>21317.32</v>
      </c>
      <c r="F566">
        <v>1050907</v>
      </c>
      <c r="P566"/>
      <c r="Q566"/>
      <c r="R566"/>
    </row>
    <row r="567" spans="1:18" x14ac:dyDescent="0.2">
      <c r="A567" s="304">
        <v>43185</v>
      </c>
      <c r="B567">
        <v>20423.37</v>
      </c>
      <c r="C567">
        <v>20766.099999999999</v>
      </c>
      <c r="D567">
        <v>20347.490000000002</v>
      </c>
      <c r="E567">
        <v>20766.099999999999</v>
      </c>
      <c r="F567">
        <v>1004845</v>
      </c>
      <c r="P567"/>
      <c r="Q567"/>
      <c r="R567"/>
    </row>
    <row r="568" spans="1:18" x14ac:dyDescent="0.2">
      <c r="A568" s="304">
        <v>43182</v>
      </c>
      <c r="B568">
        <v>21188.799999999999</v>
      </c>
      <c r="C568">
        <v>21188.799999999999</v>
      </c>
      <c r="D568">
        <v>20559.61</v>
      </c>
      <c r="E568">
        <v>20617.86</v>
      </c>
      <c r="F568">
        <v>1246989</v>
      </c>
      <c r="P568"/>
      <c r="Q568"/>
      <c r="R568"/>
    </row>
    <row r="569" spans="1:18" x14ac:dyDescent="0.2">
      <c r="A569" s="304">
        <v>43181</v>
      </c>
      <c r="B569">
        <v>21352.16</v>
      </c>
      <c r="C569">
        <v>21592</v>
      </c>
      <c r="D569">
        <v>21349.71</v>
      </c>
      <c r="E569">
        <v>21591.99</v>
      </c>
      <c r="F569">
        <v>851614</v>
      </c>
      <c r="P569"/>
      <c r="Q569"/>
      <c r="R569"/>
    </row>
    <row r="570" spans="1:18" x14ac:dyDescent="0.2">
      <c r="A570" s="304">
        <v>43179</v>
      </c>
      <c r="B570">
        <v>21297.98</v>
      </c>
      <c r="C570">
        <v>21384.86</v>
      </c>
      <c r="D570">
        <v>21223.97</v>
      </c>
      <c r="E570">
        <v>21380.97</v>
      </c>
      <c r="F570">
        <v>685636</v>
      </c>
      <c r="P570"/>
      <c r="Q570"/>
      <c r="R570"/>
    </row>
    <row r="571" spans="1:18" x14ac:dyDescent="0.2">
      <c r="A571" s="304">
        <v>43178</v>
      </c>
      <c r="B571">
        <v>21537.9</v>
      </c>
      <c r="C571">
        <v>21659.040000000001</v>
      </c>
      <c r="D571">
        <v>21366.880000000001</v>
      </c>
      <c r="E571">
        <v>21480.9</v>
      </c>
      <c r="F571">
        <v>693524</v>
      </c>
      <c r="P571"/>
      <c r="Q571"/>
      <c r="R571"/>
    </row>
    <row r="572" spans="1:18" x14ac:dyDescent="0.2">
      <c r="A572" s="304">
        <v>43175</v>
      </c>
      <c r="B572">
        <v>21876.53</v>
      </c>
      <c r="C572">
        <v>21879.279999999999</v>
      </c>
      <c r="D572">
        <v>21632.85</v>
      </c>
      <c r="E572">
        <v>21676.51</v>
      </c>
      <c r="F572">
        <v>779919</v>
      </c>
      <c r="P572"/>
      <c r="Q572"/>
      <c r="R572"/>
    </row>
    <row r="573" spans="1:18" x14ac:dyDescent="0.2">
      <c r="A573" s="304">
        <v>43174</v>
      </c>
      <c r="B573">
        <v>21704.14</v>
      </c>
      <c r="C573">
        <v>21825.97</v>
      </c>
      <c r="D573">
        <v>21555.49</v>
      </c>
      <c r="E573">
        <v>21803.95</v>
      </c>
      <c r="F573">
        <v>672610</v>
      </c>
      <c r="P573"/>
      <c r="Q573"/>
      <c r="R573"/>
    </row>
    <row r="574" spans="1:18" x14ac:dyDescent="0.2">
      <c r="A574" s="304">
        <v>43173</v>
      </c>
      <c r="B574">
        <v>21764.99</v>
      </c>
      <c r="C574">
        <v>21881.09</v>
      </c>
      <c r="D574">
        <v>21684.02</v>
      </c>
      <c r="E574">
        <v>21777.29</v>
      </c>
      <c r="F574">
        <v>669693</v>
      </c>
      <c r="P574"/>
      <c r="Q574"/>
      <c r="R574"/>
    </row>
    <row r="575" spans="1:18" x14ac:dyDescent="0.2">
      <c r="A575" s="304">
        <v>43172</v>
      </c>
      <c r="B575">
        <v>21742.45</v>
      </c>
      <c r="C575">
        <v>21968.1</v>
      </c>
      <c r="D575">
        <v>21700.78</v>
      </c>
      <c r="E575">
        <v>21968.1</v>
      </c>
      <c r="F575">
        <v>702201</v>
      </c>
      <c r="P575"/>
      <c r="Q575"/>
      <c r="R575"/>
    </row>
    <row r="576" spans="1:18" x14ac:dyDescent="0.2">
      <c r="A576" s="304">
        <v>43171</v>
      </c>
      <c r="B576">
        <v>21826.1</v>
      </c>
      <c r="C576">
        <v>21971.16</v>
      </c>
      <c r="D576">
        <v>21689.97</v>
      </c>
      <c r="E576">
        <v>21824.03</v>
      </c>
      <c r="F576">
        <v>728258</v>
      </c>
      <c r="P576"/>
      <c r="Q576"/>
      <c r="R576"/>
    </row>
    <row r="577" spans="1:18" x14ac:dyDescent="0.2">
      <c r="A577" s="304">
        <v>43168</v>
      </c>
      <c r="B577">
        <v>21594.22</v>
      </c>
      <c r="C577">
        <v>21884.45</v>
      </c>
      <c r="D577">
        <v>21357.55</v>
      </c>
      <c r="E577">
        <v>21469.200000000001</v>
      </c>
      <c r="F577">
        <v>1139188</v>
      </c>
      <c r="P577"/>
      <c r="Q577"/>
      <c r="R577"/>
    </row>
    <row r="578" spans="1:18" x14ac:dyDescent="0.2">
      <c r="A578" s="304">
        <v>43167</v>
      </c>
      <c r="B578">
        <v>21488.16</v>
      </c>
      <c r="C578">
        <v>21488.16</v>
      </c>
      <c r="D578">
        <v>21299.4</v>
      </c>
      <c r="E578">
        <v>21368.07</v>
      </c>
      <c r="F578">
        <v>742541</v>
      </c>
      <c r="P578"/>
      <c r="Q578"/>
      <c r="R578"/>
    </row>
    <row r="579" spans="1:18" x14ac:dyDescent="0.2">
      <c r="A579" s="304">
        <v>43166</v>
      </c>
      <c r="B579">
        <v>21261.96</v>
      </c>
      <c r="C579">
        <v>21484.080000000002</v>
      </c>
      <c r="D579">
        <v>21201.94</v>
      </c>
      <c r="E579">
        <v>21252.720000000001</v>
      </c>
      <c r="F579">
        <v>897302</v>
      </c>
      <c r="P579"/>
      <c r="Q579"/>
      <c r="R579"/>
    </row>
    <row r="580" spans="1:18" x14ac:dyDescent="0.2">
      <c r="A580" s="304">
        <v>43165</v>
      </c>
      <c r="B580">
        <v>21390.2</v>
      </c>
      <c r="C580">
        <v>21551.14</v>
      </c>
      <c r="D580">
        <v>21381.42</v>
      </c>
      <c r="E580">
        <v>21417.759999999998</v>
      </c>
      <c r="F580">
        <v>787621</v>
      </c>
      <c r="P580"/>
      <c r="Q580"/>
      <c r="R580"/>
    </row>
    <row r="581" spans="1:18" x14ac:dyDescent="0.2">
      <c r="A581" s="304">
        <v>43164</v>
      </c>
      <c r="B581">
        <v>21047.81</v>
      </c>
      <c r="C581">
        <v>21164.38</v>
      </c>
      <c r="D581">
        <v>20937.259999999998</v>
      </c>
      <c r="E581">
        <v>21042.09</v>
      </c>
      <c r="F581">
        <v>898566</v>
      </c>
      <c r="P581"/>
      <c r="Q581"/>
      <c r="R581"/>
    </row>
    <row r="582" spans="1:18" x14ac:dyDescent="0.2">
      <c r="A582" s="304">
        <v>43161</v>
      </c>
      <c r="B582">
        <v>21339.98</v>
      </c>
      <c r="C582">
        <v>21366.09</v>
      </c>
      <c r="D582">
        <v>21088.959999999999</v>
      </c>
      <c r="E582">
        <v>21181.64</v>
      </c>
      <c r="F582">
        <v>1000586</v>
      </c>
      <c r="P582"/>
      <c r="Q582"/>
      <c r="R582"/>
    </row>
    <row r="583" spans="1:18" x14ac:dyDescent="0.2">
      <c r="A583" s="304">
        <v>43160</v>
      </c>
      <c r="B583">
        <v>21901.13</v>
      </c>
      <c r="C583">
        <v>21901.13</v>
      </c>
      <c r="D583">
        <v>21645.22</v>
      </c>
      <c r="E583">
        <v>21724.47</v>
      </c>
      <c r="F583">
        <v>930668</v>
      </c>
      <c r="P583"/>
      <c r="Q583"/>
      <c r="R583"/>
    </row>
    <row r="584" spans="1:18" x14ac:dyDescent="0.2">
      <c r="A584" s="304">
        <v>43159</v>
      </c>
      <c r="B584">
        <v>22292.53</v>
      </c>
      <c r="C584">
        <v>22380.28</v>
      </c>
      <c r="D584">
        <v>22068.240000000002</v>
      </c>
      <c r="E584">
        <v>22068.240000000002</v>
      </c>
      <c r="F584">
        <v>914897</v>
      </c>
      <c r="P584"/>
      <c r="Q584"/>
      <c r="R584"/>
    </row>
    <row r="585" spans="1:18" x14ac:dyDescent="0.2">
      <c r="A585" s="304">
        <v>43158</v>
      </c>
      <c r="B585">
        <v>22391.67</v>
      </c>
      <c r="C585">
        <v>22502.05</v>
      </c>
      <c r="D585">
        <v>22325.07</v>
      </c>
      <c r="E585">
        <v>22389.86</v>
      </c>
      <c r="F585">
        <v>765758</v>
      </c>
      <c r="P585"/>
      <c r="Q585"/>
      <c r="R585"/>
    </row>
    <row r="586" spans="1:18" x14ac:dyDescent="0.2">
      <c r="A586" s="304">
        <v>43157</v>
      </c>
      <c r="B586">
        <v>22134.639999999999</v>
      </c>
      <c r="C586">
        <v>22226.53</v>
      </c>
      <c r="D586">
        <v>22040.87</v>
      </c>
      <c r="E586">
        <v>22153.63</v>
      </c>
      <c r="F586">
        <v>665568</v>
      </c>
      <c r="P586"/>
      <c r="Q586"/>
      <c r="R586"/>
    </row>
    <row r="587" spans="1:18" x14ac:dyDescent="0.2">
      <c r="A587" s="304">
        <v>43154</v>
      </c>
      <c r="B587">
        <v>21789.72</v>
      </c>
      <c r="C587">
        <v>21903.39</v>
      </c>
      <c r="D587">
        <v>21741.63</v>
      </c>
      <c r="E587">
        <v>21892.78</v>
      </c>
      <c r="F587">
        <v>665755</v>
      </c>
      <c r="P587"/>
      <c r="Q587"/>
      <c r="R587"/>
    </row>
    <row r="588" spans="1:18" x14ac:dyDescent="0.2">
      <c r="A588" s="304">
        <v>43153</v>
      </c>
      <c r="B588">
        <v>21789.88</v>
      </c>
      <c r="C588">
        <v>21799.4</v>
      </c>
      <c r="D588">
        <v>21626.85</v>
      </c>
      <c r="E588">
        <v>21736.44</v>
      </c>
      <c r="F588">
        <v>796713</v>
      </c>
      <c r="P588"/>
      <c r="Q588"/>
      <c r="R588"/>
    </row>
    <row r="589" spans="1:18" x14ac:dyDescent="0.2">
      <c r="A589" s="304">
        <v>43152</v>
      </c>
      <c r="B589">
        <v>21942.42</v>
      </c>
      <c r="C589">
        <v>22130.58</v>
      </c>
      <c r="D589">
        <v>21836.73</v>
      </c>
      <c r="E589">
        <v>21970.81</v>
      </c>
      <c r="F589">
        <v>803495</v>
      </c>
      <c r="P589"/>
      <c r="Q589"/>
      <c r="R589"/>
    </row>
    <row r="590" spans="1:18" x14ac:dyDescent="0.2">
      <c r="A590" s="304">
        <v>43151</v>
      </c>
      <c r="B590">
        <v>22054.32</v>
      </c>
      <c r="C590">
        <v>22063.87</v>
      </c>
      <c r="D590">
        <v>21831.45</v>
      </c>
      <c r="E590">
        <v>21925.1</v>
      </c>
      <c r="F590">
        <v>696266</v>
      </c>
      <c r="P590"/>
      <c r="Q590"/>
      <c r="R590"/>
    </row>
    <row r="591" spans="1:18" x14ac:dyDescent="0.2">
      <c r="A591" s="304">
        <v>43150</v>
      </c>
      <c r="B591">
        <v>21903.66</v>
      </c>
      <c r="C591">
        <v>22152.85</v>
      </c>
      <c r="D591">
        <v>21858.33</v>
      </c>
      <c r="E591">
        <v>22149.21</v>
      </c>
      <c r="F591">
        <v>706079</v>
      </c>
      <c r="P591"/>
      <c r="Q591"/>
      <c r="R591"/>
    </row>
    <row r="592" spans="1:18" x14ac:dyDescent="0.2">
      <c r="A592" s="304">
        <v>43147</v>
      </c>
      <c r="B592">
        <v>21555.99</v>
      </c>
      <c r="C592">
        <v>21866.37</v>
      </c>
      <c r="D592">
        <v>21499.88</v>
      </c>
      <c r="E592">
        <v>21720.25</v>
      </c>
      <c r="F592">
        <v>801702</v>
      </c>
      <c r="P592"/>
      <c r="Q592"/>
      <c r="R592"/>
    </row>
    <row r="593" spans="1:18" x14ac:dyDescent="0.2">
      <c r="A593" s="304">
        <v>43146</v>
      </c>
      <c r="B593">
        <v>21384.1</v>
      </c>
      <c r="C593">
        <v>21578.99</v>
      </c>
      <c r="D593">
        <v>21308.92</v>
      </c>
      <c r="E593">
        <v>21464.98</v>
      </c>
      <c r="F593">
        <v>891144</v>
      </c>
      <c r="P593"/>
      <c r="Q593"/>
      <c r="R593"/>
    </row>
    <row r="594" spans="1:18" x14ac:dyDescent="0.2">
      <c r="A594" s="304">
        <v>43145</v>
      </c>
      <c r="B594">
        <v>21251.24</v>
      </c>
      <c r="C594">
        <v>21371.01</v>
      </c>
      <c r="D594">
        <v>20950.150000000001</v>
      </c>
      <c r="E594">
        <v>21154.17</v>
      </c>
      <c r="F594">
        <v>1071110</v>
      </c>
      <c r="P594"/>
      <c r="Q594"/>
      <c r="R594"/>
    </row>
    <row r="595" spans="1:18" x14ac:dyDescent="0.2">
      <c r="A595" s="304">
        <v>43144</v>
      </c>
      <c r="B595">
        <v>21633.34</v>
      </c>
      <c r="C595">
        <v>21679.200000000001</v>
      </c>
      <c r="D595">
        <v>21211.53</v>
      </c>
      <c r="E595">
        <v>21244.68</v>
      </c>
      <c r="F595">
        <v>1181617</v>
      </c>
      <c r="P595"/>
      <c r="Q595"/>
      <c r="R595"/>
    </row>
    <row r="596" spans="1:18" x14ac:dyDescent="0.2">
      <c r="A596" s="304">
        <v>43140</v>
      </c>
      <c r="B596">
        <v>21507.74</v>
      </c>
      <c r="C596">
        <v>21510.3</v>
      </c>
      <c r="D596">
        <v>21119.01</v>
      </c>
      <c r="E596">
        <v>21382.62</v>
      </c>
      <c r="F596">
        <v>1315403</v>
      </c>
      <c r="P596"/>
      <c r="Q596"/>
      <c r="R596"/>
    </row>
    <row r="597" spans="1:18" x14ac:dyDescent="0.2">
      <c r="A597" s="304">
        <v>43139</v>
      </c>
      <c r="B597">
        <v>21721.57</v>
      </c>
      <c r="C597">
        <v>21977.03</v>
      </c>
      <c r="D597">
        <v>21649.7</v>
      </c>
      <c r="E597">
        <v>21890.86</v>
      </c>
      <c r="F597">
        <v>1079441</v>
      </c>
      <c r="P597"/>
      <c r="Q597"/>
      <c r="R597"/>
    </row>
    <row r="598" spans="1:18" x14ac:dyDescent="0.2">
      <c r="A598" s="304">
        <v>43138</v>
      </c>
      <c r="B598">
        <v>22001.29</v>
      </c>
      <c r="C598">
        <v>22353.87</v>
      </c>
      <c r="D598">
        <v>21627.13</v>
      </c>
      <c r="E598">
        <v>21645.37</v>
      </c>
      <c r="F598">
        <v>1479375</v>
      </c>
      <c r="P598"/>
      <c r="Q598"/>
      <c r="R598"/>
    </row>
    <row r="599" spans="1:18" x14ac:dyDescent="0.2">
      <c r="A599" s="304">
        <v>43137</v>
      </c>
      <c r="B599">
        <v>22267</v>
      </c>
      <c r="C599">
        <v>22277.45</v>
      </c>
      <c r="D599">
        <v>21078.71</v>
      </c>
      <c r="E599">
        <v>21610.240000000002</v>
      </c>
      <c r="F599">
        <v>1960131</v>
      </c>
      <c r="P599"/>
      <c r="Q599"/>
      <c r="R599"/>
    </row>
    <row r="600" spans="1:18" x14ac:dyDescent="0.2">
      <c r="A600" s="304">
        <v>43136</v>
      </c>
      <c r="B600">
        <v>22921.16</v>
      </c>
      <c r="C600">
        <v>22967.69</v>
      </c>
      <c r="D600">
        <v>22659.43</v>
      </c>
      <c r="E600">
        <v>22682.080000000002</v>
      </c>
      <c r="F600">
        <v>1109257</v>
      </c>
      <c r="P600"/>
      <c r="Q600"/>
      <c r="R600"/>
    </row>
    <row r="601" spans="1:18" x14ac:dyDescent="0.2">
      <c r="A601" s="304">
        <v>43133</v>
      </c>
      <c r="B601">
        <v>23361.67</v>
      </c>
      <c r="C601">
        <v>23367.96</v>
      </c>
      <c r="D601">
        <v>23122.45</v>
      </c>
      <c r="E601">
        <v>23274.53</v>
      </c>
      <c r="F601">
        <v>1016704</v>
      </c>
      <c r="P601"/>
      <c r="Q601"/>
      <c r="R601"/>
    </row>
    <row r="602" spans="1:18" x14ac:dyDescent="0.2">
      <c r="A602" s="304">
        <v>43132</v>
      </c>
      <c r="B602">
        <v>23276.1</v>
      </c>
      <c r="C602">
        <v>23492.77</v>
      </c>
      <c r="D602">
        <v>23211.119999999999</v>
      </c>
      <c r="E602">
        <v>23486.11</v>
      </c>
      <c r="F602">
        <v>1048996</v>
      </c>
      <c r="P602"/>
      <c r="Q602"/>
      <c r="R602"/>
    </row>
    <row r="603" spans="1:18" x14ac:dyDescent="0.2">
      <c r="A603" s="304">
        <v>43131</v>
      </c>
      <c r="B603">
        <v>23205.23</v>
      </c>
      <c r="C603">
        <v>23375.38</v>
      </c>
      <c r="D603">
        <v>23092.85</v>
      </c>
      <c r="E603">
        <v>23098.29</v>
      </c>
      <c r="F603">
        <v>1028901</v>
      </c>
      <c r="P603"/>
      <c r="Q603"/>
      <c r="R603"/>
    </row>
    <row r="604" spans="1:18" x14ac:dyDescent="0.2">
      <c r="A604" s="304">
        <v>43130</v>
      </c>
      <c r="B604">
        <v>23559.33</v>
      </c>
      <c r="C604">
        <v>23581.98</v>
      </c>
      <c r="D604">
        <v>23233.37</v>
      </c>
      <c r="E604">
        <v>23291.97</v>
      </c>
      <c r="F604">
        <v>914748</v>
      </c>
      <c r="P604"/>
      <c r="Q604"/>
      <c r="R604"/>
    </row>
    <row r="605" spans="1:18" x14ac:dyDescent="0.2">
      <c r="A605" s="304">
        <v>43129</v>
      </c>
      <c r="B605">
        <v>23707.14</v>
      </c>
      <c r="C605">
        <v>23787.23</v>
      </c>
      <c r="D605">
        <v>23580.17</v>
      </c>
      <c r="E605">
        <v>23629.34</v>
      </c>
      <c r="F605">
        <v>708859</v>
      </c>
      <c r="P605"/>
      <c r="Q605"/>
      <c r="R605"/>
    </row>
    <row r="606" spans="1:18" x14ac:dyDescent="0.2">
      <c r="A606" s="304">
        <v>43126</v>
      </c>
      <c r="B606">
        <v>23757.34</v>
      </c>
      <c r="C606">
        <v>23797.96</v>
      </c>
      <c r="D606">
        <v>23592.28</v>
      </c>
      <c r="E606">
        <v>23631.88</v>
      </c>
      <c r="F606">
        <v>898745</v>
      </c>
      <c r="P606"/>
      <c r="Q606"/>
      <c r="R606"/>
    </row>
    <row r="607" spans="1:18" x14ac:dyDescent="0.2">
      <c r="A607" s="304">
        <v>43125</v>
      </c>
      <c r="B607">
        <v>23750.65</v>
      </c>
      <c r="C607">
        <v>23828.400000000001</v>
      </c>
      <c r="D607">
        <v>23649.03</v>
      </c>
      <c r="E607">
        <v>23669.49</v>
      </c>
      <c r="F607">
        <v>840057</v>
      </c>
      <c r="P607"/>
      <c r="Q607"/>
      <c r="R607"/>
    </row>
    <row r="608" spans="1:18" x14ac:dyDescent="0.2">
      <c r="A608" s="304">
        <v>43124</v>
      </c>
      <c r="B608">
        <v>24026.43</v>
      </c>
      <c r="C608">
        <v>24072.77</v>
      </c>
      <c r="D608">
        <v>23917.14</v>
      </c>
      <c r="E608">
        <v>23940.78</v>
      </c>
      <c r="F608">
        <v>824274</v>
      </c>
      <c r="P608"/>
      <c r="Q608"/>
      <c r="R608"/>
    </row>
    <row r="609" spans="1:18" x14ac:dyDescent="0.2">
      <c r="A609" s="304">
        <v>43123</v>
      </c>
      <c r="B609">
        <v>23924.400000000001</v>
      </c>
      <c r="C609">
        <v>24129.34</v>
      </c>
      <c r="D609">
        <v>23916.02</v>
      </c>
      <c r="E609">
        <v>24124.15</v>
      </c>
      <c r="F609">
        <v>757499</v>
      </c>
      <c r="P609"/>
      <c r="Q609"/>
      <c r="R609"/>
    </row>
    <row r="610" spans="1:18" x14ac:dyDescent="0.2">
      <c r="A610" s="304">
        <v>43122</v>
      </c>
      <c r="B610">
        <v>23797.84</v>
      </c>
      <c r="C610">
        <v>23816.33</v>
      </c>
      <c r="D610">
        <v>23697.81</v>
      </c>
      <c r="E610">
        <v>23816.33</v>
      </c>
      <c r="F610">
        <v>671640</v>
      </c>
      <c r="P610"/>
      <c r="Q610"/>
      <c r="R610"/>
    </row>
    <row r="611" spans="1:18" x14ac:dyDescent="0.2">
      <c r="A611" s="304">
        <v>43119</v>
      </c>
      <c r="B611">
        <v>23854.11</v>
      </c>
      <c r="C611">
        <v>23872.69</v>
      </c>
      <c r="D611">
        <v>23735.61</v>
      </c>
      <c r="E611">
        <v>23808.06</v>
      </c>
      <c r="F611">
        <v>740328</v>
      </c>
      <c r="P611"/>
      <c r="Q611"/>
      <c r="R611"/>
    </row>
    <row r="612" spans="1:18" x14ac:dyDescent="0.2">
      <c r="A612" s="304">
        <v>43118</v>
      </c>
      <c r="B612">
        <v>24078.93</v>
      </c>
      <c r="C612">
        <v>24084.42</v>
      </c>
      <c r="D612">
        <v>23699.47</v>
      </c>
      <c r="E612">
        <v>23763.37</v>
      </c>
      <c r="F612">
        <v>1025011</v>
      </c>
      <c r="P612"/>
      <c r="Q612"/>
      <c r="R612"/>
    </row>
    <row r="613" spans="1:18" x14ac:dyDescent="0.2">
      <c r="A613" s="304">
        <v>43117</v>
      </c>
      <c r="B613">
        <v>23783.42</v>
      </c>
      <c r="C613">
        <v>23891.63</v>
      </c>
      <c r="D613">
        <v>23739.17</v>
      </c>
      <c r="E613">
        <v>23868.34</v>
      </c>
      <c r="F613">
        <v>847429</v>
      </c>
      <c r="P613"/>
      <c r="Q613"/>
      <c r="R613"/>
    </row>
    <row r="614" spans="1:18" x14ac:dyDescent="0.2">
      <c r="A614" s="304">
        <v>43116</v>
      </c>
      <c r="B614">
        <v>23721.17</v>
      </c>
      <c r="C614">
        <v>23962.07</v>
      </c>
      <c r="D614">
        <v>23701.83</v>
      </c>
      <c r="E614">
        <v>23951.81</v>
      </c>
      <c r="F614">
        <v>706432</v>
      </c>
      <c r="P614"/>
      <c r="Q614"/>
      <c r="R614"/>
    </row>
    <row r="615" spans="1:18" x14ac:dyDescent="0.2">
      <c r="A615" s="304">
        <v>43115</v>
      </c>
      <c r="B615">
        <v>23827.98</v>
      </c>
      <c r="C615">
        <v>23833.27</v>
      </c>
      <c r="D615">
        <v>23685.02</v>
      </c>
      <c r="E615">
        <v>23714.880000000001</v>
      </c>
      <c r="F615">
        <v>776954</v>
      </c>
      <c r="P615"/>
      <c r="Q615"/>
      <c r="R615"/>
    </row>
    <row r="616" spans="1:18" x14ac:dyDescent="0.2">
      <c r="A616" s="304">
        <v>43112</v>
      </c>
      <c r="B616">
        <v>23719.66</v>
      </c>
      <c r="C616">
        <v>23743.05</v>
      </c>
      <c r="D616">
        <v>23588.07</v>
      </c>
      <c r="E616">
        <v>23653.82</v>
      </c>
      <c r="F616">
        <v>966084</v>
      </c>
      <c r="P616"/>
      <c r="Q616"/>
      <c r="R616"/>
    </row>
    <row r="617" spans="1:18" x14ac:dyDescent="0.2">
      <c r="A617" s="304">
        <v>43111</v>
      </c>
      <c r="B617">
        <v>23656.39</v>
      </c>
      <c r="C617">
        <v>23734.97</v>
      </c>
      <c r="D617">
        <v>23601.84</v>
      </c>
      <c r="E617">
        <v>23710.43</v>
      </c>
      <c r="F617">
        <v>862803</v>
      </c>
      <c r="P617"/>
      <c r="Q617"/>
      <c r="R617"/>
    </row>
    <row r="618" spans="1:18" x14ac:dyDescent="0.2">
      <c r="A618" s="304">
        <v>43110</v>
      </c>
      <c r="B618">
        <v>23832.81</v>
      </c>
      <c r="C618">
        <v>23864.76</v>
      </c>
      <c r="D618">
        <v>23755.45</v>
      </c>
      <c r="E618">
        <v>23788.2</v>
      </c>
      <c r="F618">
        <v>914878</v>
      </c>
      <c r="P618"/>
      <c r="Q618"/>
      <c r="R618"/>
    </row>
    <row r="619" spans="1:18" x14ac:dyDescent="0.2">
      <c r="A619" s="304">
        <v>43109</v>
      </c>
      <c r="B619">
        <v>23948.97</v>
      </c>
      <c r="C619">
        <v>23952.61</v>
      </c>
      <c r="D619">
        <v>23789.03</v>
      </c>
      <c r="E619">
        <v>23849.99</v>
      </c>
      <c r="F619">
        <v>970172</v>
      </c>
      <c r="P619"/>
      <c r="Q619"/>
      <c r="R619"/>
    </row>
    <row r="620" spans="1:18" x14ac:dyDescent="0.2">
      <c r="A620" s="304">
        <v>43105</v>
      </c>
      <c r="B620">
        <v>23643</v>
      </c>
      <c r="C620">
        <v>23730.47</v>
      </c>
      <c r="D620">
        <v>23520.52</v>
      </c>
      <c r="E620">
        <v>23714.53</v>
      </c>
      <c r="F620">
        <v>1051263</v>
      </c>
      <c r="P620"/>
      <c r="Q620"/>
      <c r="R620"/>
    </row>
    <row r="621" spans="1:18" x14ac:dyDescent="0.2">
      <c r="A621" s="304">
        <v>43104</v>
      </c>
      <c r="B621">
        <v>23073.73</v>
      </c>
      <c r="C621">
        <v>23506.33</v>
      </c>
      <c r="D621">
        <v>23065.200000000001</v>
      </c>
      <c r="E621">
        <v>23506.33</v>
      </c>
      <c r="F621">
        <v>1053915</v>
      </c>
      <c r="P621"/>
      <c r="Q621"/>
      <c r="R621"/>
    </row>
    <row r="622" spans="1:18" x14ac:dyDescent="0.2">
      <c r="A622" s="304">
        <v>43098</v>
      </c>
      <c r="B622">
        <v>22831.49</v>
      </c>
      <c r="C622">
        <v>22881.21</v>
      </c>
      <c r="D622">
        <v>22753.200000000001</v>
      </c>
      <c r="E622">
        <v>22764.94</v>
      </c>
      <c r="F622">
        <v>478722</v>
      </c>
      <c r="P622"/>
      <c r="Q622"/>
      <c r="R622"/>
    </row>
    <row r="623" spans="1:18" x14ac:dyDescent="0.2">
      <c r="A623" s="304">
        <v>43097</v>
      </c>
      <c r="B623">
        <v>22912.05</v>
      </c>
      <c r="C623">
        <v>22954.45</v>
      </c>
      <c r="D623">
        <v>22736.43</v>
      </c>
      <c r="E623">
        <v>22783.98</v>
      </c>
      <c r="F623">
        <v>519037</v>
      </c>
      <c r="P623"/>
      <c r="Q623"/>
      <c r="R623"/>
    </row>
    <row r="624" spans="1:18" x14ac:dyDescent="0.2">
      <c r="A624" s="304">
        <v>43096</v>
      </c>
      <c r="B624">
        <v>22854.39</v>
      </c>
      <c r="C624">
        <v>22936.16</v>
      </c>
      <c r="D624">
        <v>22854.39</v>
      </c>
      <c r="E624">
        <v>22911.21</v>
      </c>
      <c r="F624">
        <v>487441</v>
      </c>
      <c r="P624"/>
      <c r="Q624"/>
      <c r="R624"/>
    </row>
    <row r="625" spans="1:18" x14ac:dyDescent="0.2">
      <c r="A625" s="304">
        <v>43095</v>
      </c>
      <c r="B625">
        <v>22922.95</v>
      </c>
      <c r="C625">
        <v>22950.15</v>
      </c>
      <c r="D625">
        <v>22877.63</v>
      </c>
      <c r="E625">
        <v>22892.69</v>
      </c>
      <c r="F625">
        <v>477844</v>
      </c>
      <c r="P625"/>
      <c r="Q625"/>
      <c r="R625"/>
    </row>
    <row r="626" spans="1:18" x14ac:dyDescent="0.2">
      <c r="A626" s="304">
        <v>43094</v>
      </c>
      <c r="B626">
        <v>22909.41</v>
      </c>
      <c r="C626">
        <v>22948.83</v>
      </c>
      <c r="D626">
        <v>22870.19</v>
      </c>
      <c r="E626">
        <v>22939.18</v>
      </c>
      <c r="F626">
        <v>444478</v>
      </c>
      <c r="P626"/>
      <c r="Q626"/>
      <c r="R626"/>
    </row>
    <row r="627" spans="1:18" x14ac:dyDescent="0.2">
      <c r="A627" s="304">
        <v>43091</v>
      </c>
      <c r="B627">
        <v>22850.73</v>
      </c>
      <c r="C627">
        <v>22908.84</v>
      </c>
      <c r="D627">
        <v>22801.16</v>
      </c>
      <c r="E627">
        <v>22902.76</v>
      </c>
      <c r="F627">
        <v>802245</v>
      </c>
      <c r="P627"/>
      <c r="Q627"/>
      <c r="R627"/>
    </row>
    <row r="628" spans="1:18" x14ac:dyDescent="0.2">
      <c r="A628" s="304">
        <v>43090</v>
      </c>
      <c r="B628">
        <v>22852.01</v>
      </c>
      <c r="C628">
        <v>22894.95</v>
      </c>
      <c r="D628">
        <v>22728.06</v>
      </c>
      <c r="E628">
        <v>22866.1</v>
      </c>
      <c r="F628">
        <v>753327</v>
      </c>
      <c r="P628"/>
      <c r="Q628"/>
      <c r="R628"/>
    </row>
    <row r="629" spans="1:18" x14ac:dyDescent="0.2">
      <c r="A629" s="304">
        <v>43089</v>
      </c>
      <c r="B629">
        <v>22834.93</v>
      </c>
      <c r="C629">
        <v>22923.5</v>
      </c>
      <c r="D629">
        <v>22806.73</v>
      </c>
      <c r="E629">
        <v>22891.72</v>
      </c>
      <c r="F629">
        <v>952698</v>
      </c>
      <c r="P629"/>
      <c r="Q629"/>
      <c r="R629"/>
    </row>
    <row r="630" spans="1:18" x14ac:dyDescent="0.2">
      <c r="A630" s="304">
        <v>43088</v>
      </c>
      <c r="B630">
        <v>22961.47</v>
      </c>
      <c r="C630">
        <v>22990.42</v>
      </c>
      <c r="D630">
        <v>22862.82</v>
      </c>
      <c r="E630">
        <v>22868</v>
      </c>
      <c r="F630">
        <v>726762</v>
      </c>
      <c r="P630"/>
      <c r="Q630"/>
      <c r="R630"/>
    </row>
    <row r="631" spans="1:18" x14ac:dyDescent="0.2">
      <c r="A631" s="304">
        <v>43087</v>
      </c>
      <c r="B631">
        <v>22770.44</v>
      </c>
      <c r="C631">
        <v>22927.5</v>
      </c>
      <c r="D631">
        <v>22735.200000000001</v>
      </c>
      <c r="E631">
        <v>22901.77</v>
      </c>
      <c r="F631">
        <v>878113</v>
      </c>
      <c r="P631"/>
      <c r="Q631"/>
      <c r="R631"/>
    </row>
    <row r="632" spans="1:18" x14ac:dyDescent="0.2">
      <c r="A632" s="304">
        <v>43084</v>
      </c>
      <c r="B632">
        <v>22621.360000000001</v>
      </c>
      <c r="C632">
        <v>22745.09</v>
      </c>
      <c r="D632">
        <v>22478.32</v>
      </c>
      <c r="E632">
        <v>22553.22</v>
      </c>
      <c r="F632">
        <v>1025282</v>
      </c>
      <c r="P632"/>
      <c r="Q632"/>
      <c r="R632"/>
    </row>
    <row r="633" spans="1:18" x14ac:dyDescent="0.2">
      <c r="A633" s="304">
        <v>43083</v>
      </c>
      <c r="B633">
        <v>22699.3</v>
      </c>
      <c r="C633">
        <v>22786.61</v>
      </c>
      <c r="D633">
        <v>22638.76</v>
      </c>
      <c r="E633">
        <v>22694.45</v>
      </c>
      <c r="F633">
        <v>876577</v>
      </c>
      <c r="P633"/>
      <c r="Q633"/>
      <c r="R633"/>
    </row>
    <row r="634" spans="1:18" x14ac:dyDescent="0.2">
      <c r="A634" s="304">
        <v>43082</v>
      </c>
      <c r="B634">
        <v>22879.27</v>
      </c>
      <c r="C634">
        <v>22879.37</v>
      </c>
      <c r="D634">
        <v>22697.32</v>
      </c>
      <c r="E634">
        <v>22758.07</v>
      </c>
      <c r="F634">
        <v>941916</v>
      </c>
      <c r="P634"/>
      <c r="Q634"/>
      <c r="R634"/>
    </row>
    <row r="635" spans="1:18" x14ac:dyDescent="0.2">
      <c r="A635" s="304">
        <v>43081</v>
      </c>
      <c r="B635">
        <v>22936.41</v>
      </c>
      <c r="C635">
        <v>22994.33</v>
      </c>
      <c r="D635">
        <v>22834.89</v>
      </c>
      <c r="E635">
        <v>22866.17</v>
      </c>
      <c r="F635">
        <v>888235</v>
      </c>
      <c r="P635"/>
      <c r="Q635"/>
      <c r="R635"/>
    </row>
    <row r="636" spans="1:18" x14ac:dyDescent="0.2">
      <c r="A636" s="304">
        <v>43080</v>
      </c>
      <c r="B636">
        <v>22894.3</v>
      </c>
      <c r="C636">
        <v>22938.73</v>
      </c>
      <c r="D636">
        <v>22787.4</v>
      </c>
      <c r="E636">
        <v>22938.73</v>
      </c>
      <c r="F636">
        <v>716035</v>
      </c>
      <c r="P636"/>
      <c r="Q636"/>
      <c r="R636"/>
    </row>
    <row r="637" spans="1:18" x14ac:dyDescent="0.2">
      <c r="A637" s="304">
        <v>43077</v>
      </c>
      <c r="B637">
        <v>22627.95</v>
      </c>
      <c r="C637">
        <v>22819.71</v>
      </c>
      <c r="D637">
        <v>22625.41</v>
      </c>
      <c r="E637">
        <v>22811.08</v>
      </c>
      <c r="F637">
        <v>1101710</v>
      </c>
      <c r="P637"/>
      <c r="Q637"/>
      <c r="R637"/>
    </row>
    <row r="638" spans="1:18" x14ac:dyDescent="0.2">
      <c r="A638" s="304">
        <v>43076</v>
      </c>
      <c r="B638">
        <v>22317.15</v>
      </c>
      <c r="C638">
        <v>22515.24</v>
      </c>
      <c r="D638">
        <v>22317.15</v>
      </c>
      <c r="E638">
        <v>22498.03</v>
      </c>
      <c r="F638">
        <v>820304</v>
      </c>
      <c r="P638"/>
      <c r="Q638"/>
      <c r="R638"/>
    </row>
    <row r="639" spans="1:18" x14ac:dyDescent="0.2">
      <c r="A639" s="304">
        <v>43075</v>
      </c>
      <c r="B639">
        <v>22525.38</v>
      </c>
      <c r="C639">
        <v>22528.21</v>
      </c>
      <c r="D639">
        <v>22119.21</v>
      </c>
      <c r="E639">
        <v>22177.040000000001</v>
      </c>
      <c r="F639">
        <v>1003206</v>
      </c>
      <c r="P639"/>
      <c r="Q639"/>
      <c r="R639"/>
    </row>
    <row r="640" spans="1:18" x14ac:dyDescent="0.2">
      <c r="A640" s="304">
        <v>43074</v>
      </c>
      <c r="B640">
        <v>22595.33</v>
      </c>
      <c r="C640">
        <v>22682.71</v>
      </c>
      <c r="D640">
        <v>22522.28</v>
      </c>
      <c r="E640">
        <v>22622.38</v>
      </c>
      <c r="F640">
        <v>781762</v>
      </c>
      <c r="P640"/>
      <c r="Q640"/>
      <c r="R640"/>
    </row>
    <row r="641" spans="1:18" x14ac:dyDescent="0.2">
      <c r="A641" s="304">
        <v>43073</v>
      </c>
      <c r="B641">
        <v>22843.53</v>
      </c>
      <c r="C641">
        <v>22864.33</v>
      </c>
      <c r="D641">
        <v>22693.99</v>
      </c>
      <c r="E641">
        <v>22707.16</v>
      </c>
      <c r="F641">
        <v>710485</v>
      </c>
      <c r="P641"/>
      <c r="Q641"/>
      <c r="R641"/>
    </row>
    <row r="642" spans="1:18" x14ac:dyDescent="0.2">
      <c r="A642" s="304">
        <v>43070</v>
      </c>
      <c r="B642">
        <v>22916.93</v>
      </c>
      <c r="C642">
        <v>22994.31</v>
      </c>
      <c r="D642">
        <v>22675.07</v>
      </c>
      <c r="E642">
        <v>22819.03</v>
      </c>
      <c r="F642">
        <v>924743</v>
      </c>
      <c r="P642"/>
      <c r="Q642"/>
      <c r="R642"/>
    </row>
    <row r="643" spans="1:18" x14ac:dyDescent="0.2">
      <c r="A643" s="304">
        <v>43069</v>
      </c>
      <c r="B643">
        <v>22601.83</v>
      </c>
      <c r="C643">
        <v>22748.32</v>
      </c>
      <c r="D643">
        <v>22502.68</v>
      </c>
      <c r="E643">
        <v>22724.959999999999</v>
      </c>
      <c r="F643">
        <v>1450609</v>
      </c>
      <c r="P643"/>
      <c r="Q643"/>
      <c r="R643"/>
    </row>
    <row r="644" spans="1:18" x14ac:dyDescent="0.2">
      <c r="A644" s="304">
        <v>43068</v>
      </c>
      <c r="B644">
        <v>22613.96</v>
      </c>
      <c r="C644">
        <v>22643.93</v>
      </c>
      <c r="D644">
        <v>22537.119999999999</v>
      </c>
      <c r="E644">
        <v>22597.200000000001</v>
      </c>
      <c r="F644">
        <v>935379</v>
      </c>
      <c r="P644"/>
      <c r="Q644"/>
      <c r="R644"/>
    </row>
    <row r="645" spans="1:18" x14ac:dyDescent="0.2">
      <c r="A645" s="304">
        <v>43067</v>
      </c>
      <c r="B645">
        <v>22474.74</v>
      </c>
      <c r="C645">
        <v>22580.99</v>
      </c>
      <c r="D645">
        <v>22363.94</v>
      </c>
      <c r="E645">
        <v>22486.240000000002</v>
      </c>
      <c r="F645">
        <v>791603</v>
      </c>
      <c r="P645"/>
      <c r="Q645"/>
      <c r="R645"/>
    </row>
    <row r="646" spans="1:18" x14ac:dyDescent="0.2">
      <c r="A646" s="304">
        <v>43066</v>
      </c>
      <c r="B646">
        <v>22657.08</v>
      </c>
      <c r="C646">
        <v>22659.33</v>
      </c>
      <c r="D646">
        <v>22423.4</v>
      </c>
      <c r="E646">
        <v>22495.99</v>
      </c>
      <c r="F646">
        <v>687225</v>
      </c>
      <c r="P646"/>
      <c r="Q646"/>
      <c r="R646"/>
    </row>
    <row r="647" spans="1:18" x14ac:dyDescent="0.2">
      <c r="A647" s="304">
        <v>43063</v>
      </c>
      <c r="B647">
        <v>22390.14</v>
      </c>
      <c r="C647">
        <v>22567.200000000001</v>
      </c>
      <c r="D647">
        <v>22381.01</v>
      </c>
      <c r="E647">
        <v>22550.85</v>
      </c>
      <c r="F647">
        <v>667528</v>
      </c>
      <c r="P647"/>
      <c r="Q647"/>
      <c r="R647"/>
    </row>
    <row r="648" spans="1:18" x14ac:dyDescent="0.2">
      <c r="A648" s="304">
        <v>43061</v>
      </c>
      <c r="B648">
        <v>22601.55</v>
      </c>
      <c r="C648">
        <v>22677.34</v>
      </c>
      <c r="D648">
        <v>22513.439999999999</v>
      </c>
      <c r="E648">
        <v>22523.15</v>
      </c>
      <c r="F648">
        <v>835590</v>
      </c>
      <c r="P648"/>
      <c r="Q648"/>
      <c r="R648"/>
    </row>
    <row r="649" spans="1:18" x14ac:dyDescent="0.2">
      <c r="A649" s="304">
        <v>43060</v>
      </c>
      <c r="B649">
        <v>22456.79</v>
      </c>
      <c r="C649">
        <v>22563.25</v>
      </c>
      <c r="D649">
        <v>22416.48</v>
      </c>
      <c r="E649">
        <v>22416.48</v>
      </c>
      <c r="F649">
        <v>785022</v>
      </c>
      <c r="P649"/>
      <c r="Q649"/>
      <c r="R649"/>
    </row>
    <row r="650" spans="1:18" x14ac:dyDescent="0.2">
      <c r="A650" s="304">
        <v>43059</v>
      </c>
      <c r="B650">
        <v>22279.98</v>
      </c>
      <c r="C650">
        <v>22410.240000000002</v>
      </c>
      <c r="D650">
        <v>22215.07</v>
      </c>
      <c r="E650">
        <v>22261.759999999998</v>
      </c>
      <c r="F650">
        <v>738958</v>
      </c>
      <c r="P650"/>
      <c r="Q650"/>
      <c r="R650"/>
    </row>
    <row r="651" spans="1:18" x14ac:dyDescent="0.2">
      <c r="A651" s="304">
        <v>43056</v>
      </c>
      <c r="B651">
        <v>22603.3</v>
      </c>
      <c r="C651">
        <v>22757.4</v>
      </c>
      <c r="D651">
        <v>22319.119999999999</v>
      </c>
      <c r="E651">
        <v>22396.799999999999</v>
      </c>
      <c r="F651">
        <v>1171643</v>
      </c>
      <c r="P651"/>
      <c r="Q651"/>
      <c r="R651"/>
    </row>
    <row r="652" spans="1:18" x14ac:dyDescent="0.2">
      <c r="A652" s="304">
        <v>43055</v>
      </c>
      <c r="B652">
        <v>21975.23</v>
      </c>
      <c r="C652">
        <v>22392.13</v>
      </c>
      <c r="D652">
        <v>21972.34</v>
      </c>
      <c r="E652">
        <v>22351.119999999999</v>
      </c>
      <c r="F652">
        <v>995953</v>
      </c>
      <c r="P652"/>
      <c r="Q652"/>
      <c r="R652"/>
    </row>
    <row r="653" spans="1:18" x14ac:dyDescent="0.2">
      <c r="A653" s="304">
        <v>43054</v>
      </c>
      <c r="B653">
        <v>22250.98</v>
      </c>
      <c r="C653">
        <v>22305.24</v>
      </c>
      <c r="D653">
        <v>22004.79</v>
      </c>
      <c r="E653">
        <v>22028.32</v>
      </c>
      <c r="F653">
        <v>1243248</v>
      </c>
      <c r="P653"/>
      <c r="Q653"/>
      <c r="R653"/>
    </row>
    <row r="654" spans="1:18" x14ac:dyDescent="0.2">
      <c r="A654" s="304">
        <v>43053</v>
      </c>
      <c r="B654">
        <v>22342.93</v>
      </c>
      <c r="C654">
        <v>22532.3</v>
      </c>
      <c r="D654">
        <v>22323.24</v>
      </c>
      <c r="E654">
        <v>22380.01</v>
      </c>
      <c r="F654">
        <v>989455</v>
      </c>
      <c r="P654"/>
      <c r="Q654"/>
      <c r="R654"/>
    </row>
    <row r="655" spans="1:18" x14ac:dyDescent="0.2">
      <c r="A655" s="304">
        <v>43052</v>
      </c>
      <c r="B655">
        <v>22607.56</v>
      </c>
      <c r="C655">
        <v>22607.919999999998</v>
      </c>
      <c r="D655">
        <v>22380.99</v>
      </c>
      <c r="E655">
        <v>22380.99</v>
      </c>
      <c r="F655">
        <v>831862</v>
      </c>
      <c r="P655"/>
      <c r="Q655"/>
      <c r="R655"/>
    </row>
    <row r="656" spans="1:18" x14ac:dyDescent="0.2">
      <c r="A656" s="304">
        <v>43049</v>
      </c>
      <c r="B656">
        <v>22580.7</v>
      </c>
      <c r="C656">
        <v>22724.39</v>
      </c>
      <c r="D656">
        <v>22511.93</v>
      </c>
      <c r="E656">
        <v>22681.42</v>
      </c>
      <c r="F656">
        <v>1099323</v>
      </c>
      <c r="P656"/>
      <c r="Q656"/>
      <c r="R656"/>
    </row>
    <row r="657" spans="1:18" x14ac:dyDescent="0.2">
      <c r="A657" s="304">
        <v>43048</v>
      </c>
      <c r="B657">
        <v>22989.439999999999</v>
      </c>
      <c r="C657">
        <v>23382.15</v>
      </c>
      <c r="D657">
        <v>22522.83</v>
      </c>
      <c r="E657">
        <v>22868.71</v>
      </c>
      <c r="F657">
        <v>1653872</v>
      </c>
      <c r="P657"/>
      <c r="Q657"/>
      <c r="R657"/>
    </row>
    <row r="658" spans="1:18" x14ac:dyDescent="0.2">
      <c r="A658" s="304">
        <v>43047</v>
      </c>
      <c r="B658">
        <v>22849.91</v>
      </c>
      <c r="C658">
        <v>22922.799999999999</v>
      </c>
      <c r="D658">
        <v>22759.07</v>
      </c>
      <c r="E658">
        <v>22913.82</v>
      </c>
      <c r="F658">
        <v>1033253</v>
      </c>
      <c r="P658"/>
      <c r="Q658"/>
      <c r="R658"/>
    </row>
    <row r="659" spans="1:18" x14ac:dyDescent="0.2">
      <c r="A659" s="304">
        <v>43046</v>
      </c>
      <c r="B659">
        <v>22518.75</v>
      </c>
      <c r="C659">
        <v>22953.18</v>
      </c>
      <c r="D659">
        <v>22512.91</v>
      </c>
      <c r="E659">
        <v>22937.599999999999</v>
      </c>
      <c r="F659">
        <v>1110910</v>
      </c>
      <c r="P659"/>
      <c r="Q659"/>
      <c r="R659"/>
    </row>
    <row r="660" spans="1:18" x14ac:dyDescent="0.2">
      <c r="A660" s="304">
        <v>43045</v>
      </c>
      <c r="B660">
        <v>22612.959999999999</v>
      </c>
      <c r="C660">
        <v>22644.68</v>
      </c>
      <c r="D660">
        <v>22435.34</v>
      </c>
      <c r="E660">
        <v>22548.35</v>
      </c>
      <c r="F660">
        <v>1153798</v>
      </c>
      <c r="P660"/>
      <c r="Q660"/>
      <c r="R660"/>
    </row>
    <row r="661" spans="1:18" x14ac:dyDescent="0.2">
      <c r="A661" s="304">
        <v>43041</v>
      </c>
      <c r="B661">
        <v>22512.18</v>
      </c>
      <c r="C661">
        <v>22540.25</v>
      </c>
      <c r="D661">
        <v>22400.01</v>
      </c>
      <c r="E661">
        <v>22539.119999999999</v>
      </c>
      <c r="F661">
        <v>1090255</v>
      </c>
      <c r="P661"/>
      <c r="Q661"/>
      <c r="R661"/>
    </row>
    <row r="662" spans="1:18" x14ac:dyDescent="0.2">
      <c r="A662" s="304">
        <v>43040</v>
      </c>
      <c r="B662">
        <v>22144.92</v>
      </c>
      <c r="C662">
        <v>22455.919999999998</v>
      </c>
      <c r="D662">
        <v>22130.03</v>
      </c>
      <c r="E662">
        <v>22420.080000000002</v>
      </c>
      <c r="F662">
        <v>1161165</v>
      </c>
      <c r="P662"/>
      <c r="Q662"/>
      <c r="R662"/>
    </row>
    <row r="663" spans="1:18" x14ac:dyDescent="0.2">
      <c r="A663" s="304">
        <v>43039</v>
      </c>
      <c r="B663">
        <v>21897.29</v>
      </c>
      <c r="C663">
        <v>22020.38</v>
      </c>
      <c r="D663">
        <v>21840.07</v>
      </c>
      <c r="E663">
        <v>22011.61</v>
      </c>
      <c r="F663">
        <v>1055802</v>
      </c>
      <c r="P663"/>
      <c r="Q663"/>
      <c r="R663"/>
    </row>
    <row r="664" spans="1:18" x14ac:dyDescent="0.2">
      <c r="A664" s="304">
        <v>43038</v>
      </c>
      <c r="B664">
        <v>22047.95</v>
      </c>
      <c r="C664">
        <v>22086.880000000001</v>
      </c>
      <c r="D664">
        <v>21921.24</v>
      </c>
      <c r="E664">
        <v>22011.67</v>
      </c>
      <c r="F664">
        <v>1397960</v>
      </c>
      <c r="P664"/>
      <c r="Q664"/>
      <c r="R664"/>
    </row>
    <row r="665" spans="1:18" x14ac:dyDescent="0.2">
      <c r="A665" s="304">
        <v>43035</v>
      </c>
      <c r="B665">
        <v>21903.27</v>
      </c>
      <c r="C665">
        <v>22016.5</v>
      </c>
      <c r="D665">
        <v>21815.72</v>
      </c>
      <c r="E665">
        <v>22008.45</v>
      </c>
      <c r="F665">
        <v>1241390</v>
      </c>
      <c r="P665"/>
      <c r="Q665"/>
      <c r="R665"/>
    </row>
    <row r="666" spans="1:18" x14ac:dyDescent="0.2">
      <c r="A666" s="304">
        <v>43034</v>
      </c>
      <c r="B666">
        <v>21698.95</v>
      </c>
      <c r="C666">
        <v>21793.62</v>
      </c>
      <c r="D666">
        <v>21688.560000000001</v>
      </c>
      <c r="E666">
        <v>21739.78</v>
      </c>
      <c r="F666">
        <v>851784</v>
      </c>
      <c r="P666"/>
      <c r="Q666"/>
      <c r="R666"/>
    </row>
    <row r="667" spans="1:18" x14ac:dyDescent="0.2">
      <c r="A667" s="304">
        <v>43033</v>
      </c>
      <c r="B667">
        <v>21900.13</v>
      </c>
      <c r="C667">
        <v>21921.360000000001</v>
      </c>
      <c r="D667">
        <v>21648.35</v>
      </c>
      <c r="E667">
        <v>21707.62</v>
      </c>
      <c r="F667">
        <v>1258340</v>
      </c>
      <c r="P667"/>
      <c r="Q667"/>
      <c r="R667"/>
    </row>
    <row r="668" spans="1:18" x14ac:dyDescent="0.2">
      <c r="A668" s="304">
        <v>43032</v>
      </c>
      <c r="B668">
        <v>21670</v>
      </c>
      <c r="C668">
        <v>21805.17</v>
      </c>
      <c r="D668">
        <v>21646.52</v>
      </c>
      <c r="E668">
        <v>21805.17</v>
      </c>
      <c r="F668">
        <v>909352</v>
      </c>
      <c r="P668"/>
      <c r="Q668"/>
      <c r="R668"/>
    </row>
    <row r="669" spans="1:18" x14ac:dyDescent="0.2">
      <c r="A669" s="304">
        <v>43031</v>
      </c>
      <c r="B669">
        <v>21709.3</v>
      </c>
      <c r="C669">
        <v>21723.599999999999</v>
      </c>
      <c r="D669">
        <v>21614.51</v>
      </c>
      <c r="E669">
        <v>21696.65</v>
      </c>
      <c r="F669">
        <v>901470</v>
      </c>
      <c r="P669"/>
      <c r="Q669"/>
      <c r="R669"/>
    </row>
    <row r="670" spans="1:18" x14ac:dyDescent="0.2">
      <c r="A670" s="304">
        <v>43028</v>
      </c>
      <c r="B670">
        <v>21390.95</v>
      </c>
      <c r="C670">
        <v>21489.26</v>
      </c>
      <c r="D670">
        <v>21363.1</v>
      </c>
      <c r="E670">
        <v>21457.64</v>
      </c>
      <c r="F670">
        <v>883842</v>
      </c>
      <c r="P670"/>
      <c r="Q670"/>
      <c r="R670"/>
    </row>
    <row r="671" spans="1:18" x14ac:dyDescent="0.2">
      <c r="A671" s="304">
        <v>43027</v>
      </c>
      <c r="B671">
        <v>21450.04</v>
      </c>
      <c r="C671">
        <v>21503.85</v>
      </c>
      <c r="D671">
        <v>21381.52</v>
      </c>
      <c r="E671">
        <v>21448.52</v>
      </c>
      <c r="F671">
        <v>872212</v>
      </c>
      <c r="P671"/>
      <c r="Q671"/>
      <c r="R671"/>
    </row>
    <row r="672" spans="1:18" x14ac:dyDescent="0.2">
      <c r="A672" s="304">
        <v>43026</v>
      </c>
      <c r="B672">
        <v>21374.66</v>
      </c>
      <c r="C672">
        <v>21402.76</v>
      </c>
      <c r="D672">
        <v>21317.67</v>
      </c>
      <c r="E672">
        <v>21363.05</v>
      </c>
      <c r="F672">
        <v>749495</v>
      </c>
      <c r="P672"/>
      <c r="Q672"/>
      <c r="R672"/>
    </row>
    <row r="673" spans="1:18" x14ac:dyDescent="0.2">
      <c r="A673" s="304">
        <v>43025</v>
      </c>
      <c r="B673">
        <v>21352.17</v>
      </c>
      <c r="C673">
        <v>21393.96</v>
      </c>
      <c r="D673">
        <v>21230.67</v>
      </c>
      <c r="E673">
        <v>21336.12</v>
      </c>
      <c r="F673">
        <v>953062</v>
      </c>
      <c r="P673"/>
      <c r="Q673"/>
      <c r="R673"/>
    </row>
    <row r="674" spans="1:18" x14ac:dyDescent="0.2">
      <c r="A674" s="304">
        <v>43024</v>
      </c>
      <c r="B674">
        <v>21221.27</v>
      </c>
      <c r="C674">
        <v>21347.07</v>
      </c>
      <c r="D674">
        <v>21187.93</v>
      </c>
      <c r="E674">
        <v>21255.56</v>
      </c>
      <c r="F674">
        <v>1055212</v>
      </c>
      <c r="P674"/>
      <c r="Q674"/>
      <c r="R674"/>
    </row>
    <row r="675" spans="1:18" x14ac:dyDescent="0.2">
      <c r="A675" s="304">
        <v>43021</v>
      </c>
      <c r="B675">
        <v>20959.66</v>
      </c>
      <c r="C675">
        <v>21211.29</v>
      </c>
      <c r="D675">
        <v>20933</v>
      </c>
      <c r="E675">
        <v>21155.18</v>
      </c>
      <c r="F675">
        <v>1138877</v>
      </c>
      <c r="P675"/>
      <c r="Q675"/>
      <c r="R675"/>
    </row>
    <row r="676" spans="1:18" x14ac:dyDescent="0.2">
      <c r="A676" s="304">
        <v>43020</v>
      </c>
      <c r="B676">
        <v>20958.18</v>
      </c>
      <c r="C676">
        <v>20994.400000000001</v>
      </c>
      <c r="D676">
        <v>20917.04</v>
      </c>
      <c r="E676">
        <v>20954.72</v>
      </c>
      <c r="F676">
        <v>828762</v>
      </c>
      <c r="P676"/>
      <c r="Q676"/>
      <c r="R676"/>
    </row>
    <row r="677" spans="1:18" x14ac:dyDescent="0.2">
      <c r="A677" s="304">
        <v>43019</v>
      </c>
      <c r="B677">
        <v>20803.71</v>
      </c>
      <c r="C677">
        <v>20898.41</v>
      </c>
      <c r="D677">
        <v>20788.12</v>
      </c>
      <c r="E677">
        <v>20881.27</v>
      </c>
      <c r="F677">
        <v>826589</v>
      </c>
      <c r="P677"/>
      <c r="Q677"/>
      <c r="R677"/>
    </row>
    <row r="678" spans="1:18" x14ac:dyDescent="0.2">
      <c r="A678" s="304">
        <v>43018</v>
      </c>
      <c r="B678">
        <v>20680.54</v>
      </c>
      <c r="C678">
        <v>20823.66</v>
      </c>
      <c r="D678">
        <v>20663.080000000002</v>
      </c>
      <c r="E678">
        <v>20823.509999999998</v>
      </c>
      <c r="F678">
        <v>807149</v>
      </c>
      <c r="P678"/>
      <c r="Q678"/>
      <c r="R678"/>
    </row>
    <row r="679" spans="1:18" x14ac:dyDescent="0.2">
      <c r="A679" s="304">
        <v>43014</v>
      </c>
      <c r="B679">
        <v>20716.849999999999</v>
      </c>
      <c r="C679">
        <v>20721.150000000001</v>
      </c>
      <c r="D679">
        <v>20659.150000000001</v>
      </c>
      <c r="E679">
        <v>20690.71</v>
      </c>
      <c r="F679">
        <v>781866</v>
      </c>
      <c r="P679"/>
      <c r="Q679"/>
      <c r="R679"/>
    </row>
    <row r="680" spans="1:18" x14ac:dyDescent="0.2">
      <c r="A680" s="304">
        <v>43013</v>
      </c>
      <c r="B680">
        <v>20650.71</v>
      </c>
      <c r="C680">
        <v>20667.47</v>
      </c>
      <c r="D680">
        <v>20602.259999999998</v>
      </c>
      <c r="E680">
        <v>20628.560000000001</v>
      </c>
      <c r="F680">
        <v>590571</v>
      </c>
      <c r="P680"/>
      <c r="Q680"/>
      <c r="R680"/>
    </row>
    <row r="681" spans="1:18" x14ac:dyDescent="0.2">
      <c r="A681" s="304">
        <v>43012</v>
      </c>
      <c r="B681">
        <v>20660.810000000001</v>
      </c>
      <c r="C681">
        <v>20689.080000000002</v>
      </c>
      <c r="D681">
        <v>20592.18</v>
      </c>
      <c r="E681">
        <v>20626.66</v>
      </c>
      <c r="F681">
        <v>758477</v>
      </c>
      <c r="P681"/>
      <c r="Q681"/>
      <c r="R681"/>
    </row>
    <row r="682" spans="1:18" x14ac:dyDescent="0.2">
      <c r="A682" s="304">
        <v>43011</v>
      </c>
      <c r="B682">
        <v>20475.25</v>
      </c>
      <c r="C682">
        <v>20628.38</v>
      </c>
      <c r="D682">
        <v>20438.169999999998</v>
      </c>
      <c r="E682">
        <v>20614.07</v>
      </c>
      <c r="F682">
        <v>749775</v>
      </c>
      <c r="P682"/>
      <c r="Q682"/>
      <c r="R682"/>
    </row>
    <row r="683" spans="1:18" x14ac:dyDescent="0.2">
      <c r="A683" s="304">
        <v>43010</v>
      </c>
      <c r="B683">
        <v>20400.509999999998</v>
      </c>
      <c r="C683">
        <v>20411.330000000002</v>
      </c>
      <c r="D683">
        <v>20363.28</v>
      </c>
      <c r="E683">
        <v>20400.78</v>
      </c>
      <c r="F683">
        <v>697045</v>
      </c>
      <c r="P683"/>
      <c r="Q683"/>
      <c r="R683"/>
    </row>
    <row r="684" spans="1:18" x14ac:dyDescent="0.2">
      <c r="A684" s="304">
        <v>43007</v>
      </c>
      <c r="B684">
        <v>20315.34</v>
      </c>
      <c r="C684">
        <v>20370.330000000002</v>
      </c>
      <c r="D684">
        <v>20285.060000000001</v>
      </c>
      <c r="E684">
        <v>20356.28</v>
      </c>
      <c r="F684">
        <v>876679</v>
      </c>
      <c r="P684"/>
      <c r="Q684"/>
      <c r="R684"/>
    </row>
    <row r="685" spans="1:18" x14ac:dyDescent="0.2">
      <c r="A685" s="304">
        <v>43006</v>
      </c>
      <c r="B685">
        <v>20398.63</v>
      </c>
      <c r="C685">
        <v>20399.87</v>
      </c>
      <c r="D685">
        <v>20299.68</v>
      </c>
      <c r="E685">
        <v>20363.11</v>
      </c>
      <c r="F685">
        <v>865996</v>
      </c>
      <c r="P685"/>
      <c r="Q685"/>
      <c r="R685"/>
    </row>
    <row r="686" spans="1:18" x14ac:dyDescent="0.2">
      <c r="A686" s="304">
        <v>43005</v>
      </c>
      <c r="B686">
        <v>20269.82</v>
      </c>
      <c r="C686">
        <v>20278.09</v>
      </c>
      <c r="D686">
        <v>20213.66</v>
      </c>
      <c r="E686">
        <v>20267.05</v>
      </c>
      <c r="F686">
        <v>655943</v>
      </c>
      <c r="P686"/>
      <c r="Q686"/>
      <c r="R686"/>
    </row>
    <row r="687" spans="1:18" x14ac:dyDescent="0.2">
      <c r="A687" s="304">
        <v>43004</v>
      </c>
      <c r="B687">
        <v>20349.259999999998</v>
      </c>
      <c r="C687">
        <v>20385.5</v>
      </c>
      <c r="D687">
        <v>20303.98</v>
      </c>
      <c r="E687">
        <v>20330.189999999999</v>
      </c>
      <c r="F687">
        <v>978611</v>
      </c>
      <c r="P687"/>
      <c r="Q687"/>
      <c r="R687"/>
    </row>
    <row r="688" spans="1:18" x14ac:dyDescent="0.2">
      <c r="A688" s="304">
        <v>43003</v>
      </c>
      <c r="B688">
        <v>20439.43</v>
      </c>
      <c r="C688">
        <v>20454.29</v>
      </c>
      <c r="D688">
        <v>20367.03</v>
      </c>
      <c r="E688">
        <v>20397.580000000002</v>
      </c>
      <c r="F688">
        <v>854463</v>
      </c>
      <c r="P688"/>
      <c r="Q688"/>
      <c r="R688"/>
    </row>
    <row r="689" spans="1:18" x14ac:dyDescent="0.2">
      <c r="A689" s="304">
        <v>43000</v>
      </c>
      <c r="B689">
        <v>20413.61</v>
      </c>
      <c r="C689">
        <v>20417.07</v>
      </c>
      <c r="D689">
        <v>20249.240000000002</v>
      </c>
      <c r="E689">
        <v>20296.45</v>
      </c>
      <c r="F689">
        <v>984155</v>
      </c>
      <c r="P689"/>
      <c r="Q689"/>
      <c r="R689"/>
    </row>
    <row r="690" spans="1:18" x14ac:dyDescent="0.2">
      <c r="A690" s="304">
        <v>42999</v>
      </c>
      <c r="B690">
        <v>20456.5</v>
      </c>
      <c r="C690">
        <v>20481.27</v>
      </c>
      <c r="D690">
        <v>20332.689999999999</v>
      </c>
      <c r="E690">
        <v>20347.48</v>
      </c>
      <c r="F690">
        <v>1194949</v>
      </c>
      <c r="P690"/>
      <c r="Q690"/>
      <c r="R690"/>
    </row>
    <row r="691" spans="1:18" x14ac:dyDescent="0.2">
      <c r="A691" s="304">
        <v>42998</v>
      </c>
      <c r="B691">
        <v>20301.330000000002</v>
      </c>
      <c r="C691">
        <v>20339.37</v>
      </c>
      <c r="D691">
        <v>20272.82</v>
      </c>
      <c r="E691">
        <v>20310.46</v>
      </c>
      <c r="F691">
        <v>1035102</v>
      </c>
      <c r="P691"/>
      <c r="Q691"/>
      <c r="R691"/>
    </row>
    <row r="692" spans="1:18" x14ac:dyDescent="0.2">
      <c r="A692" s="304">
        <v>42997</v>
      </c>
      <c r="B692">
        <v>20128.18</v>
      </c>
      <c r="C692">
        <v>20320.78</v>
      </c>
      <c r="D692">
        <v>20122</v>
      </c>
      <c r="E692">
        <v>20299.38</v>
      </c>
      <c r="F692">
        <v>1246057</v>
      </c>
      <c r="P692"/>
      <c r="Q692"/>
      <c r="R692"/>
    </row>
    <row r="693" spans="1:18" x14ac:dyDescent="0.2">
      <c r="A693" s="304">
        <v>42993</v>
      </c>
      <c r="B693">
        <v>19793.8</v>
      </c>
      <c r="C693">
        <v>19933.400000000001</v>
      </c>
      <c r="D693">
        <v>19787.650000000001</v>
      </c>
      <c r="E693">
        <v>19909.5</v>
      </c>
      <c r="F693">
        <v>1154424</v>
      </c>
      <c r="P693"/>
      <c r="Q693"/>
      <c r="R693"/>
    </row>
    <row r="694" spans="1:18" x14ac:dyDescent="0.2">
      <c r="A694" s="304">
        <v>42992</v>
      </c>
      <c r="B694">
        <v>19860.37</v>
      </c>
      <c r="C694">
        <v>19918.39</v>
      </c>
      <c r="D694">
        <v>19793.849999999999</v>
      </c>
      <c r="E694">
        <v>19807.439999999999</v>
      </c>
      <c r="F694">
        <v>966185</v>
      </c>
      <c r="P694"/>
      <c r="Q694"/>
      <c r="R694"/>
    </row>
    <row r="695" spans="1:18" x14ac:dyDescent="0.2">
      <c r="A695" s="304">
        <v>42991</v>
      </c>
      <c r="B695">
        <v>19873.689999999999</v>
      </c>
      <c r="C695">
        <v>19888.84</v>
      </c>
      <c r="D695">
        <v>19845.02</v>
      </c>
      <c r="E695">
        <v>19865.82</v>
      </c>
      <c r="F695">
        <v>871093</v>
      </c>
      <c r="P695"/>
      <c r="Q695"/>
      <c r="R695"/>
    </row>
    <row r="696" spans="1:18" x14ac:dyDescent="0.2">
      <c r="A696" s="304">
        <v>42990</v>
      </c>
      <c r="B696">
        <v>19736.14</v>
      </c>
      <c r="C696">
        <v>19792.060000000001</v>
      </c>
      <c r="D696">
        <v>19718.8</v>
      </c>
      <c r="E696">
        <v>19776.62</v>
      </c>
      <c r="F696">
        <v>926539</v>
      </c>
      <c r="P696"/>
      <c r="Q696"/>
      <c r="R696"/>
    </row>
    <row r="697" spans="1:18" x14ac:dyDescent="0.2">
      <c r="A697" s="304">
        <v>42989</v>
      </c>
      <c r="B697">
        <v>19441.39</v>
      </c>
      <c r="C697">
        <v>19567.03</v>
      </c>
      <c r="D697">
        <v>19437.14</v>
      </c>
      <c r="E697">
        <v>19545.77</v>
      </c>
      <c r="F697">
        <v>811396</v>
      </c>
      <c r="P697"/>
      <c r="Q697"/>
      <c r="R697"/>
    </row>
    <row r="698" spans="1:18" x14ac:dyDescent="0.2">
      <c r="A698" s="304">
        <v>42986</v>
      </c>
      <c r="B698">
        <v>19297.96</v>
      </c>
      <c r="C698">
        <v>19357.490000000002</v>
      </c>
      <c r="D698">
        <v>19239.52</v>
      </c>
      <c r="E698">
        <v>19274.82</v>
      </c>
      <c r="F698">
        <v>1099200</v>
      </c>
      <c r="P698"/>
      <c r="Q698"/>
      <c r="R698"/>
    </row>
    <row r="699" spans="1:18" x14ac:dyDescent="0.2">
      <c r="A699" s="304">
        <v>42985</v>
      </c>
      <c r="B699">
        <v>19433.439999999999</v>
      </c>
      <c r="C699">
        <v>19482.72</v>
      </c>
      <c r="D699">
        <v>19365.75</v>
      </c>
      <c r="E699">
        <v>19396.52</v>
      </c>
      <c r="F699">
        <v>843691</v>
      </c>
      <c r="P699"/>
      <c r="Q699"/>
      <c r="R699"/>
    </row>
    <row r="700" spans="1:18" x14ac:dyDescent="0.2">
      <c r="A700" s="304">
        <v>42984</v>
      </c>
      <c r="B700">
        <v>19286.060000000001</v>
      </c>
      <c r="C700">
        <v>19371.38</v>
      </c>
      <c r="D700">
        <v>19254.669999999998</v>
      </c>
      <c r="E700">
        <v>19357.97</v>
      </c>
      <c r="F700">
        <v>911730</v>
      </c>
      <c r="P700"/>
      <c r="Q700"/>
      <c r="R700"/>
    </row>
    <row r="701" spans="1:18" x14ac:dyDescent="0.2">
      <c r="A701" s="304">
        <v>42983</v>
      </c>
      <c r="B701">
        <v>19533.38</v>
      </c>
      <c r="C701">
        <v>19542.78</v>
      </c>
      <c r="D701">
        <v>19354.59</v>
      </c>
      <c r="E701">
        <v>19385.810000000001</v>
      </c>
      <c r="F701">
        <v>800235</v>
      </c>
      <c r="P701"/>
      <c r="Q701"/>
      <c r="R701"/>
    </row>
    <row r="702" spans="1:18" x14ac:dyDescent="0.2">
      <c r="A702" s="304">
        <v>42982</v>
      </c>
      <c r="B702">
        <v>19615.96</v>
      </c>
      <c r="C702">
        <v>19628.400000000001</v>
      </c>
      <c r="D702">
        <v>19479.400000000001</v>
      </c>
      <c r="E702">
        <v>19508.25</v>
      </c>
      <c r="F702">
        <v>738560</v>
      </c>
      <c r="P702"/>
      <c r="Q702"/>
      <c r="R702"/>
    </row>
    <row r="703" spans="1:18" x14ac:dyDescent="0.2">
      <c r="A703" s="304">
        <v>42979</v>
      </c>
      <c r="B703">
        <v>19733.57</v>
      </c>
      <c r="C703">
        <v>19735.96</v>
      </c>
      <c r="D703">
        <v>19620.07</v>
      </c>
      <c r="E703">
        <v>19691.47</v>
      </c>
      <c r="F703">
        <v>819092</v>
      </c>
      <c r="P703"/>
      <c r="Q703"/>
      <c r="R703"/>
    </row>
    <row r="704" spans="1:18" x14ac:dyDescent="0.2">
      <c r="A704" s="304">
        <v>42978</v>
      </c>
      <c r="B704">
        <v>19591.32</v>
      </c>
      <c r="C704">
        <v>19687.990000000002</v>
      </c>
      <c r="D704">
        <v>19583.11</v>
      </c>
      <c r="E704">
        <v>19646.240000000002</v>
      </c>
      <c r="F704">
        <v>1008959</v>
      </c>
      <c r="P704"/>
      <c r="Q704"/>
      <c r="R704"/>
    </row>
    <row r="705" spans="1:18" x14ac:dyDescent="0.2">
      <c r="A705" s="304">
        <v>42977</v>
      </c>
      <c r="B705">
        <v>19480.98</v>
      </c>
      <c r="C705">
        <v>19538.23</v>
      </c>
      <c r="D705">
        <v>19435.099999999999</v>
      </c>
      <c r="E705">
        <v>19506.54</v>
      </c>
      <c r="F705">
        <v>945913</v>
      </c>
      <c r="P705"/>
      <c r="Q705"/>
      <c r="R705"/>
    </row>
    <row r="706" spans="1:18" x14ac:dyDescent="0.2">
      <c r="A706" s="304">
        <v>42976</v>
      </c>
      <c r="B706">
        <v>19319.11</v>
      </c>
      <c r="C706">
        <v>19371.900000000001</v>
      </c>
      <c r="D706">
        <v>19280.02</v>
      </c>
      <c r="E706">
        <v>19362.55</v>
      </c>
      <c r="F706">
        <v>772640</v>
      </c>
      <c r="P706"/>
      <c r="Q706"/>
      <c r="R706"/>
    </row>
    <row r="707" spans="1:18" x14ac:dyDescent="0.2">
      <c r="A707" s="304">
        <v>42975</v>
      </c>
      <c r="B707">
        <v>19502.23</v>
      </c>
      <c r="C707">
        <v>19535.5</v>
      </c>
      <c r="D707">
        <v>19420.5</v>
      </c>
      <c r="E707">
        <v>19449.900000000001</v>
      </c>
      <c r="F707">
        <v>715935</v>
      </c>
      <c r="P707"/>
      <c r="Q707"/>
      <c r="R707"/>
    </row>
    <row r="708" spans="1:18" x14ac:dyDescent="0.2">
      <c r="A708" s="304">
        <v>42972</v>
      </c>
      <c r="B708">
        <v>19401.12</v>
      </c>
      <c r="C708">
        <v>19485.97</v>
      </c>
      <c r="D708">
        <v>19384.37</v>
      </c>
      <c r="E708">
        <v>19452.61</v>
      </c>
      <c r="F708">
        <v>728559</v>
      </c>
      <c r="P708"/>
      <c r="Q708"/>
      <c r="R708"/>
    </row>
    <row r="709" spans="1:18" x14ac:dyDescent="0.2">
      <c r="A709" s="304">
        <v>42971</v>
      </c>
      <c r="B709">
        <v>19366.36</v>
      </c>
      <c r="C709">
        <v>19428.55</v>
      </c>
      <c r="D709">
        <v>19351.919999999998</v>
      </c>
      <c r="E709">
        <v>19353.77</v>
      </c>
      <c r="F709">
        <v>777392</v>
      </c>
      <c r="P709"/>
      <c r="Q709"/>
      <c r="R709"/>
    </row>
    <row r="710" spans="1:18" x14ac:dyDescent="0.2">
      <c r="A710" s="304">
        <v>42970</v>
      </c>
      <c r="B710">
        <v>19547.05</v>
      </c>
      <c r="C710">
        <v>19561.32</v>
      </c>
      <c r="D710">
        <v>19408.47</v>
      </c>
      <c r="E710">
        <v>19434.64</v>
      </c>
      <c r="F710">
        <v>809469</v>
      </c>
      <c r="P710"/>
      <c r="Q710"/>
      <c r="R710"/>
    </row>
    <row r="711" spans="1:18" x14ac:dyDescent="0.2">
      <c r="A711" s="304">
        <v>42969</v>
      </c>
      <c r="B711">
        <v>19373.11</v>
      </c>
      <c r="C711">
        <v>19437.25</v>
      </c>
      <c r="D711">
        <v>19361.95</v>
      </c>
      <c r="E711">
        <v>19383.84</v>
      </c>
      <c r="F711">
        <v>726903</v>
      </c>
      <c r="P711"/>
      <c r="Q711"/>
      <c r="R711"/>
    </row>
    <row r="712" spans="1:18" x14ac:dyDescent="0.2">
      <c r="A712" s="304">
        <v>42968</v>
      </c>
      <c r="B712">
        <v>19509.53</v>
      </c>
      <c r="C712">
        <v>19509.53</v>
      </c>
      <c r="D712">
        <v>19365.650000000001</v>
      </c>
      <c r="E712">
        <v>19393.13</v>
      </c>
      <c r="F712">
        <v>776361</v>
      </c>
      <c r="P712"/>
      <c r="Q712"/>
      <c r="R712"/>
    </row>
    <row r="713" spans="1:18" x14ac:dyDescent="0.2">
      <c r="A713" s="304">
        <v>42965</v>
      </c>
      <c r="B713">
        <v>19471.27</v>
      </c>
      <c r="C713">
        <v>19543.13</v>
      </c>
      <c r="D713">
        <v>19433.09</v>
      </c>
      <c r="E713">
        <v>19470.41</v>
      </c>
      <c r="F713">
        <v>986830</v>
      </c>
      <c r="P713"/>
      <c r="Q713"/>
      <c r="R713"/>
    </row>
    <row r="714" spans="1:18" x14ac:dyDescent="0.2">
      <c r="A714" s="304">
        <v>42964</v>
      </c>
      <c r="B714">
        <v>19707.75</v>
      </c>
      <c r="C714">
        <v>19739.04</v>
      </c>
      <c r="D714">
        <v>19679.37</v>
      </c>
      <c r="E714">
        <v>19702.63</v>
      </c>
      <c r="F714">
        <v>741017</v>
      </c>
      <c r="P714"/>
      <c r="Q714"/>
      <c r="R714"/>
    </row>
    <row r="715" spans="1:18" x14ac:dyDescent="0.2">
      <c r="A715" s="304">
        <v>42963</v>
      </c>
      <c r="B715">
        <v>19750.55</v>
      </c>
      <c r="C715">
        <v>19776.86</v>
      </c>
      <c r="D715">
        <v>19719.080000000002</v>
      </c>
      <c r="E715">
        <v>19729.28</v>
      </c>
      <c r="F715">
        <v>715409</v>
      </c>
      <c r="P715"/>
      <c r="Q715"/>
      <c r="R715"/>
    </row>
    <row r="716" spans="1:18" x14ac:dyDescent="0.2">
      <c r="A716" s="304">
        <v>42962</v>
      </c>
      <c r="B716">
        <v>19689.38</v>
      </c>
      <c r="C716">
        <v>19824.12</v>
      </c>
      <c r="D716">
        <v>19656.91</v>
      </c>
      <c r="E716">
        <v>19753.310000000001</v>
      </c>
      <c r="F716">
        <v>930709</v>
      </c>
      <c r="P716"/>
      <c r="Q716"/>
      <c r="R716"/>
    </row>
    <row r="717" spans="1:18" x14ac:dyDescent="0.2">
      <c r="A717" s="304">
        <v>42961</v>
      </c>
      <c r="B717">
        <v>19545.580000000002</v>
      </c>
      <c r="C717">
        <v>19598.41</v>
      </c>
      <c r="D717">
        <v>19486.48</v>
      </c>
      <c r="E717">
        <v>19537.099999999999</v>
      </c>
      <c r="F717">
        <v>1115645</v>
      </c>
      <c r="P717"/>
      <c r="Q717"/>
      <c r="R717"/>
    </row>
    <row r="718" spans="1:18" x14ac:dyDescent="0.2">
      <c r="A718" s="304">
        <v>42957</v>
      </c>
      <c r="B718">
        <v>19792.45</v>
      </c>
      <c r="C718">
        <v>19829.88</v>
      </c>
      <c r="D718">
        <v>19685.830000000002</v>
      </c>
      <c r="E718">
        <v>19729.740000000002</v>
      </c>
      <c r="F718">
        <v>1073689</v>
      </c>
      <c r="P718"/>
      <c r="Q718"/>
      <c r="R718"/>
    </row>
    <row r="719" spans="1:18" x14ac:dyDescent="0.2">
      <c r="A719" s="304">
        <v>42956</v>
      </c>
      <c r="B719">
        <v>19928.96</v>
      </c>
      <c r="C719">
        <v>19945.28</v>
      </c>
      <c r="D719">
        <v>19660.22</v>
      </c>
      <c r="E719">
        <v>19738.71</v>
      </c>
      <c r="F719">
        <v>1076115</v>
      </c>
      <c r="P719"/>
      <c r="Q719"/>
      <c r="R719"/>
    </row>
    <row r="720" spans="1:18" x14ac:dyDescent="0.2">
      <c r="A720" s="304">
        <v>42955</v>
      </c>
      <c r="B720">
        <v>20062.650000000001</v>
      </c>
      <c r="C720">
        <v>20076.8</v>
      </c>
      <c r="D720">
        <v>19970.57</v>
      </c>
      <c r="E720">
        <v>19996.009999999998</v>
      </c>
      <c r="F720">
        <v>829088</v>
      </c>
      <c r="P720"/>
      <c r="Q720"/>
      <c r="R720"/>
    </row>
    <row r="721" spans="1:18" x14ac:dyDescent="0.2">
      <c r="A721" s="304">
        <v>42954</v>
      </c>
      <c r="B721">
        <v>20059.29</v>
      </c>
      <c r="C721">
        <v>20085.900000000001</v>
      </c>
      <c r="D721">
        <v>20037.400000000001</v>
      </c>
      <c r="E721">
        <v>20055.89</v>
      </c>
      <c r="F721">
        <v>776312</v>
      </c>
      <c r="P721"/>
      <c r="Q721"/>
      <c r="R721"/>
    </row>
    <row r="722" spans="1:18" x14ac:dyDescent="0.2">
      <c r="A722" s="304">
        <v>42951</v>
      </c>
      <c r="B722">
        <v>19949.79</v>
      </c>
      <c r="C722">
        <v>19984.509999999998</v>
      </c>
      <c r="D722">
        <v>19933.59</v>
      </c>
      <c r="E722">
        <v>19952.330000000002</v>
      </c>
      <c r="F722">
        <v>789019</v>
      </c>
      <c r="P722"/>
      <c r="Q722"/>
      <c r="R722"/>
    </row>
    <row r="723" spans="1:18" x14ac:dyDescent="0.2">
      <c r="A723" s="304">
        <v>42950</v>
      </c>
      <c r="B723">
        <v>20066</v>
      </c>
      <c r="C723">
        <v>20070.16</v>
      </c>
      <c r="D723">
        <v>19985.400000000001</v>
      </c>
      <c r="E723">
        <v>20029.259999999998</v>
      </c>
      <c r="F723">
        <v>921118</v>
      </c>
      <c r="P723"/>
      <c r="Q723"/>
      <c r="R723"/>
    </row>
    <row r="724" spans="1:18" x14ac:dyDescent="0.2">
      <c r="A724" s="304">
        <v>42949</v>
      </c>
      <c r="B724">
        <v>20057.07</v>
      </c>
      <c r="C724">
        <v>20113.73</v>
      </c>
      <c r="D724">
        <v>20022.05</v>
      </c>
      <c r="E724">
        <v>20080.04</v>
      </c>
      <c r="F724">
        <v>986341</v>
      </c>
      <c r="P724"/>
      <c r="Q724"/>
      <c r="R724"/>
    </row>
    <row r="725" spans="1:18" x14ac:dyDescent="0.2">
      <c r="A725" s="304">
        <v>42948</v>
      </c>
      <c r="B725">
        <v>19907.080000000002</v>
      </c>
      <c r="C725">
        <v>20000.46</v>
      </c>
      <c r="D725">
        <v>19904.72</v>
      </c>
      <c r="E725">
        <v>19985.79</v>
      </c>
      <c r="F725">
        <v>1134555</v>
      </c>
      <c r="P725"/>
      <c r="Q725"/>
      <c r="R725"/>
    </row>
    <row r="726" spans="1:18" x14ac:dyDescent="0.2">
      <c r="A726" s="304">
        <v>42947</v>
      </c>
      <c r="B726">
        <v>19933.45</v>
      </c>
      <c r="C726">
        <v>19983.900000000001</v>
      </c>
      <c r="D726">
        <v>19891.900000000001</v>
      </c>
      <c r="E726">
        <v>19925.18</v>
      </c>
      <c r="F726">
        <v>1446449</v>
      </c>
      <c r="P726"/>
      <c r="Q726"/>
      <c r="R726"/>
    </row>
    <row r="727" spans="1:18" x14ac:dyDescent="0.2">
      <c r="A727" s="304">
        <v>42944</v>
      </c>
      <c r="B727">
        <v>20048.46</v>
      </c>
      <c r="C727">
        <v>20056.16</v>
      </c>
      <c r="D727">
        <v>19926.599999999999</v>
      </c>
      <c r="E727">
        <v>19959.84</v>
      </c>
      <c r="F727">
        <v>1118785</v>
      </c>
      <c r="P727"/>
      <c r="Q727"/>
      <c r="R727"/>
    </row>
    <row r="728" spans="1:18" x14ac:dyDescent="0.2">
      <c r="A728" s="304">
        <v>42943</v>
      </c>
      <c r="B728">
        <v>20026.580000000002</v>
      </c>
      <c r="C728">
        <v>20176.39</v>
      </c>
      <c r="D728">
        <v>20005.2</v>
      </c>
      <c r="E728">
        <v>20079.64</v>
      </c>
      <c r="F728">
        <v>926967</v>
      </c>
      <c r="P728"/>
      <c r="Q728"/>
      <c r="R728"/>
    </row>
    <row r="729" spans="1:18" x14ac:dyDescent="0.2">
      <c r="A729" s="304">
        <v>42942</v>
      </c>
      <c r="B729">
        <v>20098.14</v>
      </c>
      <c r="C729">
        <v>20116</v>
      </c>
      <c r="D729">
        <v>20016.580000000002</v>
      </c>
      <c r="E729">
        <v>20050.16</v>
      </c>
      <c r="F729">
        <v>880740</v>
      </c>
      <c r="P729"/>
      <c r="Q729"/>
      <c r="R729"/>
    </row>
    <row r="730" spans="1:18" x14ac:dyDescent="0.2">
      <c r="A730" s="304">
        <v>42941</v>
      </c>
      <c r="B730">
        <v>19979.560000000001</v>
      </c>
      <c r="C730">
        <v>20036.310000000001</v>
      </c>
      <c r="D730">
        <v>19941.61</v>
      </c>
      <c r="E730">
        <v>19955.2</v>
      </c>
      <c r="F730">
        <v>723423</v>
      </c>
      <c r="P730"/>
      <c r="Q730"/>
      <c r="R730"/>
    </row>
    <row r="731" spans="1:18" x14ac:dyDescent="0.2">
      <c r="A731" s="304">
        <v>42940</v>
      </c>
      <c r="B731">
        <v>19973.669999999998</v>
      </c>
      <c r="C731">
        <v>20002.54</v>
      </c>
      <c r="D731">
        <v>19901.88</v>
      </c>
      <c r="E731">
        <v>19975.669999999998</v>
      </c>
      <c r="F731">
        <v>837928</v>
      </c>
      <c r="P731"/>
      <c r="Q731"/>
      <c r="R731"/>
    </row>
    <row r="732" spans="1:18" x14ac:dyDescent="0.2">
      <c r="A732" s="304">
        <v>42937</v>
      </c>
      <c r="B732">
        <v>20089.86</v>
      </c>
      <c r="C732">
        <v>20135.330000000002</v>
      </c>
      <c r="D732">
        <v>20081.91</v>
      </c>
      <c r="E732">
        <v>20099.75</v>
      </c>
      <c r="F732">
        <v>810924</v>
      </c>
      <c r="P732"/>
      <c r="Q732"/>
      <c r="R732"/>
    </row>
    <row r="733" spans="1:18" x14ac:dyDescent="0.2">
      <c r="A733" s="304">
        <v>42936</v>
      </c>
      <c r="B733">
        <v>20046.900000000001</v>
      </c>
      <c r="C733">
        <v>20157.11</v>
      </c>
      <c r="D733">
        <v>20032.23</v>
      </c>
      <c r="E733">
        <v>20144.59</v>
      </c>
      <c r="F733">
        <v>833198</v>
      </c>
      <c r="P733"/>
      <c r="Q733"/>
      <c r="R733"/>
    </row>
    <row r="734" spans="1:18" x14ac:dyDescent="0.2">
      <c r="A734" s="304">
        <v>42935</v>
      </c>
      <c r="B734">
        <v>19970.78</v>
      </c>
      <c r="C734">
        <v>20032.46</v>
      </c>
      <c r="D734">
        <v>19947.259999999998</v>
      </c>
      <c r="E734">
        <v>20020.86</v>
      </c>
      <c r="F734">
        <v>837018</v>
      </c>
      <c r="P734"/>
      <c r="Q734"/>
      <c r="R734"/>
    </row>
    <row r="735" spans="1:18" x14ac:dyDescent="0.2">
      <c r="A735" s="304">
        <v>42934</v>
      </c>
      <c r="B735">
        <v>20074.41</v>
      </c>
      <c r="C735">
        <v>20081.29</v>
      </c>
      <c r="D735">
        <v>19943.14</v>
      </c>
      <c r="E735">
        <v>19999.91</v>
      </c>
      <c r="F735">
        <v>963166</v>
      </c>
      <c r="P735"/>
      <c r="Q735"/>
      <c r="R735"/>
    </row>
    <row r="736" spans="1:18" x14ac:dyDescent="0.2">
      <c r="A736" s="304">
        <v>42930</v>
      </c>
      <c r="B736">
        <v>20157.919999999998</v>
      </c>
      <c r="C736">
        <v>20163.669999999998</v>
      </c>
      <c r="D736">
        <v>20101.71</v>
      </c>
      <c r="E736">
        <v>20118.86</v>
      </c>
      <c r="F736">
        <v>857020</v>
      </c>
      <c r="P736"/>
      <c r="Q736"/>
      <c r="R736"/>
    </row>
    <row r="737" spans="1:18" x14ac:dyDescent="0.2">
      <c r="A737" s="304">
        <v>42929</v>
      </c>
      <c r="B737">
        <v>20177.28</v>
      </c>
      <c r="C737">
        <v>20183.8</v>
      </c>
      <c r="D737">
        <v>20062.27</v>
      </c>
      <c r="E737">
        <v>20099.810000000001</v>
      </c>
      <c r="F737">
        <v>932863</v>
      </c>
      <c r="P737"/>
      <c r="Q737"/>
      <c r="R737"/>
    </row>
    <row r="738" spans="1:18" x14ac:dyDescent="0.2">
      <c r="A738" s="304">
        <v>42928</v>
      </c>
      <c r="B738">
        <v>20137.22</v>
      </c>
      <c r="C738">
        <v>20153.04</v>
      </c>
      <c r="D738">
        <v>20061.16</v>
      </c>
      <c r="E738">
        <v>20098.38</v>
      </c>
      <c r="F738">
        <v>839361</v>
      </c>
      <c r="P738"/>
      <c r="Q738"/>
      <c r="R738"/>
    </row>
    <row r="739" spans="1:18" x14ac:dyDescent="0.2">
      <c r="A739" s="304">
        <v>42927</v>
      </c>
      <c r="B739">
        <v>20073.86</v>
      </c>
      <c r="C739">
        <v>20200.88</v>
      </c>
      <c r="D739">
        <v>20070.669999999998</v>
      </c>
      <c r="E739">
        <v>20195.48</v>
      </c>
      <c r="F739">
        <v>796979</v>
      </c>
      <c r="P739"/>
      <c r="Q739"/>
      <c r="R739"/>
    </row>
    <row r="740" spans="1:18" x14ac:dyDescent="0.2">
      <c r="A740" s="304">
        <v>42926</v>
      </c>
      <c r="B740">
        <v>20070.439999999999</v>
      </c>
      <c r="C740">
        <v>20127.759999999998</v>
      </c>
      <c r="D740">
        <v>20023.03</v>
      </c>
      <c r="E740">
        <v>20080.98</v>
      </c>
      <c r="F740">
        <v>883711</v>
      </c>
      <c r="P740"/>
      <c r="Q740"/>
      <c r="R740"/>
    </row>
    <row r="741" spans="1:18" x14ac:dyDescent="0.2">
      <c r="A741" s="304">
        <v>42923</v>
      </c>
      <c r="B741">
        <v>19856.650000000001</v>
      </c>
      <c r="C741">
        <v>19979.93</v>
      </c>
      <c r="D741">
        <v>19856.650000000001</v>
      </c>
      <c r="E741">
        <v>19929.09</v>
      </c>
      <c r="F741">
        <v>946999</v>
      </c>
      <c r="P741"/>
      <c r="Q741"/>
      <c r="R741"/>
    </row>
    <row r="742" spans="1:18" x14ac:dyDescent="0.2">
      <c r="A742" s="304">
        <v>42922</v>
      </c>
      <c r="B742">
        <v>20061.68</v>
      </c>
      <c r="C742">
        <v>20078.88</v>
      </c>
      <c r="D742">
        <v>19947.63</v>
      </c>
      <c r="E742">
        <v>19994.060000000001</v>
      </c>
      <c r="F742">
        <v>955811</v>
      </c>
      <c r="P742"/>
      <c r="Q742"/>
      <c r="R742"/>
    </row>
    <row r="743" spans="1:18" x14ac:dyDescent="0.2">
      <c r="A743" s="304">
        <v>42921</v>
      </c>
      <c r="B743">
        <v>20015.07</v>
      </c>
      <c r="C743">
        <v>20087.009999999998</v>
      </c>
      <c r="D743">
        <v>19888.900000000001</v>
      </c>
      <c r="E743">
        <v>20081.63</v>
      </c>
      <c r="F743">
        <v>974518</v>
      </c>
      <c r="P743"/>
      <c r="Q743"/>
      <c r="R743"/>
    </row>
    <row r="744" spans="1:18" x14ac:dyDescent="0.2">
      <c r="A744" s="304">
        <v>42920</v>
      </c>
      <c r="B744">
        <v>20192.27</v>
      </c>
      <c r="C744">
        <v>20197.16</v>
      </c>
      <c r="D744">
        <v>19971.53</v>
      </c>
      <c r="E744">
        <v>20032.349999999999</v>
      </c>
      <c r="F744">
        <v>1034215</v>
      </c>
      <c r="P744"/>
      <c r="Q744"/>
      <c r="R744"/>
    </row>
    <row r="745" spans="1:18" x14ac:dyDescent="0.2">
      <c r="A745" s="304">
        <v>42919</v>
      </c>
      <c r="B745">
        <v>20056.32</v>
      </c>
      <c r="C745">
        <v>20096.14</v>
      </c>
      <c r="D745">
        <v>20030.61</v>
      </c>
      <c r="E745">
        <v>20055.8</v>
      </c>
      <c r="F745">
        <v>859512</v>
      </c>
      <c r="P745"/>
      <c r="Q745"/>
      <c r="R745"/>
    </row>
    <row r="746" spans="1:18" x14ac:dyDescent="0.2">
      <c r="A746" s="304">
        <v>42916</v>
      </c>
      <c r="B746">
        <v>20025.63</v>
      </c>
      <c r="C746">
        <v>20044.009999999998</v>
      </c>
      <c r="D746">
        <v>19946.509999999998</v>
      </c>
      <c r="E746">
        <v>20033.43</v>
      </c>
      <c r="F746">
        <v>1202231</v>
      </c>
      <c r="P746"/>
      <c r="Q746"/>
      <c r="R746"/>
    </row>
    <row r="747" spans="1:18" x14ac:dyDescent="0.2">
      <c r="A747" s="304">
        <v>42915</v>
      </c>
      <c r="B747">
        <v>20260.87</v>
      </c>
      <c r="C747">
        <v>20266.59</v>
      </c>
      <c r="D747">
        <v>20197.38</v>
      </c>
      <c r="E747">
        <v>20220.3</v>
      </c>
      <c r="F747">
        <v>1225410</v>
      </c>
      <c r="P747"/>
      <c r="Q747"/>
      <c r="R747"/>
    </row>
    <row r="748" spans="1:18" x14ac:dyDescent="0.2">
      <c r="A748" s="304">
        <v>42914</v>
      </c>
      <c r="B748">
        <v>20149.2</v>
      </c>
      <c r="C748">
        <v>20224.3</v>
      </c>
      <c r="D748">
        <v>20110.490000000002</v>
      </c>
      <c r="E748">
        <v>20130.41</v>
      </c>
      <c r="F748">
        <v>1191299</v>
      </c>
      <c r="P748"/>
      <c r="Q748"/>
      <c r="R748"/>
    </row>
    <row r="749" spans="1:18" x14ac:dyDescent="0.2">
      <c r="A749" s="304">
        <v>42913</v>
      </c>
      <c r="B749">
        <v>20229.12</v>
      </c>
      <c r="C749">
        <v>20250.099999999999</v>
      </c>
      <c r="D749">
        <v>20185.189999999999</v>
      </c>
      <c r="E749">
        <v>20225.09</v>
      </c>
      <c r="F749">
        <v>930624</v>
      </c>
      <c r="P749"/>
      <c r="Q749"/>
      <c r="R749"/>
    </row>
    <row r="750" spans="1:18" x14ac:dyDescent="0.2">
      <c r="A750" s="304">
        <v>42912</v>
      </c>
      <c r="B750">
        <v>20132.810000000001</v>
      </c>
      <c r="C750">
        <v>20196.38</v>
      </c>
      <c r="D750">
        <v>20119.04</v>
      </c>
      <c r="E750">
        <v>20153.349999999999</v>
      </c>
      <c r="F750">
        <v>793882</v>
      </c>
      <c r="P750"/>
      <c r="Q750"/>
      <c r="R750"/>
    </row>
    <row r="751" spans="1:18" x14ac:dyDescent="0.2">
      <c r="A751" s="304">
        <v>42909</v>
      </c>
      <c r="B751">
        <v>20152.580000000002</v>
      </c>
      <c r="C751">
        <v>20152.580000000002</v>
      </c>
      <c r="D751">
        <v>20089.54</v>
      </c>
      <c r="E751">
        <v>20132.669999999998</v>
      </c>
      <c r="F751">
        <v>829786</v>
      </c>
      <c r="P751"/>
      <c r="Q751"/>
      <c r="R751"/>
    </row>
    <row r="752" spans="1:18" x14ac:dyDescent="0.2">
      <c r="A752" s="304">
        <v>42908</v>
      </c>
      <c r="B752">
        <v>20154.38</v>
      </c>
      <c r="C752">
        <v>20191.419999999998</v>
      </c>
      <c r="D752">
        <v>20107.89</v>
      </c>
      <c r="E752">
        <v>20110.509999999998</v>
      </c>
      <c r="F752">
        <v>872109</v>
      </c>
      <c r="P752"/>
      <c r="Q752"/>
      <c r="R752"/>
    </row>
    <row r="753" spans="1:18" x14ac:dyDescent="0.2">
      <c r="A753" s="304">
        <v>42907</v>
      </c>
      <c r="B753">
        <v>20192.16</v>
      </c>
      <c r="C753">
        <v>20215.11</v>
      </c>
      <c r="D753">
        <v>20117.79</v>
      </c>
      <c r="E753">
        <v>20138.79</v>
      </c>
      <c r="F753">
        <v>977759</v>
      </c>
      <c r="P753"/>
      <c r="Q753"/>
      <c r="R753"/>
    </row>
    <row r="754" spans="1:18" x14ac:dyDescent="0.2">
      <c r="A754" s="304">
        <v>42906</v>
      </c>
      <c r="B754">
        <v>20234.12</v>
      </c>
      <c r="C754">
        <v>20318.11</v>
      </c>
      <c r="D754">
        <v>20227.29</v>
      </c>
      <c r="E754">
        <v>20230.41</v>
      </c>
      <c r="F754">
        <v>1023651</v>
      </c>
      <c r="P754"/>
      <c r="Q754"/>
      <c r="R754"/>
    </row>
    <row r="755" spans="1:18" x14ac:dyDescent="0.2">
      <c r="A755" s="304">
        <v>42905</v>
      </c>
      <c r="B755">
        <v>19974.3</v>
      </c>
      <c r="C755">
        <v>20087.71</v>
      </c>
      <c r="D755">
        <v>19949.88</v>
      </c>
      <c r="E755">
        <v>20067.75</v>
      </c>
      <c r="F755">
        <v>822328</v>
      </c>
      <c r="P755"/>
      <c r="Q755"/>
      <c r="R755"/>
    </row>
    <row r="756" spans="1:18" x14ac:dyDescent="0.2">
      <c r="A756" s="304">
        <v>42902</v>
      </c>
      <c r="B756">
        <v>19931.150000000001</v>
      </c>
      <c r="C756">
        <v>20015.16</v>
      </c>
      <c r="D756">
        <v>19884.8</v>
      </c>
      <c r="E756">
        <v>19943.259999999998</v>
      </c>
      <c r="F756">
        <v>1395220</v>
      </c>
      <c r="P756"/>
      <c r="Q756"/>
      <c r="R756"/>
    </row>
    <row r="757" spans="1:18" x14ac:dyDescent="0.2">
      <c r="A757" s="304">
        <v>42901</v>
      </c>
      <c r="B757">
        <v>19815.54</v>
      </c>
      <c r="C757">
        <v>19963.36</v>
      </c>
      <c r="D757">
        <v>19755.34</v>
      </c>
      <c r="E757">
        <v>19831.82</v>
      </c>
      <c r="F757">
        <v>1102538</v>
      </c>
      <c r="P757"/>
      <c r="Q757"/>
      <c r="R757"/>
    </row>
    <row r="758" spans="1:18" x14ac:dyDescent="0.2">
      <c r="A758" s="304">
        <v>42900</v>
      </c>
      <c r="B758">
        <v>19974.560000000001</v>
      </c>
      <c r="C758">
        <v>20009.93</v>
      </c>
      <c r="D758">
        <v>19879.599999999999</v>
      </c>
      <c r="E758">
        <v>19883.52</v>
      </c>
      <c r="F758">
        <v>957588</v>
      </c>
      <c r="P758"/>
      <c r="Q758"/>
      <c r="R758"/>
    </row>
    <row r="759" spans="1:18" x14ac:dyDescent="0.2">
      <c r="A759" s="304">
        <v>42899</v>
      </c>
      <c r="B759">
        <v>19859.810000000001</v>
      </c>
      <c r="C759">
        <v>19929.03</v>
      </c>
      <c r="D759">
        <v>19850.86</v>
      </c>
      <c r="E759">
        <v>19898.75</v>
      </c>
      <c r="F759">
        <v>1001636</v>
      </c>
      <c r="P759"/>
      <c r="Q759"/>
      <c r="R759"/>
    </row>
    <row r="760" spans="1:18" x14ac:dyDescent="0.2">
      <c r="A760" s="304">
        <v>42898</v>
      </c>
      <c r="B760">
        <v>19920.77</v>
      </c>
      <c r="C760">
        <v>19949.07</v>
      </c>
      <c r="D760">
        <v>19837.64</v>
      </c>
      <c r="E760">
        <v>19908.580000000002</v>
      </c>
      <c r="F760">
        <v>1155927</v>
      </c>
      <c r="P760"/>
      <c r="Q760"/>
      <c r="R760"/>
    </row>
    <row r="761" spans="1:18" x14ac:dyDescent="0.2">
      <c r="A761" s="304">
        <v>42895</v>
      </c>
      <c r="B761">
        <v>19953.060000000001</v>
      </c>
      <c r="C761">
        <v>20096.009999999998</v>
      </c>
      <c r="D761">
        <v>19927.07</v>
      </c>
      <c r="E761">
        <v>20013.259999999998</v>
      </c>
      <c r="F761">
        <v>1498118</v>
      </c>
      <c r="P761"/>
      <c r="Q761"/>
      <c r="R761"/>
    </row>
    <row r="762" spans="1:18" x14ac:dyDescent="0.2">
      <c r="A762" s="304">
        <v>42894</v>
      </c>
      <c r="B762">
        <v>20048.28</v>
      </c>
      <c r="C762">
        <v>20061.22</v>
      </c>
      <c r="D762">
        <v>19896.349999999999</v>
      </c>
      <c r="E762">
        <v>19909.259999999998</v>
      </c>
      <c r="F762">
        <v>1291501</v>
      </c>
      <c r="P762"/>
      <c r="Q762"/>
      <c r="R762"/>
    </row>
    <row r="763" spans="1:18" x14ac:dyDescent="0.2">
      <c r="A763" s="304">
        <v>42893</v>
      </c>
      <c r="B763">
        <v>19951.68</v>
      </c>
      <c r="C763">
        <v>20023.240000000002</v>
      </c>
      <c r="D763">
        <v>19908.07</v>
      </c>
      <c r="E763">
        <v>19984.62</v>
      </c>
      <c r="F763">
        <v>1023345</v>
      </c>
      <c r="P763"/>
      <c r="Q763"/>
      <c r="R763"/>
    </row>
    <row r="764" spans="1:18" x14ac:dyDescent="0.2">
      <c r="A764" s="304">
        <v>42892</v>
      </c>
      <c r="B764">
        <v>20122.259999999998</v>
      </c>
      <c r="C764">
        <v>20152.95</v>
      </c>
      <c r="D764">
        <v>19948.02</v>
      </c>
      <c r="E764">
        <v>19979.900000000001</v>
      </c>
      <c r="F764">
        <v>1052164</v>
      </c>
      <c r="P764"/>
      <c r="Q764"/>
      <c r="R764"/>
    </row>
    <row r="765" spans="1:18" x14ac:dyDescent="0.2">
      <c r="A765" s="304">
        <v>42891</v>
      </c>
      <c r="B765">
        <v>20135.419999999998</v>
      </c>
      <c r="C765">
        <v>20224.54</v>
      </c>
      <c r="D765">
        <v>20104.13</v>
      </c>
      <c r="E765">
        <v>20170.82</v>
      </c>
      <c r="F765">
        <v>1021955</v>
      </c>
      <c r="P765"/>
      <c r="Q765"/>
      <c r="R765"/>
    </row>
    <row r="766" spans="1:18" x14ac:dyDescent="0.2">
      <c r="A766" s="304">
        <v>42888</v>
      </c>
      <c r="B766">
        <v>19970.23</v>
      </c>
      <c r="C766">
        <v>20239.810000000001</v>
      </c>
      <c r="D766">
        <v>19967</v>
      </c>
      <c r="E766">
        <v>20177.28</v>
      </c>
      <c r="F766">
        <v>1549883</v>
      </c>
      <c r="P766"/>
      <c r="Q766"/>
      <c r="R766"/>
    </row>
    <row r="767" spans="1:18" x14ac:dyDescent="0.2">
      <c r="A767" s="304">
        <v>42887</v>
      </c>
      <c r="B767">
        <v>19692.16</v>
      </c>
      <c r="C767">
        <v>19887.66</v>
      </c>
      <c r="D767">
        <v>19686.32</v>
      </c>
      <c r="E767">
        <v>19860.03</v>
      </c>
      <c r="F767">
        <v>1067474</v>
      </c>
      <c r="P767"/>
      <c r="Q767"/>
      <c r="R767"/>
    </row>
    <row r="768" spans="1:18" x14ac:dyDescent="0.2">
      <c r="A768" s="304">
        <v>42886</v>
      </c>
      <c r="B768">
        <v>19630.330000000002</v>
      </c>
      <c r="C768">
        <v>19673.509999999998</v>
      </c>
      <c r="D768">
        <v>19589.25</v>
      </c>
      <c r="E768">
        <v>19650.57</v>
      </c>
      <c r="F768">
        <v>1289972</v>
      </c>
      <c r="P768"/>
      <c r="Q768"/>
      <c r="R768"/>
    </row>
    <row r="769" spans="1:18" x14ac:dyDescent="0.2">
      <c r="A769" s="304">
        <v>42885</v>
      </c>
      <c r="B769">
        <v>19681.11</v>
      </c>
      <c r="C769">
        <v>19691.439999999999</v>
      </c>
      <c r="D769">
        <v>19570.13</v>
      </c>
      <c r="E769">
        <v>19677.849999999999</v>
      </c>
      <c r="F769">
        <v>748029</v>
      </c>
      <c r="P769"/>
      <c r="Q769"/>
      <c r="R769"/>
    </row>
    <row r="770" spans="1:18" x14ac:dyDescent="0.2">
      <c r="A770" s="304">
        <v>42884</v>
      </c>
      <c r="B770">
        <v>19697.18</v>
      </c>
      <c r="C770">
        <v>19736.62</v>
      </c>
      <c r="D770">
        <v>19627.189999999999</v>
      </c>
      <c r="E770">
        <v>19682.57</v>
      </c>
      <c r="F770">
        <v>693751</v>
      </c>
      <c r="P770"/>
      <c r="Q770"/>
      <c r="R770"/>
    </row>
    <row r="771" spans="1:18" x14ac:dyDescent="0.2">
      <c r="A771" s="304">
        <v>42881</v>
      </c>
      <c r="B771">
        <v>19798.490000000002</v>
      </c>
      <c r="C771">
        <v>19801.59</v>
      </c>
      <c r="D771">
        <v>19686.490000000002</v>
      </c>
      <c r="E771">
        <v>19686.84</v>
      </c>
      <c r="F771">
        <v>870741</v>
      </c>
      <c r="P771"/>
      <c r="Q771"/>
      <c r="R771"/>
    </row>
    <row r="772" spans="1:18" x14ac:dyDescent="0.2">
      <c r="A772" s="304">
        <v>42880</v>
      </c>
      <c r="B772">
        <v>19737.21</v>
      </c>
      <c r="C772">
        <v>19850.93</v>
      </c>
      <c r="D772">
        <v>19720.12</v>
      </c>
      <c r="E772">
        <v>19813.13</v>
      </c>
      <c r="F772">
        <v>979883</v>
      </c>
      <c r="P772"/>
      <c r="Q772"/>
      <c r="R772"/>
    </row>
    <row r="773" spans="1:18" x14ac:dyDescent="0.2">
      <c r="A773" s="304">
        <v>42879</v>
      </c>
      <c r="B773">
        <v>19777.560000000001</v>
      </c>
      <c r="C773">
        <v>19782.810000000001</v>
      </c>
      <c r="D773">
        <v>19690.099999999999</v>
      </c>
      <c r="E773">
        <v>19742.98</v>
      </c>
      <c r="F773">
        <v>1044233</v>
      </c>
      <c r="P773"/>
      <c r="Q773"/>
      <c r="R773"/>
    </row>
    <row r="774" spans="1:18" x14ac:dyDescent="0.2">
      <c r="A774" s="304">
        <v>42878</v>
      </c>
      <c r="B774">
        <v>19647.740000000002</v>
      </c>
      <c r="C774">
        <v>19693.02</v>
      </c>
      <c r="D774">
        <v>19585.54</v>
      </c>
      <c r="E774">
        <v>19613.28</v>
      </c>
      <c r="F774">
        <v>859794</v>
      </c>
      <c r="P774"/>
      <c r="Q774"/>
      <c r="R774"/>
    </row>
    <row r="775" spans="1:18" x14ac:dyDescent="0.2">
      <c r="A775" s="304">
        <v>42877</v>
      </c>
      <c r="B775">
        <v>19670.48</v>
      </c>
      <c r="C775">
        <v>19722.93</v>
      </c>
      <c r="D775">
        <v>19618.73</v>
      </c>
      <c r="E775">
        <v>19678.28</v>
      </c>
      <c r="F775">
        <v>808622</v>
      </c>
      <c r="P775"/>
      <c r="Q775"/>
      <c r="R775"/>
    </row>
    <row r="776" spans="1:18" x14ac:dyDescent="0.2">
      <c r="A776" s="304">
        <v>42874</v>
      </c>
      <c r="B776">
        <v>19591.41</v>
      </c>
      <c r="C776">
        <v>19628.64</v>
      </c>
      <c r="D776">
        <v>19497.29</v>
      </c>
      <c r="E776">
        <v>19590.759999999998</v>
      </c>
      <c r="F776">
        <v>1191803</v>
      </c>
      <c r="P776"/>
      <c r="Q776"/>
      <c r="R776"/>
    </row>
    <row r="777" spans="1:18" x14ac:dyDescent="0.2">
      <c r="A777" s="304">
        <v>42873</v>
      </c>
      <c r="B777">
        <v>19556.990000000002</v>
      </c>
      <c r="C777">
        <v>19601.53</v>
      </c>
      <c r="D777">
        <v>19449.73</v>
      </c>
      <c r="E777">
        <v>19553.86</v>
      </c>
      <c r="F777">
        <v>1399496</v>
      </c>
      <c r="P777"/>
      <c r="Q777"/>
      <c r="R777"/>
    </row>
    <row r="778" spans="1:18" x14ac:dyDescent="0.2">
      <c r="A778" s="304">
        <v>42872</v>
      </c>
      <c r="B778">
        <v>19806.78</v>
      </c>
      <c r="C778">
        <v>19842.78</v>
      </c>
      <c r="D778">
        <v>19764.63</v>
      </c>
      <c r="E778">
        <v>19814.88</v>
      </c>
      <c r="F778">
        <v>1217898</v>
      </c>
      <c r="P778"/>
      <c r="Q778"/>
      <c r="R778"/>
    </row>
    <row r="779" spans="1:18" x14ac:dyDescent="0.2">
      <c r="A779" s="304">
        <v>42871</v>
      </c>
      <c r="B779">
        <v>19953.060000000001</v>
      </c>
      <c r="C779">
        <v>19998.490000000002</v>
      </c>
      <c r="D779">
        <v>19862.41</v>
      </c>
      <c r="E779">
        <v>19919.82</v>
      </c>
      <c r="F779">
        <v>1352157</v>
      </c>
      <c r="P779"/>
      <c r="Q779"/>
      <c r="R779"/>
    </row>
    <row r="780" spans="1:18" x14ac:dyDescent="0.2">
      <c r="A780" s="304">
        <v>42870</v>
      </c>
      <c r="B780">
        <v>19753.46</v>
      </c>
      <c r="C780">
        <v>19869.849999999999</v>
      </c>
      <c r="D780">
        <v>19740.63</v>
      </c>
      <c r="E780">
        <v>19869.849999999999</v>
      </c>
      <c r="F780">
        <v>1323153</v>
      </c>
      <c r="P780"/>
      <c r="Q780"/>
      <c r="R780"/>
    </row>
    <row r="781" spans="1:18" x14ac:dyDescent="0.2">
      <c r="A781" s="304">
        <v>42867</v>
      </c>
      <c r="B781">
        <v>19941.64</v>
      </c>
      <c r="C781">
        <v>19941.64</v>
      </c>
      <c r="D781">
        <v>19809.91</v>
      </c>
      <c r="E781">
        <v>19883.900000000001</v>
      </c>
      <c r="F781">
        <v>1410500</v>
      </c>
      <c r="P781"/>
      <c r="Q781"/>
      <c r="R781"/>
    </row>
    <row r="782" spans="1:18" x14ac:dyDescent="0.2">
      <c r="A782" s="304">
        <v>42866</v>
      </c>
      <c r="B782">
        <v>19943.95</v>
      </c>
      <c r="C782">
        <v>19989.939999999999</v>
      </c>
      <c r="D782">
        <v>19906.349999999999</v>
      </c>
      <c r="E782">
        <v>19961.55</v>
      </c>
      <c r="F782">
        <v>1406246</v>
      </c>
      <c r="P782"/>
      <c r="Q782"/>
      <c r="R782"/>
    </row>
    <row r="783" spans="1:18" x14ac:dyDescent="0.2">
      <c r="A783" s="304">
        <v>42865</v>
      </c>
      <c r="B783">
        <v>19890.560000000001</v>
      </c>
      <c r="C783">
        <v>19938.53</v>
      </c>
      <c r="D783">
        <v>19866.3</v>
      </c>
      <c r="E783">
        <v>19900.09</v>
      </c>
      <c r="F783">
        <v>1329950</v>
      </c>
      <c r="P783"/>
      <c r="Q783"/>
      <c r="R783"/>
    </row>
    <row r="784" spans="1:18" x14ac:dyDescent="0.2">
      <c r="A784" s="304">
        <v>42864</v>
      </c>
      <c r="B784">
        <v>19915.64</v>
      </c>
      <c r="C784">
        <v>19917.45</v>
      </c>
      <c r="D784">
        <v>19838.71</v>
      </c>
      <c r="E784">
        <v>19843</v>
      </c>
      <c r="F784">
        <v>1272997</v>
      </c>
      <c r="P784"/>
      <c r="Q784"/>
      <c r="R784"/>
    </row>
    <row r="785" spans="1:18" x14ac:dyDescent="0.2">
      <c r="A785" s="304">
        <v>42863</v>
      </c>
      <c r="B785">
        <v>19709.009999999998</v>
      </c>
      <c r="C785">
        <v>19929.48</v>
      </c>
      <c r="D785">
        <v>19705.13</v>
      </c>
      <c r="E785">
        <v>19895.7</v>
      </c>
      <c r="F785">
        <v>1532765</v>
      </c>
      <c r="P785"/>
      <c r="Q785"/>
      <c r="R785"/>
    </row>
    <row r="786" spans="1:18" x14ac:dyDescent="0.2">
      <c r="A786" s="304">
        <v>42857</v>
      </c>
      <c r="B786">
        <v>19335.72</v>
      </c>
      <c r="C786">
        <v>19464.3</v>
      </c>
      <c r="D786">
        <v>19335.02</v>
      </c>
      <c r="E786">
        <v>19445.7</v>
      </c>
      <c r="F786">
        <v>1161529</v>
      </c>
      <c r="P786"/>
      <c r="Q786"/>
      <c r="R786"/>
    </row>
    <row r="787" spans="1:18" x14ac:dyDescent="0.2">
      <c r="A787" s="304">
        <v>42856</v>
      </c>
      <c r="B787">
        <v>19154.03</v>
      </c>
      <c r="C787">
        <v>19311.21</v>
      </c>
      <c r="D787">
        <v>19144.62</v>
      </c>
      <c r="E787">
        <v>19310.52</v>
      </c>
      <c r="F787">
        <v>1098133</v>
      </c>
      <c r="P787"/>
      <c r="Q787"/>
      <c r="R787"/>
    </row>
    <row r="788" spans="1:18" x14ac:dyDescent="0.2">
      <c r="A788" s="304">
        <v>42853</v>
      </c>
      <c r="B788">
        <v>19240.650000000001</v>
      </c>
      <c r="C788">
        <v>19264.57</v>
      </c>
      <c r="D788">
        <v>19164.68</v>
      </c>
      <c r="E788">
        <v>19196.740000000002</v>
      </c>
      <c r="F788">
        <v>1214218</v>
      </c>
      <c r="P788"/>
      <c r="Q788"/>
      <c r="R788"/>
    </row>
    <row r="789" spans="1:18" x14ac:dyDescent="0.2">
      <c r="A789" s="304">
        <v>42852</v>
      </c>
      <c r="B789">
        <v>19205.59</v>
      </c>
      <c r="C789">
        <v>19281.7</v>
      </c>
      <c r="D789">
        <v>19199.59</v>
      </c>
      <c r="E789">
        <v>19251.87</v>
      </c>
      <c r="F789">
        <v>1203226</v>
      </c>
      <c r="P789"/>
      <c r="Q789"/>
      <c r="R789"/>
    </row>
    <row r="790" spans="1:18" x14ac:dyDescent="0.2">
      <c r="A790" s="304">
        <v>42851</v>
      </c>
      <c r="B790">
        <v>19184.919999999998</v>
      </c>
      <c r="C790">
        <v>19289.43</v>
      </c>
      <c r="D790">
        <v>19170.86</v>
      </c>
      <c r="E790">
        <v>19289.43</v>
      </c>
      <c r="F790">
        <v>1334327</v>
      </c>
      <c r="P790"/>
      <c r="Q790"/>
      <c r="R790"/>
    </row>
    <row r="791" spans="1:18" x14ac:dyDescent="0.2">
      <c r="A791" s="304">
        <v>42850</v>
      </c>
      <c r="B791">
        <v>18872.560000000001</v>
      </c>
      <c r="C791">
        <v>19109.759999999998</v>
      </c>
      <c r="D791">
        <v>18867.189999999999</v>
      </c>
      <c r="E791">
        <v>19079.330000000002</v>
      </c>
      <c r="F791">
        <v>1216765</v>
      </c>
      <c r="P791"/>
      <c r="Q791"/>
      <c r="R791"/>
    </row>
    <row r="792" spans="1:18" x14ac:dyDescent="0.2">
      <c r="A792" s="304">
        <v>42849</v>
      </c>
      <c r="B792">
        <v>18890.38</v>
      </c>
      <c r="C792">
        <v>18910.330000000002</v>
      </c>
      <c r="D792">
        <v>18840.13</v>
      </c>
      <c r="E792">
        <v>18875.88</v>
      </c>
      <c r="F792">
        <v>1010529</v>
      </c>
      <c r="P792"/>
      <c r="Q792"/>
      <c r="R792"/>
    </row>
    <row r="793" spans="1:18" x14ac:dyDescent="0.2">
      <c r="A793" s="304">
        <v>42846</v>
      </c>
      <c r="B793">
        <v>18591.82</v>
      </c>
      <c r="C793">
        <v>18648.28</v>
      </c>
      <c r="D793">
        <v>18542.419999999998</v>
      </c>
      <c r="E793">
        <v>18620.75</v>
      </c>
      <c r="F793">
        <v>1166996</v>
      </c>
      <c r="P793"/>
      <c r="Q793"/>
      <c r="R793"/>
    </row>
    <row r="794" spans="1:18" x14ac:dyDescent="0.2">
      <c r="A794" s="304">
        <v>42845</v>
      </c>
      <c r="B794">
        <v>18446.39</v>
      </c>
      <c r="C794">
        <v>18523.400000000001</v>
      </c>
      <c r="D794">
        <v>18420.82</v>
      </c>
      <c r="E794">
        <v>18430.490000000002</v>
      </c>
      <c r="F794">
        <v>1204996</v>
      </c>
      <c r="P794"/>
      <c r="Q794"/>
      <c r="R794"/>
    </row>
    <row r="795" spans="1:18" x14ac:dyDescent="0.2">
      <c r="A795" s="304">
        <v>42844</v>
      </c>
      <c r="B795">
        <v>18327.330000000002</v>
      </c>
      <c r="C795">
        <v>18467.73</v>
      </c>
      <c r="D795">
        <v>18327.330000000002</v>
      </c>
      <c r="E795">
        <v>18432.2</v>
      </c>
      <c r="F795">
        <v>1245203</v>
      </c>
      <c r="P795"/>
      <c r="Q795"/>
      <c r="R795"/>
    </row>
    <row r="796" spans="1:18" x14ac:dyDescent="0.2">
      <c r="A796" s="304">
        <v>42843</v>
      </c>
      <c r="B796">
        <v>18497.38</v>
      </c>
      <c r="C796">
        <v>18547.46</v>
      </c>
      <c r="D796">
        <v>18362.73</v>
      </c>
      <c r="E796">
        <v>18418.59</v>
      </c>
      <c r="F796">
        <v>961994</v>
      </c>
      <c r="P796"/>
      <c r="Q796"/>
      <c r="R796"/>
    </row>
    <row r="797" spans="1:18" x14ac:dyDescent="0.2">
      <c r="A797" s="304">
        <v>42842</v>
      </c>
      <c r="B797">
        <v>18239.84</v>
      </c>
      <c r="C797">
        <v>18361.439999999999</v>
      </c>
      <c r="D797">
        <v>18224.68</v>
      </c>
      <c r="E797">
        <v>18355.259999999998</v>
      </c>
      <c r="F797">
        <v>891286</v>
      </c>
      <c r="P797"/>
      <c r="Q797"/>
      <c r="R797"/>
    </row>
    <row r="798" spans="1:18" x14ac:dyDescent="0.2">
      <c r="A798" s="304">
        <v>42839</v>
      </c>
      <c r="B798">
        <v>18531.91</v>
      </c>
      <c r="C798">
        <v>18531.91</v>
      </c>
      <c r="D798">
        <v>18285.73</v>
      </c>
      <c r="E798">
        <v>18335.63</v>
      </c>
      <c r="F798">
        <v>1191122</v>
      </c>
      <c r="P798"/>
      <c r="Q798"/>
      <c r="R798"/>
    </row>
    <row r="799" spans="1:18" x14ac:dyDescent="0.2">
      <c r="A799" s="304">
        <v>42838</v>
      </c>
      <c r="B799">
        <v>18391.72</v>
      </c>
      <c r="C799">
        <v>18455.25</v>
      </c>
      <c r="D799">
        <v>18304.72</v>
      </c>
      <c r="E799">
        <v>18426.84</v>
      </c>
      <c r="F799">
        <v>1274806</v>
      </c>
      <c r="P799"/>
      <c r="Q799"/>
      <c r="R799"/>
    </row>
    <row r="800" spans="1:18" x14ac:dyDescent="0.2">
      <c r="A800" s="304">
        <v>42837</v>
      </c>
      <c r="B800">
        <v>18592.099999999999</v>
      </c>
      <c r="C800">
        <v>18602.5</v>
      </c>
      <c r="D800">
        <v>18460.59</v>
      </c>
      <c r="E800">
        <v>18552.61</v>
      </c>
      <c r="F800">
        <v>1199324</v>
      </c>
      <c r="P800"/>
      <c r="Q800"/>
      <c r="R800"/>
    </row>
    <row r="801" spans="1:18" x14ac:dyDescent="0.2">
      <c r="A801" s="304">
        <v>42836</v>
      </c>
      <c r="B801">
        <v>18717.55</v>
      </c>
      <c r="C801">
        <v>18767.7</v>
      </c>
      <c r="D801">
        <v>18661.86</v>
      </c>
      <c r="E801">
        <v>18747.87</v>
      </c>
      <c r="F801">
        <v>1082709</v>
      </c>
      <c r="P801"/>
      <c r="Q801"/>
      <c r="R801"/>
    </row>
    <row r="802" spans="1:18" x14ac:dyDescent="0.2">
      <c r="A802" s="304">
        <v>42835</v>
      </c>
      <c r="B802">
        <v>18800.22</v>
      </c>
      <c r="C802">
        <v>18850.8</v>
      </c>
      <c r="D802">
        <v>18762.7</v>
      </c>
      <c r="E802">
        <v>18797.88</v>
      </c>
      <c r="F802">
        <v>1112952</v>
      </c>
      <c r="P802"/>
      <c r="Q802"/>
      <c r="R802"/>
    </row>
    <row r="803" spans="1:18" x14ac:dyDescent="0.2">
      <c r="A803" s="304">
        <v>42832</v>
      </c>
      <c r="B803">
        <v>18714.98</v>
      </c>
      <c r="C803">
        <v>18785.73</v>
      </c>
      <c r="D803">
        <v>18517.43</v>
      </c>
      <c r="E803">
        <v>18664.63</v>
      </c>
      <c r="F803">
        <v>1615991</v>
      </c>
      <c r="P803"/>
      <c r="Q803"/>
      <c r="R803"/>
    </row>
    <row r="804" spans="1:18" x14ac:dyDescent="0.2">
      <c r="A804" s="304">
        <v>42831</v>
      </c>
      <c r="B804">
        <v>18754.37</v>
      </c>
      <c r="C804">
        <v>18797.439999999999</v>
      </c>
      <c r="D804">
        <v>18532.650000000001</v>
      </c>
      <c r="E804">
        <v>18597.060000000001</v>
      </c>
      <c r="F804">
        <v>1336046</v>
      </c>
      <c r="P804"/>
      <c r="Q804"/>
      <c r="R804"/>
    </row>
    <row r="805" spans="1:18" x14ac:dyDescent="0.2">
      <c r="A805" s="304">
        <v>42830</v>
      </c>
      <c r="B805">
        <v>18900.7</v>
      </c>
      <c r="C805">
        <v>18941.939999999999</v>
      </c>
      <c r="D805">
        <v>18773.939999999999</v>
      </c>
      <c r="E805">
        <v>18861.27</v>
      </c>
      <c r="F805">
        <v>1216084</v>
      </c>
      <c r="P805"/>
      <c r="Q805"/>
      <c r="R805"/>
    </row>
    <row r="806" spans="1:18" x14ac:dyDescent="0.2">
      <c r="A806" s="304">
        <v>42829</v>
      </c>
      <c r="B806">
        <v>18933.82</v>
      </c>
      <c r="C806">
        <v>18947.330000000002</v>
      </c>
      <c r="D806">
        <v>18703.63</v>
      </c>
      <c r="E806">
        <v>18810.25</v>
      </c>
      <c r="F806">
        <v>1469116</v>
      </c>
      <c r="P806"/>
      <c r="Q806"/>
      <c r="R806"/>
    </row>
    <row r="807" spans="1:18" x14ac:dyDescent="0.2">
      <c r="A807" s="304">
        <v>42828</v>
      </c>
      <c r="B807">
        <v>18988</v>
      </c>
      <c r="C807">
        <v>19068.62</v>
      </c>
      <c r="D807">
        <v>18920.52</v>
      </c>
      <c r="E807">
        <v>18983.23</v>
      </c>
      <c r="F807">
        <v>1341846</v>
      </c>
      <c r="P807"/>
      <c r="Q807"/>
      <c r="R807"/>
    </row>
    <row r="808" spans="1:18" x14ac:dyDescent="0.2">
      <c r="A808" s="304">
        <v>42825</v>
      </c>
      <c r="B808">
        <v>19170.419999999998</v>
      </c>
      <c r="C808">
        <v>19210.919999999998</v>
      </c>
      <c r="D808">
        <v>18909.259999999998</v>
      </c>
      <c r="E808">
        <v>18909.259999999998</v>
      </c>
      <c r="F808">
        <v>1491619</v>
      </c>
      <c r="P808"/>
      <c r="Q808"/>
      <c r="R808"/>
    </row>
    <row r="809" spans="1:18" x14ac:dyDescent="0.2">
      <c r="A809" s="304">
        <v>42824</v>
      </c>
      <c r="B809">
        <v>19150.82</v>
      </c>
      <c r="C809">
        <v>19218.080000000002</v>
      </c>
      <c r="D809">
        <v>19043.48</v>
      </c>
      <c r="E809">
        <v>19063.22</v>
      </c>
      <c r="F809">
        <v>1245041</v>
      </c>
      <c r="P809"/>
      <c r="Q809"/>
      <c r="R809"/>
    </row>
    <row r="810" spans="1:18" x14ac:dyDescent="0.2">
      <c r="A810" s="304">
        <v>42823</v>
      </c>
      <c r="B810">
        <v>19216.78</v>
      </c>
      <c r="C810">
        <v>19251.3</v>
      </c>
      <c r="D810">
        <v>19164.61</v>
      </c>
      <c r="E810">
        <v>19217.48</v>
      </c>
      <c r="F810">
        <v>1150772</v>
      </c>
      <c r="P810"/>
      <c r="Q810"/>
      <c r="R810"/>
    </row>
    <row r="811" spans="1:18" x14ac:dyDescent="0.2">
      <c r="A811" s="304">
        <v>42822</v>
      </c>
      <c r="B811">
        <v>19159.07</v>
      </c>
      <c r="C811">
        <v>19203.64</v>
      </c>
      <c r="D811">
        <v>19113.439999999999</v>
      </c>
      <c r="E811">
        <v>19202.87</v>
      </c>
      <c r="F811">
        <v>1223400</v>
      </c>
      <c r="P811"/>
      <c r="Q811"/>
      <c r="R811"/>
    </row>
    <row r="812" spans="1:18" x14ac:dyDescent="0.2">
      <c r="A812" s="304">
        <v>42821</v>
      </c>
      <c r="B812">
        <v>19071.189999999999</v>
      </c>
      <c r="C812">
        <v>19086.89</v>
      </c>
      <c r="D812">
        <v>18932.09</v>
      </c>
      <c r="E812">
        <v>18985.59</v>
      </c>
      <c r="F812">
        <v>1208282</v>
      </c>
      <c r="P812"/>
      <c r="Q812"/>
      <c r="R812"/>
    </row>
    <row r="813" spans="1:18" x14ac:dyDescent="0.2">
      <c r="A813" s="304">
        <v>42818</v>
      </c>
      <c r="B813">
        <v>19066.349999999999</v>
      </c>
      <c r="C813">
        <v>19296.05</v>
      </c>
      <c r="D813">
        <v>19060.64</v>
      </c>
      <c r="E813">
        <v>19262.53</v>
      </c>
      <c r="F813">
        <v>1276605</v>
      </c>
      <c r="P813"/>
      <c r="Q813"/>
      <c r="R813"/>
    </row>
    <row r="814" spans="1:18" x14ac:dyDescent="0.2">
      <c r="A814" s="304">
        <v>42817</v>
      </c>
      <c r="B814">
        <v>19048.84</v>
      </c>
      <c r="C814">
        <v>19105.11</v>
      </c>
      <c r="D814">
        <v>18973.75</v>
      </c>
      <c r="E814">
        <v>19085.310000000001</v>
      </c>
      <c r="F814">
        <v>1210211</v>
      </c>
      <c r="P814"/>
      <c r="Q814"/>
      <c r="R814"/>
    </row>
    <row r="815" spans="1:18" x14ac:dyDescent="0.2">
      <c r="A815" s="304">
        <v>42816</v>
      </c>
      <c r="B815">
        <v>19146.62</v>
      </c>
      <c r="C815">
        <v>19183.27</v>
      </c>
      <c r="D815">
        <v>19026.53</v>
      </c>
      <c r="E815">
        <v>19041.38</v>
      </c>
      <c r="F815">
        <v>1365868</v>
      </c>
      <c r="P815"/>
      <c r="Q815"/>
      <c r="R815"/>
    </row>
    <row r="816" spans="1:18" x14ac:dyDescent="0.2">
      <c r="A816" s="304">
        <v>42815</v>
      </c>
      <c r="B816">
        <v>19416.55</v>
      </c>
      <c r="C816">
        <v>19485.14</v>
      </c>
      <c r="D816">
        <v>19337.22</v>
      </c>
      <c r="E816">
        <v>19455.88</v>
      </c>
      <c r="F816">
        <v>1016683</v>
      </c>
      <c r="P816"/>
      <c r="Q816"/>
      <c r="R816"/>
    </row>
    <row r="817" spans="1:18" x14ac:dyDescent="0.2">
      <c r="A817" s="304">
        <v>42811</v>
      </c>
      <c r="B817">
        <v>19510.89</v>
      </c>
      <c r="C817">
        <v>19547.509999999998</v>
      </c>
      <c r="D817">
        <v>19487.919999999998</v>
      </c>
      <c r="E817">
        <v>19521.59</v>
      </c>
      <c r="F817">
        <v>1371075</v>
      </c>
      <c r="P817"/>
      <c r="Q817"/>
      <c r="R817"/>
    </row>
    <row r="818" spans="1:18" x14ac:dyDescent="0.2">
      <c r="A818" s="304">
        <v>42810</v>
      </c>
      <c r="B818">
        <v>19458.7</v>
      </c>
      <c r="C818">
        <v>19618.990000000002</v>
      </c>
      <c r="D818">
        <v>19454.169999999998</v>
      </c>
      <c r="E818">
        <v>19590.14</v>
      </c>
      <c r="F818">
        <v>1224831</v>
      </c>
      <c r="P818"/>
      <c r="Q818"/>
      <c r="R818"/>
    </row>
    <row r="819" spans="1:18" x14ac:dyDescent="0.2">
      <c r="A819" s="304">
        <v>42809</v>
      </c>
      <c r="B819">
        <v>19528.75</v>
      </c>
      <c r="C819">
        <v>19581.53</v>
      </c>
      <c r="D819">
        <v>19503.740000000002</v>
      </c>
      <c r="E819">
        <v>19577.38</v>
      </c>
      <c r="F819">
        <v>1156678</v>
      </c>
      <c r="P819"/>
      <c r="Q819"/>
      <c r="R819"/>
    </row>
    <row r="820" spans="1:18" x14ac:dyDescent="0.2">
      <c r="A820" s="304">
        <v>42808</v>
      </c>
      <c r="B820">
        <v>19634.29</v>
      </c>
      <c r="C820">
        <v>19637.55</v>
      </c>
      <c r="D820">
        <v>19599.62</v>
      </c>
      <c r="E820">
        <v>19609.5</v>
      </c>
      <c r="F820">
        <v>1232644</v>
      </c>
      <c r="P820"/>
      <c r="Q820"/>
      <c r="R820"/>
    </row>
    <row r="821" spans="1:18" x14ac:dyDescent="0.2">
      <c r="A821" s="304">
        <v>42807</v>
      </c>
      <c r="B821">
        <v>19545.740000000002</v>
      </c>
      <c r="C821">
        <v>19656.48</v>
      </c>
      <c r="D821">
        <v>19531.509999999998</v>
      </c>
      <c r="E821">
        <v>19633.75</v>
      </c>
      <c r="F821">
        <v>926135</v>
      </c>
      <c r="P821"/>
      <c r="Q821"/>
      <c r="R821"/>
    </row>
    <row r="822" spans="1:18" x14ac:dyDescent="0.2">
      <c r="A822" s="304">
        <v>42804</v>
      </c>
      <c r="B822">
        <v>19444.71</v>
      </c>
      <c r="C822">
        <v>19623.72</v>
      </c>
      <c r="D822">
        <v>19427.810000000001</v>
      </c>
      <c r="E822">
        <v>19604.61</v>
      </c>
      <c r="F822">
        <v>1553374</v>
      </c>
      <c r="P822"/>
      <c r="Q822"/>
      <c r="R822"/>
    </row>
    <row r="823" spans="1:18" x14ac:dyDescent="0.2">
      <c r="A823" s="304">
        <v>42803</v>
      </c>
      <c r="B823">
        <v>19343.060000000001</v>
      </c>
      <c r="C823">
        <v>19350.2</v>
      </c>
      <c r="D823">
        <v>19262.98</v>
      </c>
      <c r="E823">
        <v>19318.580000000002</v>
      </c>
      <c r="F823">
        <v>1010884</v>
      </c>
      <c r="P823"/>
      <c r="Q823"/>
      <c r="R823"/>
    </row>
    <row r="824" spans="1:18" x14ac:dyDescent="0.2">
      <c r="A824" s="304">
        <v>42802</v>
      </c>
      <c r="B824">
        <v>19308.53</v>
      </c>
      <c r="C824">
        <v>19326.400000000001</v>
      </c>
      <c r="D824">
        <v>19198.78</v>
      </c>
      <c r="E824">
        <v>19254.03</v>
      </c>
      <c r="F824">
        <v>1032329</v>
      </c>
      <c r="P824"/>
      <c r="Q824"/>
      <c r="R824"/>
    </row>
    <row r="825" spans="1:18" x14ac:dyDescent="0.2">
      <c r="A825" s="304">
        <v>42801</v>
      </c>
      <c r="B825">
        <v>19337.189999999999</v>
      </c>
      <c r="C825">
        <v>19375.09</v>
      </c>
      <c r="D825">
        <v>19317.099999999999</v>
      </c>
      <c r="E825">
        <v>19344.150000000001</v>
      </c>
      <c r="F825">
        <v>987811</v>
      </c>
      <c r="P825"/>
      <c r="Q825"/>
      <c r="R825"/>
    </row>
    <row r="826" spans="1:18" x14ac:dyDescent="0.2">
      <c r="A826" s="304">
        <v>42800</v>
      </c>
      <c r="B826">
        <v>19409.18</v>
      </c>
      <c r="C826">
        <v>19411.54</v>
      </c>
      <c r="D826">
        <v>19340.32</v>
      </c>
      <c r="E826">
        <v>19379.14</v>
      </c>
      <c r="F826">
        <v>880226</v>
      </c>
      <c r="P826"/>
      <c r="Q826"/>
      <c r="R826"/>
    </row>
    <row r="827" spans="1:18" x14ac:dyDescent="0.2">
      <c r="A827" s="304">
        <v>42797</v>
      </c>
      <c r="B827">
        <v>19551.34</v>
      </c>
      <c r="C827">
        <v>19587.79</v>
      </c>
      <c r="D827">
        <v>19392.75</v>
      </c>
      <c r="E827">
        <v>19469.169999999998</v>
      </c>
      <c r="F827">
        <v>1109548</v>
      </c>
      <c r="P827"/>
      <c r="Q827"/>
      <c r="R827"/>
    </row>
    <row r="828" spans="1:18" x14ac:dyDescent="0.2">
      <c r="A828" s="304">
        <v>42796</v>
      </c>
      <c r="B828">
        <v>19624.82</v>
      </c>
      <c r="C828">
        <v>19668.009999999998</v>
      </c>
      <c r="D828">
        <v>19564.8</v>
      </c>
      <c r="E828">
        <v>19564.8</v>
      </c>
      <c r="F828">
        <v>1462326</v>
      </c>
      <c r="P828"/>
      <c r="Q828"/>
      <c r="R828"/>
    </row>
    <row r="829" spans="1:18" x14ac:dyDescent="0.2">
      <c r="A829" s="304">
        <v>42795</v>
      </c>
      <c r="B829">
        <v>19226.939999999999</v>
      </c>
      <c r="C829">
        <v>19414.55</v>
      </c>
      <c r="D829">
        <v>19164.62</v>
      </c>
      <c r="E829">
        <v>19393.54</v>
      </c>
      <c r="F829">
        <v>1323280</v>
      </c>
      <c r="P829"/>
      <c r="Q829"/>
      <c r="R829"/>
    </row>
    <row r="830" spans="1:18" x14ac:dyDescent="0.2">
      <c r="A830" s="304">
        <v>42794</v>
      </c>
      <c r="B830">
        <v>19194.68</v>
      </c>
      <c r="C830">
        <v>19267.990000000002</v>
      </c>
      <c r="D830">
        <v>19118.990000000002</v>
      </c>
      <c r="E830">
        <v>19118.990000000002</v>
      </c>
      <c r="F830">
        <v>1328720</v>
      </c>
      <c r="P830"/>
      <c r="Q830"/>
      <c r="R830"/>
    </row>
    <row r="831" spans="1:18" x14ac:dyDescent="0.2">
      <c r="A831" s="304">
        <v>42793</v>
      </c>
      <c r="B831">
        <v>19130.509999999998</v>
      </c>
      <c r="C831">
        <v>19178.990000000002</v>
      </c>
      <c r="D831">
        <v>18995.55</v>
      </c>
      <c r="E831">
        <v>19107.47</v>
      </c>
      <c r="F831">
        <v>1241818</v>
      </c>
      <c r="P831"/>
      <c r="Q831"/>
      <c r="R831"/>
    </row>
    <row r="832" spans="1:18" x14ac:dyDescent="0.2">
      <c r="B832"/>
      <c r="P832"/>
      <c r="Q832"/>
      <c r="R832"/>
    </row>
    <row r="833" spans="2:18" x14ac:dyDescent="0.2">
      <c r="B833"/>
      <c r="P833"/>
      <c r="Q833"/>
      <c r="R833"/>
    </row>
    <row r="834" spans="2:18" x14ac:dyDescent="0.2">
      <c r="B834"/>
      <c r="P834"/>
      <c r="Q834"/>
      <c r="R834"/>
    </row>
    <row r="835" spans="2:18" x14ac:dyDescent="0.2">
      <c r="B835"/>
      <c r="P835"/>
      <c r="Q835"/>
      <c r="R835"/>
    </row>
    <row r="836" spans="2:18" x14ac:dyDescent="0.2">
      <c r="B836"/>
      <c r="P836"/>
      <c r="Q836"/>
      <c r="R836"/>
    </row>
    <row r="837" spans="2:18" x14ac:dyDescent="0.2">
      <c r="B837"/>
      <c r="P837"/>
      <c r="Q837"/>
      <c r="R837"/>
    </row>
    <row r="838" spans="2:18" x14ac:dyDescent="0.2">
      <c r="B838"/>
      <c r="P838"/>
      <c r="Q838"/>
      <c r="R838"/>
    </row>
    <row r="839" spans="2:18" x14ac:dyDescent="0.2">
      <c r="B839"/>
      <c r="P839"/>
      <c r="Q839"/>
      <c r="R839"/>
    </row>
    <row r="840" spans="2:18" x14ac:dyDescent="0.2">
      <c r="B840"/>
      <c r="P840"/>
      <c r="Q840"/>
      <c r="R840"/>
    </row>
    <row r="841" spans="2:18" x14ac:dyDescent="0.2">
      <c r="B841"/>
      <c r="P841"/>
      <c r="Q841"/>
      <c r="R841"/>
    </row>
    <row r="842" spans="2:18" x14ac:dyDescent="0.2">
      <c r="B842"/>
      <c r="P842"/>
      <c r="Q842"/>
      <c r="R842"/>
    </row>
    <row r="843" spans="2:18" x14ac:dyDescent="0.2">
      <c r="B843"/>
      <c r="P843"/>
      <c r="Q843"/>
      <c r="R843"/>
    </row>
    <row r="844" spans="2:18" x14ac:dyDescent="0.2">
      <c r="B844"/>
      <c r="P844"/>
      <c r="Q844"/>
      <c r="R844"/>
    </row>
    <row r="845" spans="2:18" x14ac:dyDescent="0.2">
      <c r="B845"/>
      <c r="P845"/>
      <c r="Q845"/>
      <c r="R845"/>
    </row>
    <row r="846" spans="2:18" x14ac:dyDescent="0.2">
      <c r="B846"/>
      <c r="P846"/>
      <c r="Q846"/>
      <c r="R846"/>
    </row>
    <row r="847" spans="2:18" x14ac:dyDescent="0.2">
      <c r="B847"/>
      <c r="P847"/>
      <c r="Q847"/>
      <c r="R847"/>
    </row>
    <row r="848" spans="2:18" x14ac:dyDescent="0.2">
      <c r="B848"/>
      <c r="P848"/>
      <c r="Q848"/>
      <c r="R848"/>
    </row>
    <row r="849" spans="2:18" x14ac:dyDescent="0.2">
      <c r="B849"/>
      <c r="P849"/>
      <c r="Q849"/>
      <c r="R849"/>
    </row>
    <row r="850" spans="2:18" x14ac:dyDescent="0.2">
      <c r="B850"/>
      <c r="P850"/>
      <c r="Q850"/>
      <c r="R850"/>
    </row>
    <row r="851" spans="2:18" x14ac:dyDescent="0.2">
      <c r="B851"/>
      <c r="P851"/>
      <c r="Q851"/>
      <c r="R851"/>
    </row>
    <row r="852" spans="2:18" x14ac:dyDescent="0.2">
      <c r="B852"/>
      <c r="P852"/>
      <c r="Q852"/>
      <c r="R852"/>
    </row>
    <row r="853" spans="2:18" x14ac:dyDescent="0.2">
      <c r="B853"/>
      <c r="P853"/>
      <c r="Q853"/>
      <c r="R853"/>
    </row>
    <row r="854" spans="2:18" x14ac:dyDescent="0.2">
      <c r="B854"/>
      <c r="P854"/>
      <c r="Q854"/>
      <c r="R854"/>
    </row>
    <row r="855" spans="2:18" x14ac:dyDescent="0.2">
      <c r="B855"/>
      <c r="P855"/>
      <c r="Q855"/>
      <c r="R855"/>
    </row>
    <row r="856" spans="2:18" x14ac:dyDescent="0.2">
      <c r="B856"/>
      <c r="P856"/>
      <c r="Q856"/>
      <c r="R856"/>
    </row>
    <row r="857" spans="2:18" x14ac:dyDescent="0.2">
      <c r="B857"/>
      <c r="P857"/>
      <c r="Q857"/>
      <c r="R857"/>
    </row>
    <row r="858" spans="2:18" x14ac:dyDescent="0.2">
      <c r="B858"/>
      <c r="P858"/>
      <c r="Q858"/>
      <c r="R858"/>
    </row>
    <row r="859" spans="2:18" x14ac:dyDescent="0.2">
      <c r="B859"/>
      <c r="P859"/>
      <c r="Q859"/>
      <c r="R859"/>
    </row>
    <row r="860" spans="2:18" x14ac:dyDescent="0.2">
      <c r="B860"/>
      <c r="P860"/>
      <c r="Q860"/>
      <c r="R860"/>
    </row>
    <row r="861" spans="2:18" x14ac:dyDescent="0.2">
      <c r="B861"/>
      <c r="P861"/>
      <c r="Q861"/>
      <c r="R861"/>
    </row>
    <row r="862" spans="2:18" x14ac:dyDescent="0.2">
      <c r="B862"/>
      <c r="P862"/>
      <c r="Q862"/>
      <c r="R862"/>
    </row>
    <row r="863" spans="2:18" x14ac:dyDescent="0.2">
      <c r="B863"/>
      <c r="P863"/>
      <c r="Q863"/>
      <c r="R863"/>
    </row>
    <row r="864" spans="2:18" x14ac:dyDescent="0.2">
      <c r="B864"/>
      <c r="P864"/>
      <c r="Q864"/>
      <c r="R864"/>
    </row>
    <row r="865" spans="2:18" x14ac:dyDescent="0.2">
      <c r="B865"/>
      <c r="P865"/>
      <c r="Q865"/>
      <c r="R865"/>
    </row>
    <row r="866" spans="2:18" x14ac:dyDescent="0.2">
      <c r="B866"/>
      <c r="P866"/>
      <c r="Q866"/>
      <c r="R866"/>
    </row>
    <row r="867" spans="2:18" x14ac:dyDescent="0.2">
      <c r="B867"/>
      <c r="P867"/>
      <c r="Q867"/>
      <c r="R867"/>
    </row>
    <row r="868" spans="2:18" x14ac:dyDescent="0.2">
      <c r="B868"/>
      <c r="P868"/>
      <c r="Q868"/>
      <c r="R868"/>
    </row>
    <row r="869" spans="2:18" x14ac:dyDescent="0.2">
      <c r="B869"/>
      <c r="P869"/>
      <c r="Q869"/>
      <c r="R869"/>
    </row>
    <row r="870" spans="2:18" x14ac:dyDescent="0.2">
      <c r="B870"/>
      <c r="P870"/>
      <c r="Q870"/>
      <c r="R870"/>
    </row>
    <row r="871" spans="2:18" x14ac:dyDescent="0.2">
      <c r="B871"/>
      <c r="P871"/>
      <c r="Q871"/>
      <c r="R871"/>
    </row>
    <row r="872" spans="2:18" x14ac:dyDescent="0.2">
      <c r="B872"/>
      <c r="P872"/>
      <c r="Q872"/>
      <c r="R872"/>
    </row>
    <row r="873" spans="2:18" x14ac:dyDescent="0.2">
      <c r="B873"/>
      <c r="P873"/>
      <c r="Q873"/>
      <c r="R873"/>
    </row>
    <row r="874" spans="2:18" x14ac:dyDescent="0.2">
      <c r="B874"/>
      <c r="P874"/>
      <c r="Q874"/>
      <c r="R874"/>
    </row>
    <row r="875" spans="2:18" x14ac:dyDescent="0.2">
      <c r="B875"/>
      <c r="P875"/>
      <c r="Q875"/>
      <c r="R875"/>
    </row>
    <row r="876" spans="2:18" x14ac:dyDescent="0.2">
      <c r="B876"/>
      <c r="P876"/>
      <c r="Q876"/>
      <c r="R876"/>
    </row>
    <row r="877" spans="2:18" x14ac:dyDescent="0.2">
      <c r="B877"/>
      <c r="P877"/>
      <c r="Q877"/>
      <c r="R877"/>
    </row>
    <row r="878" spans="2:18" x14ac:dyDescent="0.2">
      <c r="B878"/>
      <c r="P878"/>
      <c r="Q878"/>
      <c r="R878"/>
    </row>
    <row r="879" spans="2:18" x14ac:dyDescent="0.2">
      <c r="B879"/>
      <c r="P879"/>
      <c r="Q879"/>
      <c r="R879"/>
    </row>
    <row r="880" spans="2:18" x14ac:dyDescent="0.2">
      <c r="B880"/>
      <c r="P880"/>
      <c r="Q880"/>
      <c r="R880"/>
    </row>
    <row r="881" spans="2:18" x14ac:dyDescent="0.2">
      <c r="B881"/>
      <c r="P881"/>
      <c r="Q881"/>
      <c r="R881"/>
    </row>
    <row r="882" spans="2:18" x14ac:dyDescent="0.2">
      <c r="B882"/>
      <c r="P882"/>
      <c r="Q882"/>
      <c r="R882"/>
    </row>
    <row r="883" spans="2:18" x14ac:dyDescent="0.2">
      <c r="B883"/>
      <c r="P883"/>
      <c r="Q883"/>
      <c r="R883"/>
    </row>
    <row r="884" spans="2:18" x14ac:dyDescent="0.2">
      <c r="B884"/>
      <c r="P884"/>
      <c r="Q884"/>
      <c r="R884"/>
    </row>
    <row r="885" spans="2:18" x14ac:dyDescent="0.2">
      <c r="B885"/>
      <c r="P885"/>
      <c r="Q885"/>
      <c r="R885"/>
    </row>
    <row r="886" spans="2:18" x14ac:dyDescent="0.2">
      <c r="B886"/>
      <c r="P886"/>
      <c r="Q886"/>
      <c r="R886"/>
    </row>
    <row r="887" spans="2:18" x14ac:dyDescent="0.2">
      <c r="B887"/>
      <c r="P887"/>
      <c r="Q887"/>
      <c r="R887"/>
    </row>
    <row r="888" spans="2:18" x14ac:dyDescent="0.2">
      <c r="B888"/>
      <c r="P888"/>
      <c r="Q888"/>
      <c r="R888"/>
    </row>
    <row r="889" spans="2:18" x14ac:dyDescent="0.2">
      <c r="B889"/>
      <c r="P889"/>
      <c r="Q889"/>
      <c r="R889"/>
    </row>
    <row r="890" spans="2:18" x14ac:dyDescent="0.2">
      <c r="B890"/>
      <c r="P890"/>
      <c r="Q890"/>
      <c r="R890"/>
    </row>
    <row r="891" spans="2:18" x14ac:dyDescent="0.2">
      <c r="B891"/>
      <c r="P891"/>
      <c r="Q891"/>
      <c r="R891"/>
    </row>
    <row r="892" spans="2:18" x14ac:dyDescent="0.2">
      <c r="B892"/>
      <c r="P892"/>
      <c r="Q892"/>
      <c r="R892"/>
    </row>
    <row r="893" spans="2:18" x14ac:dyDescent="0.2">
      <c r="B893"/>
      <c r="P893"/>
      <c r="Q893"/>
      <c r="R893"/>
    </row>
    <row r="894" spans="2:18" x14ac:dyDescent="0.2">
      <c r="B894"/>
      <c r="P894"/>
      <c r="Q894"/>
      <c r="R894"/>
    </row>
    <row r="895" spans="2:18" x14ac:dyDescent="0.2">
      <c r="B895"/>
      <c r="P895"/>
      <c r="Q895"/>
      <c r="R895"/>
    </row>
    <row r="896" spans="2:18" x14ac:dyDescent="0.2">
      <c r="B896"/>
      <c r="P896"/>
      <c r="Q896"/>
      <c r="R896"/>
    </row>
    <row r="897" spans="2:18" x14ac:dyDescent="0.2">
      <c r="B897"/>
      <c r="P897"/>
      <c r="Q897"/>
      <c r="R897"/>
    </row>
    <row r="898" spans="2:18" x14ac:dyDescent="0.2">
      <c r="B898"/>
      <c r="P898"/>
      <c r="Q898"/>
      <c r="R898"/>
    </row>
    <row r="899" spans="2:18" x14ac:dyDescent="0.2">
      <c r="B899"/>
      <c r="P899"/>
      <c r="Q899"/>
      <c r="R899"/>
    </row>
    <row r="900" spans="2:18" x14ac:dyDescent="0.2">
      <c r="B900"/>
      <c r="P900"/>
      <c r="Q900"/>
      <c r="R900"/>
    </row>
    <row r="901" spans="2:18" x14ac:dyDescent="0.2">
      <c r="B901"/>
      <c r="P901"/>
      <c r="Q901"/>
      <c r="R901"/>
    </row>
    <row r="902" spans="2:18" x14ac:dyDescent="0.2">
      <c r="B902"/>
      <c r="P902"/>
      <c r="Q902"/>
      <c r="R902"/>
    </row>
    <row r="903" spans="2:18" x14ac:dyDescent="0.2">
      <c r="B903"/>
      <c r="P903"/>
      <c r="Q903"/>
      <c r="R903"/>
    </row>
    <row r="904" spans="2:18" x14ac:dyDescent="0.2">
      <c r="B904"/>
      <c r="P904"/>
      <c r="Q904"/>
      <c r="R904"/>
    </row>
    <row r="905" spans="2:18" x14ac:dyDescent="0.2">
      <c r="B905"/>
      <c r="P905"/>
      <c r="Q905"/>
      <c r="R905"/>
    </row>
    <row r="906" spans="2:18" x14ac:dyDescent="0.2">
      <c r="B906"/>
      <c r="P906"/>
      <c r="Q906"/>
      <c r="R906"/>
    </row>
    <row r="907" spans="2:18" x14ac:dyDescent="0.2">
      <c r="B907"/>
      <c r="P907"/>
      <c r="Q907"/>
      <c r="R907"/>
    </row>
    <row r="908" spans="2:18" x14ac:dyDescent="0.2">
      <c r="B908"/>
      <c r="P908"/>
      <c r="Q908"/>
      <c r="R908"/>
    </row>
    <row r="909" spans="2:18" x14ac:dyDescent="0.2">
      <c r="B909"/>
      <c r="P909"/>
      <c r="Q909"/>
      <c r="R909"/>
    </row>
    <row r="910" spans="2:18" x14ac:dyDescent="0.2">
      <c r="B910"/>
      <c r="P910"/>
      <c r="Q910"/>
      <c r="R910"/>
    </row>
    <row r="911" spans="2:18" x14ac:dyDescent="0.2">
      <c r="B911"/>
      <c r="P911"/>
      <c r="Q911"/>
      <c r="R911"/>
    </row>
    <row r="912" spans="2:18" x14ac:dyDescent="0.2">
      <c r="B912"/>
      <c r="P912"/>
      <c r="Q912"/>
      <c r="R912"/>
    </row>
    <row r="913" spans="2:18" x14ac:dyDescent="0.2">
      <c r="B913"/>
      <c r="P913"/>
      <c r="Q913"/>
      <c r="R913"/>
    </row>
    <row r="914" spans="2:18" x14ac:dyDescent="0.2">
      <c r="B914"/>
      <c r="P914"/>
      <c r="Q914"/>
      <c r="R914"/>
    </row>
    <row r="915" spans="2:18" x14ac:dyDescent="0.2">
      <c r="B915"/>
      <c r="P915"/>
      <c r="Q915"/>
      <c r="R915"/>
    </row>
    <row r="916" spans="2:18" x14ac:dyDescent="0.2">
      <c r="B916"/>
      <c r="P916"/>
      <c r="Q916"/>
      <c r="R916"/>
    </row>
    <row r="917" spans="2:18" x14ac:dyDescent="0.2">
      <c r="B917"/>
      <c r="P917"/>
      <c r="Q917"/>
      <c r="R917"/>
    </row>
    <row r="918" spans="2:18" x14ac:dyDescent="0.2">
      <c r="B918"/>
      <c r="P918"/>
      <c r="Q918"/>
      <c r="R918"/>
    </row>
    <row r="919" spans="2:18" x14ac:dyDescent="0.2">
      <c r="B919"/>
      <c r="P919"/>
      <c r="Q919"/>
      <c r="R919"/>
    </row>
    <row r="920" spans="2:18" x14ac:dyDescent="0.2">
      <c r="B920"/>
      <c r="P920"/>
      <c r="Q920"/>
      <c r="R920"/>
    </row>
    <row r="921" spans="2:18" x14ac:dyDescent="0.2">
      <c r="B921"/>
      <c r="P921"/>
      <c r="Q921"/>
      <c r="R921"/>
    </row>
    <row r="922" spans="2:18" x14ac:dyDescent="0.2">
      <c r="B922"/>
      <c r="P922"/>
      <c r="Q922"/>
      <c r="R922"/>
    </row>
    <row r="923" spans="2:18" x14ac:dyDescent="0.2">
      <c r="B923"/>
      <c r="P923"/>
      <c r="Q923"/>
      <c r="R923"/>
    </row>
    <row r="924" spans="2:18" x14ac:dyDescent="0.2">
      <c r="B924"/>
      <c r="P924"/>
      <c r="Q924"/>
      <c r="R924"/>
    </row>
    <row r="925" spans="2:18" x14ac:dyDescent="0.2">
      <c r="B925"/>
      <c r="P925"/>
      <c r="Q925"/>
      <c r="R925"/>
    </row>
    <row r="926" spans="2:18" x14ac:dyDescent="0.2">
      <c r="B926"/>
      <c r="P926"/>
      <c r="Q926"/>
      <c r="R926"/>
    </row>
    <row r="927" spans="2:18" x14ac:dyDescent="0.2">
      <c r="B927"/>
      <c r="P927"/>
      <c r="Q927"/>
      <c r="R927"/>
    </row>
    <row r="928" spans="2:18" x14ac:dyDescent="0.2">
      <c r="B928"/>
      <c r="P928"/>
      <c r="Q928"/>
      <c r="R928"/>
    </row>
    <row r="929" spans="2:18" x14ac:dyDescent="0.2">
      <c r="B929"/>
      <c r="P929"/>
      <c r="Q929"/>
      <c r="R929"/>
    </row>
    <row r="930" spans="2:18" x14ac:dyDescent="0.2">
      <c r="B930"/>
      <c r="P930"/>
      <c r="Q930"/>
      <c r="R930"/>
    </row>
    <row r="931" spans="2:18" x14ac:dyDescent="0.2">
      <c r="B931"/>
      <c r="P931"/>
      <c r="Q931"/>
      <c r="R931"/>
    </row>
    <row r="932" spans="2:18" x14ac:dyDescent="0.2">
      <c r="B932"/>
      <c r="P932"/>
      <c r="Q932"/>
      <c r="R932"/>
    </row>
    <row r="933" spans="2:18" x14ac:dyDescent="0.2">
      <c r="B933"/>
      <c r="P933"/>
      <c r="Q933"/>
      <c r="R933"/>
    </row>
    <row r="934" spans="2:18" x14ac:dyDescent="0.2">
      <c r="B934"/>
      <c r="P934"/>
      <c r="Q934"/>
      <c r="R934"/>
    </row>
    <row r="935" spans="2:18" x14ac:dyDescent="0.2">
      <c r="B935"/>
      <c r="P935"/>
      <c r="Q935"/>
      <c r="R935"/>
    </row>
    <row r="936" spans="2:18" x14ac:dyDescent="0.2">
      <c r="B936"/>
      <c r="P936"/>
      <c r="Q936"/>
      <c r="R936"/>
    </row>
    <row r="937" spans="2:18" x14ac:dyDescent="0.2">
      <c r="B937"/>
      <c r="P937"/>
      <c r="Q937"/>
      <c r="R937"/>
    </row>
    <row r="938" spans="2:18" x14ac:dyDescent="0.2">
      <c r="B938"/>
      <c r="P938"/>
      <c r="Q938"/>
      <c r="R938"/>
    </row>
    <row r="939" spans="2:18" x14ac:dyDescent="0.2">
      <c r="B939"/>
      <c r="P939"/>
      <c r="Q939"/>
      <c r="R939"/>
    </row>
    <row r="940" spans="2:18" x14ac:dyDescent="0.2">
      <c r="B940"/>
      <c r="P940"/>
      <c r="Q940"/>
      <c r="R940"/>
    </row>
    <row r="941" spans="2:18" x14ac:dyDescent="0.2">
      <c r="B941"/>
      <c r="P941"/>
      <c r="Q941"/>
      <c r="R941"/>
    </row>
    <row r="942" spans="2:18" x14ac:dyDescent="0.2">
      <c r="B942"/>
      <c r="P942"/>
      <c r="Q942"/>
      <c r="R942"/>
    </row>
    <row r="943" spans="2:18" x14ac:dyDescent="0.2">
      <c r="B943"/>
      <c r="P943"/>
      <c r="Q943"/>
      <c r="R943"/>
    </row>
    <row r="944" spans="2:18" x14ac:dyDescent="0.2">
      <c r="B944"/>
      <c r="P944"/>
      <c r="Q944"/>
      <c r="R944"/>
    </row>
    <row r="945" spans="2:18" x14ac:dyDescent="0.2">
      <c r="B945"/>
      <c r="P945"/>
      <c r="Q945"/>
      <c r="R945"/>
    </row>
    <row r="946" spans="2:18" x14ac:dyDescent="0.2">
      <c r="B946"/>
      <c r="P946"/>
      <c r="Q946"/>
      <c r="R946"/>
    </row>
    <row r="947" spans="2:18" x14ac:dyDescent="0.2">
      <c r="B947"/>
      <c r="P947"/>
      <c r="Q947"/>
      <c r="R947"/>
    </row>
    <row r="948" spans="2:18" x14ac:dyDescent="0.2">
      <c r="B948"/>
      <c r="P948"/>
      <c r="Q948"/>
      <c r="R948"/>
    </row>
    <row r="949" spans="2:18" x14ac:dyDescent="0.2">
      <c r="B949"/>
      <c r="P949"/>
      <c r="Q949"/>
      <c r="R949"/>
    </row>
    <row r="950" spans="2:18" x14ac:dyDescent="0.2">
      <c r="B950"/>
      <c r="P950"/>
      <c r="Q950"/>
      <c r="R950"/>
    </row>
    <row r="951" spans="2:18" x14ac:dyDescent="0.2">
      <c r="B951"/>
      <c r="P951"/>
      <c r="Q951"/>
      <c r="R951"/>
    </row>
    <row r="952" spans="2:18" x14ac:dyDescent="0.2">
      <c r="B952"/>
      <c r="P952"/>
      <c r="Q952"/>
      <c r="R952"/>
    </row>
    <row r="953" spans="2:18" x14ac:dyDescent="0.2">
      <c r="B953"/>
      <c r="P953"/>
      <c r="Q953"/>
      <c r="R953"/>
    </row>
    <row r="954" spans="2:18" x14ac:dyDescent="0.2">
      <c r="B954"/>
      <c r="P954"/>
      <c r="Q954"/>
      <c r="R954"/>
    </row>
    <row r="955" spans="2:18" x14ac:dyDescent="0.2">
      <c r="B955"/>
      <c r="P955"/>
      <c r="Q955"/>
      <c r="R955"/>
    </row>
    <row r="956" spans="2:18" x14ac:dyDescent="0.2">
      <c r="B956"/>
      <c r="P956"/>
      <c r="Q956"/>
      <c r="R956"/>
    </row>
    <row r="957" spans="2:18" x14ac:dyDescent="0.2">
      <c r="B957"/>
      <c r="P957"/>
      <c r="Q957"/>
      <c r="R957"/>
    </row>
    <row r="958" spans="2:18" x14ac:dyDescent="0.2">
      <c r="B958"/>
      <c r="P958"/>
      <c r="Q958"/>
      <c r="R958"/>
    </row>
    <row r="959" spans="2:18" x14ac:dyDescent="0.2">
      <c r="B959"/>
      <c r="P959"/>
      <c r="Q959"/>
      <c r="R959"/>
    </row>
    <row r="960" spans="2:18" x14ac:dyDescent="0.2">
      <c r="B960"/>
      <c r="P960"/>
      <c r="Q960"/>
      <c r="R960"/>
    </row>
    <row r="961" spans="2:18" x14ac:dyDescent="0.2">
      <c r="B961"/>
      <c r="P961"/>
      <c r="Q961"/>
      <c r="R961"/>
    </row>
    <row r="962" spans="2:18" x14ac:dyDescent="0.2">
      <c r="B962"/>
      <c r="P962"/>
      <c r="Q962"/>
      <c r="R962"/>
    </row>
    <row r="963" spans="2:18" x14ac:dyDescent="0.2">
      <c r="B963"/>
      <c r="P963"/>
      <c r="Q963"/>
      <c r="R963"/>
    </row>
    <row r="964" spans="2:18" x14ac:dyDescent="0.2">
      <c r="B964"/>
      <c r="P964"/>
      <c r="Q964"/>
      <c r="R964"/>
    </row>
    <row r="965" spans="2:18" x14ac:dyDescent="0.2">
      <c r="B965"/>
      <c r="P965"/>
      <c r="Q965"/>
      <c r="R965"/>
    </row>
    <row r="966" spans="2:18" x14ac:dyDescent="0.2">
      <c r="B966"/>
      <c r="P966"/>
      <c r="Q966"/>
      <c r="R966"/>
    </row>
    <row r="967" spans="2:18" x14ac:dyDescent="0.2">
      <c r="B967"/>
      <c r="P967"/>
      <c r="Q967"/>
      <c r="R967"/>
    </row>
    <row r="968" spans="2:18" x14ac:dyDescent="0.2">
      <c r="B968"/>
      <c r="P968"/>
      <c r="Q968"/>
      <c r="R968"/>
    </row>
    <row r="969" spans="2:18" x14ac:dyDescent="0.2">
      <c r="B969"/>
      <c r="P969"/>
      <c r="Q969"/>
      <c r="R969"/>
    </row>
    <row r="970" spans="2:18" x14ac:dyDescent="0.2">
      <c r="B970"/>
      <c r="P970"/>
      <c r="Q970"/>
      <c r="R970"/>
    </row>
    <row r="971" spans="2:18" x14ac:dyDescent="0.2">
      <c r="B971"/>
      <c r="P971"/>
      <c r="Q971"/>
      <c r="R971"/>
    </row>
    <row r="972" spans="2:18" x14ac:dyDescent="0.2">
      <c r="B972"/>
      <c r="P972"/>
      <c r="Q972"/>
      <c r="R972"/>
    </row>
    <row r="973" spans="2:18" x14ac:dyDescent="0.2">
      <c r="B973"/>
      <c r="P973"/>
      <c r="Q973"/>
      <c r="R973"/>
    </row>
    <row r="974" spans="2:18" x14ac:dyDescent="0.2">
      <c r="B974"/>
      <c r="P974"/>
      <c r="Q974"/>
      <c r="R974"/>
    </row>
    <row r="975" spans="2:18" x14ac:dyDescent="0.2">
      <c r="B975"/>
      <c r="P975"/>
      <c r="Q975"/>
      <c r="R975"/>
    </row>
    <row r="976" spans="2:18" x14ac:dyDescent="0.2">
      <c r="B976"/>
      <c r="P976"/>
      <c r="Q976"/>
      <c r="R976"/>
    </row>
    <row r="977" spans="2:18" x14ac:dyDescent="0.2">
      <c r="B977"/>
      <c r="P977"/>
      <c r="Q977"/>
      <c r="R977"/>
    </row>
    <row r="978" spans="2:18" x14ac:dyDescent="0.2">
      <c r="B978"/>
      <c r="P978"/>
      <c r="Q978"/>
      <c r="R978"/>
    </row>
    <row r="979" spans="2:18" x14ac:dyDescent="0.2">
      <c r="B979"/>
      <c r="P979"/>
      <c r="Q979"/>
      <c r="R979"/>
    </row>
    <row r="980" spans="2:18" x14ac:dyDescent="0.2">
      <c r="B980"/>
      <c r="P980"/>
      <c r="Q980"/>
      <c r="R980"/>
    </row>
    <row r="981" spans="2:18" x14ac:dyDescent="0.2">
      <c r="B981"/>
      <c r="P981"/>
      <c r="Q981"/>
      <c r="R981"/>
    </row>
    <row r="982" spans="2:18" x14ac:dyDescent="0.2">
      <c r="B982"/>
      <c r="P982"/>
      <c r="Q982"/>
      <c r="R982"/>
    </row>
    <row r="983" spans="2:18" x14ac:dyDescent="0.2">
      <c r="B983"/>
      <c r="P983"/>
      <c r="Q983"/>
      <c r="R983"/>
    </row>
    <row r="984" spans="2:18" x14ac:dyDescent="0.2">
      <c r="B984"/>
      <c r="P984"/>
      <c r="Q984"/>
      <c r="R984"/>
    </row>
    <row r="985" spans="2:18" x14ac:dyDescent="0.2">
      <c r="B985"/>
      <c r="P985"/>
      <c r="Q985"/>
      <c r="R985"/>
    </row>
    <row r="986" spans="2:18" x14ac:dyDescent="0.2">
      <c r="B986"/>
      <c r="P986"/>
      <c r="Q986"/>
      <c r="R986"/>
    </row>
    <row r="987" spans="2:18" x14ac:dyDescent="0.2">
      <c r="B987"/>
      <c r="P987"/>
      <c r="Q987"/>
      <c r="R987"/>
    </row>
    <row r="988" spans="2:18" x14ac:dyDescent="0.2">
      <c r="B988"/>
      <c r="P988"/>
      <c r="Q988"/>
      <c r="R988"/>
    </row>
    <row r="989" spans="2:18" x14ac:dyDescent="0.2">
      <c r="B989"/>
      <c r="P989"/>
      <c r="Q989"/>
      <c r="R989"/>
    </row>
    <row r="990" spans="2:18" x14ac:dyDescent="0.2">
      <c r="B990"/>
      <c r="P990"/>
      <c r="Q990"/>
      <c r="R990"/>
    </row>
    <row r="991" spans="2:18" x14ac:dyDescent="0.2">
      <c r="B991"/>
      <c r="P991"/>
      <c r="Q991"/>
      <c r="R991"/>
    </row>
    <row r="992" spans="2:18" x14ac:dyDescent="0.2">
      <c r="B992"/>
      <c r="P992"/>
      <c r="Q992"/>
      <c r="R992"/>
    </row>
    <row r="993" spans="2:18" x14ac:dyDescent="0.2">
      <c r="B993"/>
      <c r="P993"/>
      <c r="Q993"/>
      <c r="R993"/>
    </row>
    <row r="994" spans="2:18" x14ac:dyDescent="0.2">
      <c r="B994"/>
      <c r="P994"/>
      <c r="Q994"/>
      <c r="R994"/>
    </row>
    <row r="995" spans="2:18" x14ac:dyDescent="0.2">
      <c r="B995"/>
      <c r="P995"/>
      <c r="Q995"/>
      <c r="R995"/>
    </row>
    <row r="996" spans="2:18" x14ac:dyDescent="0.2">
      <c r="B996"/>
      <c r="P996"/>
      <c r="Q996"/>
      <c r="R996"/>
    </row>
    <row r="997" spans="2:18" x14ac:dyDescent="0.2">
      <c r="B997"/>
      <c r="P997"/>
      <c r="Q997"/>
      <c r="R997"/>
    </row>
    <row r="998" spans="2:18" x14ac:dyDescent="0.2">
      <c r="B998"/>
      <c r="P998"/>
      <c r="Q998"/>
      <c r="R998"/>
    </row>
    <row r="999" spans="2:18" x14ac:dyDescent="0.2">
      <c r="B999"/>
      <c r="P999"/>
      <c r="Q999"/>
      <c r="R999"/>
    </row>
    <row r="1000" spans="2:18" x14ac:dyDescent="0.2">
      <c r="B1000"/>
      <c r="P1000"/>
      <c r="Q1000"/>
      <c r="R1000"/>
    </row>
    <row r="1001" spans="2:18" x14ac:dyDescent="0.2">
      <c r="B1001"/>
      <c r="P1001"/>
      <c r="Q1001"/>
      <c r="R1001"/>
    </row>
    <row r="1002" spans="2:18" x14ac:dyDescent="0.2">
      <c r="B1002"/>
      <c r="P1002"/>
      <c r="Q1002"/>
      <c r="R1002"/>
    </row>
    <row r="1003" spans="2:18" x14ac:dyDescent="0.2">
      <c r="B1003"/>
      <c r="P1003"/>
      <c r="Q1003"/>
      <c r="R1003"/>
    </row>
    <row r="1004" spans="2:18" x14ac:dyDescent="0.2">
      <c r="B1004"/>
      <c r="P1004"/>
      <c r="Q1004"/>
      <c r="R1004"/>
    </row>
    <row r="1005" spans="2:18" x14ac:dyDescent="0.2">
      <c r="B1005"/>
      <c r="P1005"/>
      <c r="Q1005"/>
      <c r="R1005"/>
    </row>
    <row r="1006" spans="2:18" x14ac:dyDescent="0.2">
      <c r="B1006"/>
      <c r="P1006"/>
      <c r="Q1006"/>
      <c r="R1006"/>
    </row>
    <row r="1007" spans="2:18" x14ac:dyDescent="0.2">
      <c r="B1007"/>
      <c r="P1007"/>
      <c r="Q1007"/>
      <c r="R1007"/>
    </row>
    <row r="1008" spans="2:18" x14ac:dyDescent="0.2">
      <c r="B1008"/>
      <c r="P1008"/>
      <c r="Q1008"/>
      <c r="R1008"/>
    </row>
    <row r="1009" spans="2:18" x14ac:dyDescent="0.2">
      <c r="B1009"/>
      <c r="P1009"/>
      <c r="Q1009"/>
      <c r="R1009"/>
    </row>
    <row r="1010" spans="2:18" x14ac:dyDescent="0.2">
      <c r="B1010"/>
      <c r="P1010"/>
      <c r="Q1010"/>
      <c r="R1010"/>
    </row>
    <row r="1011" spans="2:18" x14ac:dyDescent="0.2">
      <c r="B1011"/>
      <c r="P1011"/>
      <c r="Q1011"/>
      <c r="R1011"/>
    </row>
    <row r="1012" spans="2:18" x14ac:dyDescent="0.2">
      <c r="B1012"/>
      <c r="P1012"/>
      <c r="Q1012"/>
      <c r="R1012"/>
    </row>
    <row r="1013" spans="2:18" x14ac:dyDescent="0.2">
      <c r="B1013"/>
      <c r="P1013"/>
      <c r="Q1013"/>
      <c r="R1013"/>
    </row>
    <row r="1014" spans="2:18" x14ac:dyDescent="0.2">
      <c r="B1014"/>
      <c r="P1014"/>
      <c r="Q1014"/>
      <c r="R1014"/>
    </row>
    <row r="1015" spans="2:18" x14ac:dyDescent="0.2">
      <c r="B1015"/>
      <c r="P1015"/>
      <c r="Q1015"/>
      <c r="R1015"/>
    </row>
    <row r="1016" spans="2:18" x14ac:dyDescent="0.2">
      <c r="B1016"/>
      <c r="P1016"/>
      <c r="Q1016"/>
      <c r="R1016"/>
    </row>
    <row r="1017" spans="2:18" x14ac:dyDescent="0.2">
      <c r="B1017"/>
      <c r="P1017"/>
      <c r="Q1017"/>
      <c r="R1017"/>
    </row>
    <row r="1018" spans="2:18" x14ac:dyDescent="0.2">
      <c r="B1018"/>
      <c r="P1018"/>
      <c r="Q1018"/>
      <c r="R1018"/>
    </row>
    <row r="1019" spans="2:18" x14ac:dyDescent="0.2">
      <c r="B1019"/>
      <c r="P1019"/>
      <c r="Q1019"/>
      <c r="R1019"/>
    </row>
    <row r="1020" spans="2:18" x14ac:dyDescent="0.2">
      <c r="B1020"/>
      <c r="P1020"/>
      <c r="Q1020"/>
      <c r="R1020"/>
    </row>
    <row r="1021" spans="2:18" x14ac:dyDescent="0.2">
      <c r="B1021"/>
      <c r="P1021"/>
      <c r="Q1021"/>
      <c r="R1021"/>
    </row>
    <row r="1022" spans="2:18" x14ac:dyDescent="0.2">
      <c r="B1022"/>
      <c r="P1022"/>
      <c r="Q1022"/>
      <c r="R1022"/>
    </row>
    <row r="1023" spans="2:18" x14ac:dyDescent="0.2">
      <c r="B1023"/>
      <c r="P1023"/>
      <c r="Q1023"/>
      <c r="R1023"/>
    </row>
    <row r="1024" spans="2:18" x14ac:dyDescent="0.2">
      <c r="B1024"/>
      <c r="P1024"/>
      <c r="Q1024"/>
      <c r="R1024"/>
    </row>
    <row r="1025" spans="2:18" x14ac:dyDescent="0.2">
      <c r="B1025"/>
      <c r="P1025"/>
      <c r="Q1025"/>
      <c r="R1025"/>
    </row>
    <row r="1026" spans="2:18" x14ac:dyDescent="0.2">
      <c r="B1026"/>
      <c r="P1026"/>
      <c r="Q1026"/>
      <c r="R1026"/>
    </row>
    <row r="1027" spans="2:18" x14ac:dyDescent="0.2">
      <c r="B1027"/>
      <c r="P1027"/>
      <c r="Q1027"/>
      <c r="R1027"/>
    </row>
    <row r="1028" spans="2:18" x14ac:dyDescent="0.2">
      <c r="B1028"/>
      <c r="P1028"/>
      <c r="Q1028"/>
      <c r="R1028"/>
    </row>
    <row r="1029" spans="2:18" x14ac:dyDescent="0.2">
      <c r="B1029"/>
      <c r="P1029"/>
      <c r="Q1029"/>
      <c r="R1029"/>
    </row>
    <row r="1030" spans="2:18" x14ac:dyDescent="0.2">
      <c r="B1030"/>
      <c r="P1030"/>
      <c r="Q1030"/>
      <c r="R1030"/>
    </row>
    <row r="1031" spans="2:18" x14ac:dyDescent="0.2">
      <c r="B1031"/>
      <c r="P1031"/>
      <c r="Q1031"/>
      <c r="R1031"/>
    </row>
    <row r="1032" spans="2:18" x14ac:dyDescent="0.2">
      <c r="B1032"/>
      <c r="P1032"/>
      <c r="Q1032"/>
      <c r="R1032"/>
    </row>
    <row r="1033" spans="2:18" x14ac:dyDescent="0.2">
      <c r="B1033"/>
      <c r="P1033"/>
      <c r="Q1033"/>
      <c r="R1033"/>
    </row>
    <row r="1034" spans="2:18" x14ac:dyDescent="0.2">
      <c r="B1034"/>
      <c r="P1034"/>
      <c r="Q1034"/>
      <c r="R1034"/>
    </row>
    <row r="1035" spans="2:18" x14ac:dyDescent="0.2">
      <c r="B1035"/>
      <c r="P1035"/>
      <c r="Q1035"/>
      <c r="R1035"/>
    </row>
    <row r="1036" spans="2:18" x14ac:dyDescent="0.2">
      <c r="B1036"/>
      <c r="P1036"/>
      <c r="Q1036"/>
      <c r="R1036"/>
    </row>
    <row r="1037" spans="2:18" x14ac:dyDescent="0.2">
      <c r="B1037"/>
      <c r="P1037"/>
      <c r="Q1037"/>
      <c r="R1037"/>
    </row>
    <row r="1038" spans="2:18" x14ac:dyDescent="0.2">
      <c r="B1038"/>
      <c r="P1038"/>
      <c r="Q1038"/>
      <c r="R1038"/>
    </row>
    <row r="1039" spans="2:18" x14ac:dyDescent="0.2">
      <c r="B1039"/>
      <c r="P1039"/>
      <c r="Q1039"/>
      <c r="R1039"/>
    </row>
    <row r="1040" spans="2:18" x14ac:dyDescent="0.2">
      <c r="B1040"/>
      <c r="P1040"/>
      <c r="Q1040"/>
      <c r="R1040"/>
    </row>
    <row r="1041" spans="2:18" x14ac:dyDescent="0.2">
      <c r="B1041"/>
      <c r="P1041"/>
      <c r="Q1041"/>
      <c r="R1041"/>
    </row>
    <row r="1042" spans="2:18" x14ac:dyDescent="0.2">
      <c r="B1042"/>
      <c r="P1042"/>
      <c r="Q1042"/>
      <c r="R1042"/>
    </row>
    <row r="1043" spans="2:18" x14ac:dyDescent="0.2">
      <c r="B1043"/>
      <c r="P1043"/>
      <c r="Q1043"/>
      <c r="R1043"/>
    </row>
    <row r="1044" spans="2:18" x14ac:dyDescent="0.2">
      <c r="B1044"/>
      <c r="P1044"/>
      <c r="Q1044"/>
      <c r="R1044"/>
    </row>
    <row r="1045" spans="2:18" x14ac:dyDescent="0.2">
      <c r="B1045"/>
      <c r="P1045"/>
      <c r="Q1045"/>
      <c r="R1045"/>
    </row>
    <row r="1046" spans="2:18" x14ac:dyDescent="0.2">
      <c r="B1046"/>
      <c r="P1046"/>
      <c r="Q1046"/>
      <c r="R1046"/>
    </row>
    <row r="1047" spans="2:18" x14ac:dyDescent="0.2">
      <c r="B1047"/>
      <c r="P1047"/>
      <c r="Q1047"/>
      <c r="R1047"/>
    </row>
    <row r="1048" spans="2:18" x14ac:dyDescent="0.2">
      <c r="B1048"/>
      <c r="P1048"/>
      <c r="Q1048"/>
      <c r="R1048"/>
    </row>
    <row r="1049" spans="2:18" x14ac:dyDescent="0.2">
      <c r="B1049"/>
      <c r="P1049"/>
      <c r="Q1049"/>
      <c r="R1049"/>
    </row>
    <row r="1050" spans="2:18" x14ac:dyDescent="0.2">
      <c r="B1050"/>
      <c r="P1050"/>
      <c r="Q1050"/>
      <c r="R1050"/>
    </row>
    <row r="1051" spans="2:18" x14ac:dyDescent="0.2">
      <c r="B1051"/>
      <c r="P1051"/>
      <c r="Q1051"/>
      <c r="R1051"/>
    </row>
    <row r="1052" spans="2:18" x14ac:dyDescent="0.2">
      <c r="B1052"/>
      <c r="P1052"/>
      <c r="Q1052"/>
      <c r="R1052"/>
    </row>
    <row r="1053" spans="2:18" x14ac:dyDescent="0.2">
      <c r="B1053"/>
      <c r="P1053"/>
      <c r="Q1053"/>
      <c r="R1053"/>
    </row>
    <row r="1054" spans="2:18" x14ac:dyDescent="0.2">
      <c r="B1054"/>
      <c r="P1054"/>
      <c r="Q1054"/>
      <c r="R1054"/>
    </row>
    <row r="1055" spans="2:18" x14ac:dyDescent="0.2">
      <c r="B1055"/>
      <c r="P1055"/>
      <c r="Q1055"/>
      <c r="R1055"/>
    </row>
    <row r="1056" spans="2:18" x14ac:dyDescent="0.2">
      <c r="B1056"/>
      <c r="P1056"/>
      <c r="Q1056"/>
      <c r="R1056"/>
    </row>
    <row r="1057" spans="2:18" x14ac:dyDescent="0.2">
      <c r="B1057"/>
      <c r="P1057"/>
      <c r="Q1057"/>
      <c r="R1057"/>
    </row>
    <row r="1058" spans="2:18" x14ac:dyDescent="0.2">
      <c r="B1058"/>
      <c r="P1058"/>
      <c r="Q1058"/>
      <c r="R1058"/>
    </row>
    <row r="1059" spans="2:18" x14ac:dyDescent="0.2">
      <c r="B1059"/>
      <c r="P1059"/>
      <c r="Q1059"/>
      <c r="R1059"/>
    </row>
    <row r="1060" spans="2:18" x14ac:dyDescent="0.2">
      <c r="B1060"/>
      <c r="P1060"/>
      <c r="Q1060"/>
      <c r="R1060"/>
    </row>
    <row r="1061" spans="2:18" x14ac:dyDescent="0.2">
      <c r="B1061"/>
      <c r="P1061"/>
      <c r="Q1061"/>
      <c r="R1061"/>
    </row>
    <row r="1062" spans="2:18" x14ac:dyDescent="0.2">
      <c r="B1062"/>
      <c r="P1062"/>
      <c r="Q1062"/>
      <c r="R1062"/>
    </row>
    <row r="1063" spans="2:18" x14ac:dyDescent="0.2">
      <c r="B1063"/>
      <c r="P1063"/>
      <c r="Q1063"/>
      <c r="R1063"/>
    </row>
    <row r="1064" spans="2:18" x14ac:dyDescent="0.2">
      <c r="B1064"/>
      <c r="P1064"/>
      <c r="Q1064"/>
      <c r="R1064"/>
    </row>
    <row r="1065" spans="2:18" x14ac:dyDescent="0.2">
      <c r="B1065"/>
      <c r="P1065"/>
      <c r="Q1065"/>
      <c r="R1065"/>
    </row>
    <row r="1066" spans="2:18" x14ac:dyDescent="0.2">
      <c r="B1066"/>
      <c r="P1066"/>
      <c r="Q1066"/>
      <c r="R1066"/>
    </row>
    <row r="1067" spans="2:18" x14ac:dyDescent="0.2">
      <c r="B1067"/>
      <c r="P1067"/>
      <c r="Q1067"/>
      <c r="R1067"/>
    </row>
    <row r="1068" spans="2:18" x14ac:dyDescent="0.2">
      <c r="B1068"/>
      <c r="P1068"/>
      <c r="Q1068"/>
      <c r="R1068"/>
    </row>
    <row r="1069" spans="2:18" x14ac:dyDescent="0.2">
      <c r="B1069"/>
      <c r="P1069"/>
      <c r="Q1069"/>
      <c r="R1069"/>
    </row>
    <row r="1070" spans="2:18" x14ac:dyDescent="0.2">
      <c r="B1070"/>
      <c r="P1070"/>
      <c r="Q1070"/>
      <c r="R1070"/>
    </row>
    <row r="1071" spans="2:18" x14ac:dyDescent="0.2">
      <c r="B1071"/>
      <c r="P1071"/>
      <c r="Q1071"/>
      <c r="R1071"/>
    </row>
    <row r="1072" spans="2:18" x14ac:dyDescent="0.2">
      <c r="B1072"/>
      <c r="P1072"/>
      <c r="Q1072"/>
      <c r="R1072"/>
    </row>
    <row r="1073" spans="2:18" x14ac:dyDescent="0.2">
      <c r="B1073"/>
      <c r="P1073"/>
      <c r="Q1073"/>
      <c r="R1073"/>
    </row>
    <row r="1074" spans="2:18" x14ac:dyDescent="0.2">
      <c r="B1074"/>
      <c r="P1074"/>
      <c r="Q1074"/>
      <c r="R1074"/>
    </row>
    <row r="1075" spans="2:18" x14ac:dyDescent="0.2">
      <c r="B1075"/>
      <c r="P1075"/>
      <c r="Q1075"/>
      <c r="R1075"/>
    </row>
    <row r="1076" spans="2:18" x14ac:dyDescent="0.2">
      <c r="B1076"/>
      <c r="P1076"/>
      <c r="Q1076"/>
      <c r="R1076"/>
    </row>
    <row r="1077" spans="2:18" x14ac:dyDescent="0.2">
      <c r="B1077"/>
      <c r="P1077"/>
      <c r="Q1077"/>
      <c r="R1077"/>
    </row>
    <row r="1078" spans="2:18" x14ac:dyDescent="0.2">
      <c r="B1078"/>
      <c r="P1078"/>
      <c r="Q1078"/>
      <c r="R1078"/>
    </row>
    <row r="1079" spans="2:18" x14ac:dyDescent="0.2">
      <c r="B1079"/>
      <c r="P1079"/>
      <c r="Q1079"/>
      <c r="R1079"/>
    </row>
    <row r="1080" spans="2:18" x14ac:dyDescent="0.2">
      <c r="B1080"/>
      <c r="P1080"/>
      <c r="Q1080"/>
      <c r="R1080"/>
    </row>
    <row r="1081" spans="2:18" x14ac:dyDescent="0.2">
      <c r="B1081"/>
      <c r="P1081"/>
      <c r="Q1081"/>
      <c r="R1081"/>
    </row>
    <row r="1082" spans="2:18" x14ac:dyDescent="0.2">
      <c r="B1082"/>
      <c r="P1082"/>
      <c r="Q1082"/>
      <c r="R1082"/>
    </row>
    <row r="1083" spans="2:18" x14ac:dyDescent="0.2">
      <c r="B1083"/>
      <c r="P1083"/>
      <c r="Q1083"/>
      <c r="R1083"/>
    </row>
    <row r="1084" spans="2:18" x14ac:dyDescent="0.2">
      <c r="B1084"/>
      <c r="P1084"/>
      <c r="Q1084"/>
      <c r="R1084"/>
    </row>
    <row r="1085" spans="2:18" x14ac:dyDescent="0.2">
      <c r="B1085"/>
      <c r="P1085"/>
      <c r="Q1085"/>
      <c r="R1085"/>
    </row>
    <row r="1086" spans="2:18" x14ac:dyDescent="0.2">
      <c r="B1086"/>
      <c r="P1086"/>
      <c r="Q1086"/>
      <c r="R1086"/>
    </row>
    <row r="1087" spans="2:18" x14ac:dyDescent="0.2">
      <c r="B1087"/>
      <c r="P1087"/>
      <c r="Q1087"/>
      <c r="R1087"/>
    </row>
    <row r="1088" spans="2:18" x14ac:dyDescent="0.2">
      <c r="B1088"/>
      <c r="P1088"/>
      <c r="Q1088"/>
      <c r="R1088"/>
    </row>
    <row r="1089" spans="2:18" x14ac:dyDescent="0.2">
      <c r="B1089"/>
      <c r="P1089"/>
      <c r="Q1089"/>
      <c r="R1089"/>
    </row>
    <row r="1090" spans="2:18" x14ac:dyDescent="0.2">
      <c r="B1090"/>
      <c r="P1090"/>
      <c r="Q1090"/>
      <c r="R1090"/>
    </row>
    <row r="1091" spans="2:18" x14ac:dyDescent="0.2">
      <c r="B1091"/>
      <c r="P1091"/>
      <c r="Q1091"/>
      <c r="R1091"/>
    </row>
    <row r="1092" spans="2:18" x14ac:dyDescent="0.2">
      <c r="B1092"/>
      <c r="P1092"/>
      <c r="Q1092"/>
      <c r="R1092"/>
    </row>
    <row r="1093" spans="2:18" x14ac:dyDescent="0.2">
      <c r="B1093"/>
      <c r="P1093"/>
      <c r="Q1093"/>
      <c r="R1093"/>
    </row>
    <row r="1094" spans="2:18" x14ac:dyDescent="0.2">
      <c r="B1094"/>
      <c r="P1094"/>
      <c r="Q1094"/>
      <c r="R1094"/>
    </row>
    <row r="1095" spans="2:18" x14ac:dyDescent="0.2">
      <c r="B1095"/>
      <c r="P1095"/>
      <c r="Q1095"/>
      <c r="R1095"/>
    </row>
    <row r="1096" spans="2:18" x14ac:dyDescent="0.2">
      <c r="B1096"/>
      <c r="P1096"/>
      <c r="Q1096"/>
      <c r="R1096"/>
    </row>
    <row r="1097" spans="2:18" x14ac:dyDescent="0.2">
      <c r="B1097"/>
      <c r="P1097"/>
      <c r="Q1097"/>
      <c r="R1097"/>
    </row>
    <row r="1098" spans="2:18" x14ac:dyDescent="0.2">
      <c r="B1098"/>
      <c r="P1098"/>
      <c r="Q1098"/>
      <c r="R1098"/>
    </row>
    <row r="1099" spans="2:18" x14ac:dyDescent="0.2">
      <c r="B1099"/>
      <c r="P1099"/>
      <c r="Q1099"/>
      <c r="R1099"/>
    </row>
    <row r="1100" spans="2:18" x14ac:dyDescent="0.2">
      <c r="B1100"/>
      <c r="P1100"/>
      <c r="Q1100"/>
      <c r="R1100"/>
    </row>
    <row r="1101" spans="2:18" x14ac:dyDescent="0.2">
      <c r="B1101"/>
      <c r="P1101"/>
      <c r="Q1101"/>
      <c r="R1101"/>
    </row>
    <row r="1102" spans="2:18" x14ac:dyDescent="0.2">
      <c r="B1102"/>
      <c r="P1102"/>
      <c r="Q1102"/>
      <c r="R1102"/>
    </row>
    <row r="1103" spans="2:18" x14ac:dyDescent="0.2">
      <c r="B1103"/>
      <c r="P1103"/>
      <c r="Q1103"/>
      <c r="R1103"/>
    </row>
    <row r="1104" spans="2:18" x14ac:dyDescent="0.2">
      <c r="B1104"/>
      <c r="P1104"/>
      <c r="Q1104"/>
      <c r="R1104"/>
    </row>
    <row r="1105" spans="2:18" x14ac:dyDescent="0.2">
      <c r="B1105"/>
      <c r="P1105"/>
      <c r="Q1105"/>
      <c r="R1105"/>
    </row>
    <row r="1106" spans="2:18" x14ac:dyDescent="0.2">
      <c r="B1106"/>
      <c r="P1106"/>
      <c r="Q1106"/>
      <c r="R1106"/>
    </row>
    <row r="1107" spans="2:18" x14ac:dyDescent="0.2">
      <c r="B1107"/>
      <c r="P1107"/>
      <c r="Q1107"/>
      <c r="R1107"/>
    </row>
    <row r="1108" spans="2:18" x14ac:dyDescent="0.2">
      <c r="B1108"/>
      <c r="P1108"/>
      <c r="Q1108"/>
      <c r="R1108"/>
    </row>
    <row r="1109" spans="2:18" x14ac:dyDescent="0.2">
      <c r="B1109"/>
      <c r="P1109"/>
      <c r="Q1109"/>
      <c r="R1109"/>
    </row>
    <row r="1110" spans="2:18" x14ac:dyDescent="0.2">
      <c r="B1110"/>
      <c r="P1110"/>
      <c r="Q1110"/>
      <c r="R1110"/>
    </row>
    <row r="1111" spans="2:18" x14ac:dyDescent="0.2">
      <c r="B1111"/>
      <c r="P1111"/>
      <c r="Q1111"/>
      <c r="R1111"/>
    </row>
    <row r="1112" spans="2:18" x14ac:dyDescent="0.2">
      <c r="B1112"/>
      <c r="P1112"/>
      <c r="Q1112"/>
      <c r="R1112"/>
    </row>
    <row r="1113" spans="2:18" x14ac:dyDescent="0.2">
      <c r="B1113"/>
      <c r="P1113"/>
      <c r="Q1113"/>
      <c r="R1113"/>
    </row>
    <row r="1114" spans="2:18" x14ac:dyDescent="0.2">
      <c r="B1114"/>
      <c r="P1114"/>
      <c r="Q1114"/>
      <c r="R1114"/>
    </row>
    <row r="1115" spans="2:18" x14ac:dyDescent="0.2">
      <c r="B1115"/>
      <c r="P1115"/>
      <c r="Q1115"/>
      <c r="R1115"/>
    </row>
    <row r="1116" spans="2:18" x14ac:dyDescent="0.2">
      <c r="B1116"/>
      <c r="P1116"/>
      <c r="Q1116"/>
      <c r="R1116"/>
    </row>
    <row r="1117" spans="2:18" x14ac:dyDescent="0.2">
      <c r="B1117"/>
      <c r="P1117"/>
      <c r="Q1117"/>
      <c r="R1117"/>
    </row>
    <row r="1118" spans="2:18" x14ac:dyDescent="0.2">
      <c r="B1118"/>
      <c r="P1118"/>
      <c r="Q1118"/>
      <c r="R1118"/>
    </row>
    <row r="1119" spans="2:18" x14ac:dyDescent="0.2">
      <c r="B1119"/>
      <c r="P1119"/>
      <c r="Q1119"/>
      <c r="R1119"/>
    </row>
    <row r="1120" spans="2:18" x14ac:dyDescent="0.2">
      <c r="B1120"/>
      <c r="P1120"/>
      <c r="Q1120"/>
      <c r="R1120"/>
    </row>
    <row r="1121" spans="2:18" x14ac:dyDescent="0.2">
      <c r="B1121"/>
      <c r="P1121"/>
      <c r="Q1121"/>
      <c r="R1121"/>
    </row>
    <row r="1122" spans="2:18" x14ac:dyDescent="0.2">
      <c r="B1122"/>
      <c r="P1122"/>
      <c r="Q1122"/>
      <c r="R1122"/>
    </row>
    <row r="1123" spans="2:18" x14ac:dyDescent="0.2">
      <c r="B1123"/>
      <c r="P1123"/>
      <c r="Q1123"/>
      <c r="R1123"/>
    </row>
    <row r="1124" spans="2:18" x14ac:dyDescent="0.2">
      <c r="B1124"/>
      <c r="P1124"/>
      <c r="Q1124"/>
      <c r="R1124"/>
    </row>
    <row r="1125" spans="2:18" x14ac:dyDescent="0.2">
      <c r="B1125"/>
      <c r="P1125"/>
      <c r="Q1125"/>
      <c r="R1125"/>
    </row>
    <row r="1126" spans="2:18" x14ac:dyDescent="0.2">
      <c r="B1126"/>
      <c r="P1126"/>
      <c r="Q1126"/>
      <c r="R1126"/>
    </row>
    <row r="1127" spans="2:18" x14ac:dyDescent="0.2">
      <c r="B1127"/>
      <c r="P1127"/>
      <c r="Q1127"/>
      <c r="R1127"/>
    </row>
    <row r="1128" spans="2:18" x14ac:dyDescent="0.2">
      <c r="B1128"/>
      <c r="P1128"/>
      <c r="Q1128"/>
      <c r="R1128"/>
    </row>
    <row r="1129" spans="2:18" x14ac:dyDescent="0.2">
      <c r="B1129"/>
      <c r="P1129"/>
      <c r="Q1129"/>
      <c r="R1129"/>
    </row>
    <row r="1130" spans="2:18" x14ac:dyDescent="0.2">
      <c r="B1130"/>
      <c r="P1130"/>
      <c r="Q1130"/>
      <c r="R1130"/>
    </row>
    <row r="1131" spans="2:18" x14ac:dyDescent="0.2">
      <c r="B1131"/>
      <c r="P1131"/>
      <c r="Q1131"/>
      <c r="R1131"/>
    </row>
    <row r="1132" spans="2:18" x14ac:dyDescent="0.2">
      <c r="B1132"/>
      <c r="P1132"/>
      <c r="Q1132"/>
      <c r="R1132"/>
    </row>
    <row r="1133" spans="2:18" x14ac:dyDescent="0.2">
      <c r="B1133"/>
      <c r="P1133"/>
      <c r="Q1133"/>
      <c r="R1133"/>
    </row>
    <row r="1134" spans="2:18" x14ac:dyDescent="0.2">
      <c r="B1134"/>
      <c r="P1134"/>
      <c r="Q1134"/>
      <c r="R1134"/>
    </row>
    <row r="1135" spans="2:18" x14ac:dyDescent="0.2">
      <c r="B1135"/>
      <c r="P1135"/>
      <c r="Q1135"/>
      <c r="R1135"/>
    </row>
    <row r="1136" spans="2:18" x14ac:dyDescent="0.2">
      <c r="B1136"/>
      <c r="P1136"/>
      <c r="Q1136"/>
      <c r="R1136"/>
    </row>
    <row r="1137" spans="2:18" x14ac:dyDescent="0.2">
      <c r="B1137"/>
      <c r="P1137"/>
      <c r="Q1137"/>
      <c r="R1137"/>
    </row>
    <row r="1138" spans="2:18" x14ac:dyDescent="0.2">
      <c r="B1138"/>
      <c r="P1138"/>
      <c r="Q1138"/>
      <c r="R1138"/>
    </row>
    <row r="1139" spans="2:18" x14ac:dyDescent="0.2">
      <c r="B1139"/>
      <c r="P1139"/>
      <c r="Q1139"/>
      <c r="R1139"/>
    </row>
    <row r="1140" spans="2:18" x14ac:dyDescent="0.2">
      <c r="B1140"/>
      <c r="P1140"/>
      <c r="Q1140"/>
      <c r="R1140"/>
    </row>
    <row r="1141" spans="2:18" x14ac:dyDescent="0.2">
      <c r="B1141"/>
      <c r="P1141"/>
      <c r="Q1141"/>
      <c r="R1141"/>
    </row>
    <row r="1142" spans="2:18" x14ac:dyDescent="0.2">
      <c r="B1142"/>
      <c r="P1142"/>
      <c r="Q1142"/>
      <c r="R1142"/>
    </row>
    <row r="1143" spans="2:18" x14ac:dyDescent="0.2">
      <c r="B1143"/>
      <c r="P1143"/>
      <c r="Q1143"/>
      <c r="R1143"/>
    </row>
    <row r="1144" spans="2:18" x14ac:dyDescent="0.2">
      <c r="B1144"/>
      <c r="P1144"/>
      <c r="Q1144"/>
      <c r="R1144"/>
    </row>
    <row r="1145" spans="2:18" x14ac:dyDescent="0.2">
      <c r="B1145"/>
      <c r="P1145"/>
      <c r="Q1145"/>
      <c r="R1145"/>
    </row>
    <row r="1146" spans="2:18" x14ac:dyDescent="0.2">
      <c r="B1146"/>
      <c r="P1146"/>
      <c r="Q1146"/>
      <c r="R1146"/>
    </row>
    <row r="1147" spans="2:18" x14ac:dyDescent="0.2">
      <c r="B1147"/>
      <c r="P1147"/>
      <c r="Q1147"/>
      <c r="R1147"/>
    </row>
    <row r="1148" spans="2:18" x14ac:dyDescent="0.2">
      <c r="B1148"/>
      <c r="P1148"/>
      <c r="Q1148"/>
      <c r="R1148"/>
    </row>
    <row r="1149" spans="2:18" x14ac:dyDescent="0.2">
      <c r="B1149"/>
      <c r="P1149"/>
      <c r="Q1149"/>
      <c r="R1149"/>
    </row>
    <row r="1150" spans="2:18" x14ac:dyDescent="0.2">
      <c r="B1150"/>
      <c r="P1150"/>
      <c r="Q1150"/>
      <c r="R1150"/>
    </row>
    <row r="1151" spans="2:18" x14ac:dyDescent="0.2">
      <c r="B1151"/>
      <c r="P1151"/>
      <c r="Q1151"/>
      <c r="R1151"/>
    </row>
    <row r="1152" spans="2:18" x14ac:dyDescent="0.2">
      <c r="B1152"/>
      <c r="P1152"/>
      <c r="Q1152"/>
      <c r="R1152"/>
    </row>
    <row r="1153" spans="2:18" x14ac:dyDescent="0.2">
      <c r="B1153"/>
      <c r="P1153"/>
      <c r="Q1153"/>
      <c r="R1153"/>
    </row>
    <row r="1154" spans="2:18" x14ac:dyDescent="0.2">
      <c r="B1154"/>
      <c r="P1154"/>
      <c r="Q1154"/>
      <c r="R1154"/>
    </row>
    <row r="1155" spans="2:18" x14ac:dyDescent="0.2">
      <c r="B1155"/>
      <c r="P1155"/>
      <c r="Q1155"/>
      <c r="R1155"/>
    </row>
    <row r="1156" spans="2:18" x14ac:dyDescent="0.2">
      <c r="B1156"/>
      <c r="P1156"/>
      <c r="Q1156"/>
      <c r="R1156"/>
    </row>
    <row r="1157" spans="2:18" x14ac:dyDescent="0.2">
      <c r="B1157"/>
      <c r="P1157"/>
      <c r="Q1157"/>
      <c r="R1157"/>
    </row>
    <row r="1158" spans="2:18" x14ac:dyDescent="0.2">
      <c r="B1158"/>
      <c r="P1158"/>
      <c r="Q1158"/>
      <c r="R1158"/>
    </row>
    <row r="1159" spans="2:18" x14ac:dyDescent="0.2">
      <c r="B1159"/>
      <c r="P1159"/>
      <c r="Q1159"/>
      <c r="R1159"/>
    </row>
    <row r="1160" spans="2:18" x14ac:dyDescent="0.2">
      <c r="B1160"/>
      <c r="P1160"/>
      <c r="Q1160"/>
      <c r="R1160"/>
    </row>
    <row r="1161" spans="2:18" x14ac:dyDescent="0.2">
      <c r="B1161"/>
      <c r="P1161"/>
      <c r="Q1161"/>
      <c r="R1161"/>
    </row>
    <row r="1162" spans="2:18" x14ac:dyDescent="0.2">
      <c r="B1162"/>
      <c r="P1162"/>
      <c r="Q1162"/>
      <c r="R1162"/>
    </row>
    <row r="1163" spans="2:18" x14ac:dyDescent="0.2">
      <c r="B1163"/>
      <c r="P1163"/>
      <c r="Q1163"/>
      <c r="R1163"/>
    </row>
    <row r="1164" spans="2:18" x14ac:dyDescent="0.2">
      <c r="B1164"/>
      <c r="P1164"/>
      <c r="Q1164"/>
      <c r="R1164"/>
    </row>
    <row r="1165" spans="2:18" x14ac:dyDescent="0.2">
      <c r="B1165"/>
      <c r="P1165"/>
      <c r="Q1165"/>
      <c r="R1165"/>
    </row>
    <row r="1166" spans="2:18" x14ac:dyDescent="0.2">
      <c r="B1166"/>
      <c r="P1166"/>
      <c r="Q1166"/>
      <c r="R1166"/>
    </row>
    <row r="1167" spans="2:18" x14ac:dyDescent="0.2">
      <c r="B1167"/>
      <c r="P1167"/>
      <c r="Q1167"/>
      <c r="R1167"/>
    </row>
    <row r="1168" spans="2:18" x14ac:dyDescent="0.2">
      <c r="B1168"/>
      <c r="P1168"/>
      <c r="Q1168"/>
      <c r="R1168"/>
    </row>
    <row r="1169" spans="2:18" x14ac:dyDescent="0.2">
      <c r="B1169"/>
      <c r="P1169"/>
      <c r="Q1169"/>
      <c r="R1169"/>
    </row>
    <row r="1170" spans="2:18" x14ac:dyDescent="0.2">
      <c r="B1170"/>
      <c r="P1170"/>
      <c r="Q1170"/>
      <c r="R1170"/>
    </row>
    <row r="1171" spans="2:18" x14ac:dyDescent="0.2">
      <c r="B1171"/>
      <c r="P1171"/>
      <c r="Q1171"/>
      <c r="R1171"/>
    </row>
    <row r="1172" spans="2:18" x14ac:dyDescent="0.2">
      <c r="B1172"/>
      <c r="P1172"/>
      <c r="Q1172"/>
      <c r="R1172"/>
    </row>
    <row r="1173" spans="2:18" x14ac:dyDescent="0.2">
      <c r="B1173"/>
      <c r="P1173"/>
      <c r="Q1173"/>
      <c r="R1173"/>
    </row>
    <row r="1174" spans="2:18" x14ac:dyDescent="0.2">
      <c r="B1174"/>
      <c r="P1174"/>
      <c r="Q1174"/>
      <c r="R1174"/>
    </row>
    <row r="1175" spans="2:18" x14ac:dyDescent="0.2">
      <c r="B1175"/>
      <c r="P1175"/>
      <c r="Q1175"/>
      <c r="R1175"/>
    </row>
    <row r="1176" spans="2:18" x14ac:dyDescent="0.2">
      <c r="B1176"/>
      <c r="P1176"/>
      <c r="Q1176"/>
      <c r="R1176"/>
    </row>
    <row r="1177" spans="2:18" x14ac:dyDescent="0.2">
      <c r="B1177"/>
      <c r="P1177"/>
      <c r="Q1177"/>
      <c r="R1177"/>
    </row>
    <row r="1178" spans="2:18" x14ac:dyDescent="0.2">
      <c r="B1178"/>
      <c r="P1178"/>
      <c r="Q1178"/>
      <c r="R1178"/>
    </row>
    <row r="1179" spans="2:18" x14ac:dyDescent="0.2">
      <c r="B1179"/>
      <c r="P1179"/>
      <c r="Q1179"/>
      <c r="R1179"/>
    </row>
    <row r="1180" spans="2:18" x14ac:dyDescent="0.2">
      <c r="B1180"/>
      <c r="P1180"/>
      <c r="Q1180"/>
      <c r="R1180"/>
    </row>
    <row r="1181" spans="2:18" x14ac:dyDescent="0.2">
      <c r="B1181"/>
      <c r="P1181"/>
      <c r="Q1181"/>
      <c r="R1181"/>
    </row>
    <row r="1182" spans="2:18" x14ac:dyDescent="0.2">
      <c r="B1182"/>
      <c r="P1182"/>
      <c r="Q1182"/>
      <c r="R1182"/>
    </row>
    <row r="1183" spans="2:18" x14ac:dyDescent="0.2">
      <c r="B1183"/>
      <c r="P1183"/>
      <c r="Q1183"/>
      <c r="R1183"/>
    </row>
    <row r="1184" spans="2:18" x14ac:dyDescent="0.2">
      <c r="B1184"/>
      <c r="P1184"/>
      <c r="Q1184"/>
      <c r="R1184"/>
    </row>
    <row r="1185" spans="2:18" x14ac:dyDescent="0.2">
      <c r="B1185"/>
      <c r="P1185"/>
      <c r="Q1185"/>
      <c r="R1185"/>
    </row>
    <row r="1186" spans="2:18" x14ac:dyDescent="0.2">
      <c r="B1186"/>
      <c r="P1186"/>
      <c r="Q1186"/>
      <c r="R1186"/>
    </row>
    <row r="1187" spans="2:18" x14ac:dyDescent="0.2">
      <c r="B1187"/>
      <c r="P1187"/>
      <c r="Q1187"/>
      <c r="R1187"/>
    </row>
    <row r="1188" spans="2:18" x14ac:dyDescent="0.2">
      <c r="B1188"/>
      <c r="P1188"/>
      <c r="Q1188"/>
      <c r="R1188"/>
    </row>
    <row r="1189" spans="2:18" x14ac:dyDescent="0.2">
      <c r="B1189"/>
      <c r="P1189"/>
      <c r="Q1189"/>
      <c r="R1189"/>
    </row>
    <row r="1190" spans="2:18" x14ac:dyDescent="0.2">
      <c r="B1190"/>
      <c r="P1190"/>
      <c r="Q1190"/>
      <c r="R1190"/>
    </row>
    <row r="1191" spans="2:18" x14ac:dyDescent="0.2">
      <c r="B1191"/>
      <c r="P1191"/>
      <c r="Q1191"/>
      <c r="R1191"/>
    </row>
    <row r="1192" spans="2:18" x14ac:dyDescent="0.2">
      <c r="B1192"/>
      <c r="P1192"/>
      <c r="Q1192"/>
      <c r="R1192"/>
    </row>
    <row r="1193" spans="2:18" x14ac:dyDescent="0.2">
      <c r="B1193"/>
      <c r="P1193"/>
      <c r="Q1193"/>
      <c r="R1193"/>
    </row>
    <row r="1194" spans="2:18" x14ac:dyDescent="0.2">
      <c r="B1194"/>
      <c r="P1194"/>
      <c r="Q1194"/>
      <c r="R1194"/>
    </row>
    <row r="1195" spans="2:18" x14ac:dyDescent="0.2">
      <c r="B1195"/>
      <c r="P1195"/>
      <c r="Q1195"/>
      <c r="R1195"/>
    </row>
    <row r="1196" spans="2:18" x14ac:dyDescent="0.2">
      <c r="B1196"/>
      <c r="P1196"/>
      <c r="Q1196"/>
      <c r="R1196"/>
    </row>
    <row r="1197" spans="2:18" x14ac:dyDescent="0.2">
      <c r="B1197"/>
      <c r="P1197"/>
      <c r="Q1197"/>
      <c r="R1197"/>
    </row>
    <row r="1198" spans="2:18" x14ac:dyDescent="0.2">
      <c r="B1198"/>
      <c r="P1198"/>
      <c r="Q1198"/>
      <c r="R1198"/>
    </row>
    <row r="1199" spans="2:18" x14ac:dyDescent="0.2">
      <c r="B1199"/>
      <c r="P1199"/>
      <c r="Q1199"/>
      <c r="R1199"/>
    </row>
    <row r="1200" spans="2:18" x14ac:dyDescent="0.2">
      <c r="B1200"/>
      <c r="P1200"/>
      <c r="Q1200"/>
      <c r="R1200"/>
    </row>
    <row r="1201" spans="2:18" x14ac:dyDescent="0.2">
      <c r="B1201"/>
      <c r="P1201"/>
      <c r="Q1201"/>
      <c r="R1201"/>
    </row>
    <row r="1202" spans="2:18" x14ac:dyDescent="0.2">
      <c r="B1202"/>
      <c r="P1202"/>
      <c r="Q1202"/>
      <c r="R1202"/>
    </row>
    <row r="1203" spans="2:18" x14ac:dyDescent="0.2">
      <c r="B1203"/>
      <c r="P1203"/>
      <c r="Q1203"/>
      <c r="R1203"/>
    </row>
    <row r="1204" spans="2:18" x14ac:dyDescent="0.2">
      <c r="B1204"/>
      <c r="P1204"/>
      <c r="Q1204"/>
      <c r="R1204"/>
    </row>
    <row r="1205" spans="2:18" x14ac:dyDescent="0.2">
      <c r="B1205"/>
      <c r="P1205"/>
      <c r="Q1205"/>
      <c r="R1205"/>
    </row>
    <row r="1206" spans="2:18" x14ac:dyDescent="0.2">
      <c r="B1206"/>
      <c r="P1206"/>
      <c r="Q1206"/>
      <c r="R1206"/>
    </row>
    <row r="1207" spans="2:18" x14ac:dyDescent="0.2">
      <c r="B1207"/>
      <c r="P1207"/>
      <c r="Q1207"/>
      <c r="R1207"/>
    </row>
    <row r="1208" spans="2:18" x14ac:dyDescent="0.2">
      <c r="B1208"/>
      <c r="P1208"/>
      <c r="Q1208"/>
      <c r="R1208"/>
    </row>
    <row r="1209" spans="2:18" x14ac:dyDescent="0.2">
      <c r="B1209"/>
      <c r="P1209"/>
      <c r="Q1209"/>
      <c r="R1209"/>
    </row>
    <row r="1210" spans="2:18" x14ac:dyDescent="0.2">
      <c r="B1210"/>
      <c r="P1210"/>
      <c r="Q1210"/>
      <c r="R1210"/>
    </row>
    <row r="1211" spans="2:18" x14ac:dyDescent="0.2">
      <c r="B1211"/>
      <c r="P1211"/>
      <c r="Q1211"/>
      <c r="R1211"/>
    </row>
    <row r="1212" spans="2:18" x14ac:dyDescent="0.2">
      <c r="B1212"/>
      <c r="P1212"/>
      <c r="Q1212"/>
      <c r="R1212"/>
    </row>
    <row r="1213" spans="2:18" x14ac:dyDescent="0.2">
      <c r="B1213"/>
      <c r="P1213"/>
      <c r="Q1213"/>
      <c r="R1213"/>
    </row>
    <row r="1214" spans="2:18" x14ac:dyDescent="0.2">
      <c r="B1214"/>
      <c r="P1214"/>
      <c r="Q1214"/>
      <c r="R1214"/>
    </row>
    <row r="1215" spans="2:18" x14ac:dyDescent="0.2">
      <c r="B1215"/>
      <c r="P1215"/>
      <c r="Q1215"/>
      <c r="R1215"/>
    </row>
    <row r="1216" spans="2:18" x14ac:dyDescent="0.2">
      <c r="B1216"/>
      <c r="P1216"/>
      <c r="Q1216"/>
      <c r="R1216"/>
    </row>
    <row r="1217" spans="2:18" x14ac:dyDescent="0.2">
      <c r="B1217"/>
      <c r="P1217"/>
      <c r="Q1217"/>
      <c r="R1217"/>
    </row>
    <row r="1218" spans="2:18" x14ac:dyDescent="0.2">
      <c r="B1218"/>
      <c r="P1218"/>
      <c r="Q1218"/>
      <c r="R1218"/>
    </row>
    <row r="1219" spans="2:18" x14ac:dyDescent="0.2">
      <c r="B1219"/>
      <c r="P1219"/>
      <c r="Q1219"/>
      <c r="R1219"/>
    </row>
    <row r="1220" spans="2:18" x14ac:dyDescent="0.2">
      <c r="B1220"/>
      <c r="P1220"/>
      <c r="Q1220"/>
      <c r="R1220"/>
    </row>
    <row r="1221" spans="2:18" x14ac:dyDescent="0.2">
      <c r="B1221"/>
      <c r="P1221"/>
      <c r="Q1221"/>
      <c r="R1221"/>
    </row>
    <row r="1222" spans="2:18" x14ac:dyDescent="0.2">
      <c r="B1222"/>
      <c r="P1222"/>
      <c r="Q1222"/>
      <c r="R1222"/>
    </row>
    <row r="1223" spans="2:18" x14ac:dyDescent="0.2">
      <c r="B1223"/>
      <c r="P1223"/>
      <c r="Q1223"/>
      <c r="R1223"/>
    </row>
    <row r="1224" spans="2:18" x14ac:dyDescent="0.2">
      <c r="B1224"/>
      <c r="P1224"/>
      <c r="Q1224"/>
      <c r="R1224"/>
    </row>
    <row r="1225" spans="2:18" x14ac:dyDescent="0.2">
      <c r="B1225"/>
      <c r="P1225"/>
      <c r="Q1225"/>
      <c r="R1225"/>
    </row>
    <row r="1226" spans="2:18" x14ac:dyDescent="0.2">
      <c r="B1226"/>
      <c r="P1226"/>
      <c r="Q1226"/>
      <c r="R1226"/>
    </row>
    <row r="1227" spans="2:18" x14ac:dyDescent="0.2">
      <c r="B1227"/>
      <c r="P1227"/>
      <c r="Q1227"/>
      <c r="R1227"/>
    </row>
    <row r="1228" spans="2:18" x14ac:dyDescent="0.2">
      <c r="B1228"/>
      <c r="P1228"/>
      <c r="Q1228"/>
      <c r="R1228"/>
    </row>
    <row r="1229" spans="2:18" x14ac:dyDescent="0.2">
      <c r="B1229"/>
      <c r="P1229"/>
      <c r="Q1229"/>
      <c r="R1229"/>
    </row>
    <row r="1230" spans="2:18" x14ac:dyDescent="0.2">
      <c r="B1230"/>
      <c r="P1230"/>
      <c r="Q1230"/>
      <c r="R1230"/>
    </row>
    <row r="1231" spans="2:18" x14ac:dyDescent="0.2">
      <c r="B1231"/>
      <c r="P1231"/>
      <c r="Q1231"/>
      <c r="R1231"/>
    </row>
    <row r="1232" spans="2:18" x14ac:dyDescent="0.2">
      <c r="B1232"/>
      <c r="P1232"/>
      <c r="Q1232"/>
      <c r="R1232"/>
    </row>
    <row r="1233" spans="2:18" x14ac:dyDescent="0.2">
      <c r="B1233"/>
      <c r="P1233"/>
      <c r="Q1233"/>
      <c r="R1233"/>
    </row>
    <row r="1234" spans="2:18" x14ac:dyDescent="0.2">
      <c r="B1234"/>
      <c r="P1234"/>
      <c r="Q1234"/>
      <c r="R1234"/>
    </row>
    <row r="1235" spans="2:18" x14ac:dyDescent="0.2">
      <c r="B1235"/>
      <c r="P1235"/>
      <c r="Q1235"/>
      <c r="R1235"/>
    </row>
    <row r="1236" spans="2:18" x14ac:dyDescent="0.2">
      <c r="B1236"/>
      <c r="P1236"/>
      <c r="Q1236"/>
      <c r="R1236"/>
    </row>
    <row r="1237" spans="2:18" x14ac:dyDescent="0.2">
      <c r="B1237"/>
      <c r="P1237"/>
      <c r="Q1237"/>
      <c r="R1237"/>
    </row>
    <row r="1238" spans="2:18" x14ac:dyDescent="0.2">
      <c r="B1238"/>
      <c r="P1238"/>
      <c r="Q1238"/>
      <c r="R1238"/>
    </row>
    <row r="1239" spans="2:18" x14ac:dyDescent="0.2">
      <c r="B1239"/>
      <c r="P1239"/>
      <c r="Q1239"/>
      <c r="R1239"/>
    </row>
    <row r="1240" spans="2:18" x14ac:dyDescent="0.2">
      <c r="B1240"/>
      <c r="P1240"/>
      <c r="Q1240"/>
      <c r="R1240"/>
    </row>
    <row r="1241" spans="2:18" x14ac:dyDescent="0.2">
      <c r="B1241"/>
      <c r="P1241"/>
      <c r="Q1241"/>
      <c r="R1241"/>
    </row>
    <row r="1242" spans="2:18" x14ac:dyDescent="0.2">
      <c r="B1242"/>
      <c r="P1242"/>
      <c r="Q1242"/>
      <c r="R1242"/>
    </row>
    <row r="1243" spans="2:18" x14ac:dyDescent="0.2">
      <c r="B1243"/>
      <c r="P1243"/>
      <c r="Q1243"/>
      <c r="R1243"/>
    </row>
    <row r="1244" spans="2:18" x14ac:dyDescent="0.2">
      <c r="B1244"/>
      <c r="P1244"/>
      <c r="Q1244"/>
      <c r="R1244"/>
    </row>
    <row r="1245" spans="2:18" x14ac:dyDescent="0.2">
      <c r="B1245"/>
      <c r="P1245"/>
      <c r="Q1245"/>
      <c r="R1245"/>
    </row>
    <row r="1246" spans="2:18" x14ac:dyDescent="0.2">
      <c r="B1246"/>
      <c r="P1246"/>
      <c r="Q1246"/>
      <c r="R1246"/>
    </row>
    <row r="1247" spans="2:18" x14ac:dyDescent="0.2">
      <c r="B1247"/>
      <c r="P1247"/>
      <c r="Q1247"/>
      <c r="R1247"/>
    </row>
    <row r="1248" spans="2:18" x14ac:dyDescent="0.2">
      <c r="B1248"/>
      <c r="P1248"/>
      <c r="Q1248"/>
      <c r="R1248"/>
    </row>
    <row r="1249" spans="2:18" x14ac:dyDescent="0.2">
      <c r="B1249"/>
      <c r="P1249"/>
      <c r="Q1249"/>
      <c r="R1249"/>
    </row>
    <row r="1250" spans="2:18" x14ac:dyDescent="0.2">
      <c r="B1250"/>
      <c r="P1250"/>
      <c r="Q1250"/>
      <c r="R1250"/>
    </row>
    <row r="1251" spans="2:18" x14ac:dyDescent="0.2">
      <c r="B1251"/>
      <c r="P1251"/>
      <c r="Q1251"/>
      <c r="R1251"/>
    </row>
    <row r="1252" spans="2:18" x14ac:dyDescent="0.2">
      <c r="B1252"/>
      <c r="P1252"/>
      <c r="Q1252"/>
      <c r="R1252"/>
    </row>
    <row r="1253" spans="2:18" x14ac:dyDescent="0.2">
      <c r="B1253"/>
      <c r="P1253"/>
      <c r="Q1253"/>
      <c r="R1253"/>
    </row>
    <row r="1254" spans="2:18" x14ac:dyDescent="0.2">
      <c r="B1254"/>
      <c r="P1254"/>
      <c r="Q1254"/>
      <c r="R1254"/>
    </row>
    <row r="1255" spans="2:18" x14ac:dyDescent="0.2">
      <c r="B1255"/>
      <c r="P1255"/>
      <c r="Q1255"/>
      <c r="R1255"/>
    </row>
    <row r="1256" spans="2:18" x14ac:dyDescent="0.2">
      <c r="B1256"/>
      <c r="P1256"/>
      <c r="Q1256"/>
      <c r="R1256"/>
    </row>
    <row r="1257" spans="2:18" x14ac:dyDescent="0.2">
      <c r="B1257"/>
      <c r="P1257"/>
      <c r="Q1257"/>
      <c r="R1257"/>
    </row>
    <row r="1258" spans="2:18" x14ac:dyDescent="0.2">
      <c r="B1258"/>
      <c r="P1258"/>
      <c r="Q1258"/>
      <c r="R1258"/>
    </row>
    <row r="1259" spans="2:18" x14ac:dyDescent="0.2">
      <c r="B1259"/>
      <c r="P1259"/>
      <c r="Q1259"/>
      <c r="R1259"/>
    </row>
    <row r="1260" spans="2:18" x14ac:dyDescent="0.2">
      <c r="B1260"/>
      <c r="P1260"/>
      <c r="Q1260"/>
      <c r="R1260"/>
    </row>
    <row r="1261" spans="2:18" x14ac:dyDescent="0.2">
      <c r="B1261"/>
      <c r="P1261"/>
      <c r="Q1261"/>
      <c r="R1261"/>
    </row>
    <row r="1262" spans="2:18" x14ac:dyDescent="0.2">
      <c r="B1262"/>
      <c r="P1262"/>
      <c r="Q1262"/>
      <c r="R1262"/>
    </row>
    <row r="1263" spans="2:18" x14ac:dyDescent="0.2">
      <c r="B1263"/>
      <c r="P1263"/>
      <c r="Q1263"/>
      <c r="R1263"/>
    </row>
    <row r="1264" spans="2:18" x14ac:dyDescent="0.2">
      <c r="B1264"/>
      <c r="P1264"/>
      <c r="Q1264"/>
      <c r="R1264"/>
    </row>
    <row r="1265" spans="2:18" x14ac:dyDescent="0.2">
      <c r="B1265"/>
      <c r="P1265"/>
      <c r="Q1265"/>
      <c r="R1265"/>
    </row>
    <row r="1266" spans="2:18" x14ac:dyDescent="0.2">
      <c r="B1266"/>
      <c r="P1266"/>
      <c r="Q1266"/>
      <c r="R1266"/>
    </row>
    <row r="1267" spans="2:18" x14ac:dyDescent="0.2">
      <c r="B1267"/>
      <c r="P1267"/>
      <c r="Q1267"/>
      <c r="R1267"/>
    </row>
    <row r="1268" spans="2:18" x14ac:dyDescent="0.2">
      <c r="B1268"/>
      <c r="P1268"/>
      <c r="Q1268"/>
      <c r="R1268"/>
    </row>
    <row r="1269" spans="2:18" x14ac:dyDescent="0.2">
      <c r="B1269"/>
      <c r="P1269"/>
      <c r="Q1269"/>
      <c r="R1269"/>
    </row>
    <row r="1270" spans="2:18" x14ac:dyDescent="0.2">
      <c r="B1270"/>
      <c r="P1270"/>
      <c r="Q1270"/>
      <c r="R1270"/>
    </row>
    <row r="1271" spans="2:18" x14ac:dyDescent="0.2">
      <c r="B1271"/>
      <c r="P1271"/>
      <c r="Q1271"/>
      <c r="R1271"/>
    </row>
    <row r="1272" spans="2:18" x14ac:dyDescent="0.2">
      <c r="B1272"/>
      <c r="P1272"/>
      <c r="Q1272"/>
      <c r="R1272"/>
    </row>
    <row r="1273" spans="2:18" x14ac:dyDescent="0.2">
      <c r="B1273"/>
      <c r="P1273"/>
      <c r="Q1273"/>
      <c r="R1273"/>
    </row>
    <row r="1274" spans="2:18" x14ac:dyDescent="0.2">
      <c r="B1274"/>
      <c r="P1274"/>
      <c r="Q1274"/>
      <c r="R1274"/>
    </row>
    <row r="1275" spans="2:18" x14ac:dyDescent="0.2">
      <c r="B1275"/>
      <c r="P1275"/>
      <c r="Q1275"/>
      <c r="R1275"/>
    </row>
    <row r="1276" spans="2:18" x14ac:dyDescent="0.2">
      <c r="B1276"/>
      <c r="P1276"/>
      <c r="Q1276"/>
      <c r="R1276"/>
    </row>
    <row r="1277" spans="2:18" x14ac:dyDescent="0.2">
      <c r="B1277"/>
      <c r="P1277"/>
      <c r="Q1277"/>
      <c r="R1277"/>
    </row>
    <row r="1278" spans="2:18" x14ac:dyDescent="0.2">
      <c r="B1278"/>
      <c r="P1278"/>
      <c r="Q1278"/>
      <c r="R1278"/>
    </row>
    <row r="1279" spans="2:18" x14ac:dyDescent="0.2">
      <c r="B1279"/>
      <c r="P1279"/>
      <c r="Q1279"/>
      <c r="R1279"/>
    </row>
    <row r="1280" spans="2:18" x14ac:dyDescent="0.2">
      <c r="B1280"/>
      <c r="P1280"/>
      <c r="Q1280"/>
      <c r="R1280"/>
    </row>
    <row r="1281" spans="2:18" x14ac:dyDescent="0.2">
      <c r="B1281"/>
      <c r="P1281"/>
      <c r="Q1281"/>
      <c r="R1281"/>
    </row>
    <row r="1282" spans="2:18" x14ac:dyDescent="0.2">
      <c r="B1282"/>
      <c r="P1282"/>
      <c r="Q1282"/>
      <c r="R1282"/>
    </row>
    <row r="1283" spans="2:18" x14ac:dyDescent="0.2">
      <c r="B1283"/>
      <c r="P1283"/>
      <c r="Q1283"/>
      <c r="R1283"/>
    </row>
    <row r="1284" spans="2:18" x14ac:dyDescent="0.2">
      <c r="B1284"/>
      <c r="P1284"/>
      <c r="Q1284"/>
      <c r="R1284"/>
    </row>
    <row r="1285" spans="2:18" x14ac:dyDescent="0.2">
      <c r="B1285"/>
      <c r="P1285"/>
      <c r="Q1285"/>
      <c r="R1285"/>
    </row>
    <row r="1286" spans="2:18" x14ac:dyDescent="0.2">
      <c r="B1286"/>
      <c r="P1286"/>
      <c r="Q1286"/>
      <c r="R1286"/>
    </row>
    <row r="1287" spans="2:18" x14ac:dyDescent="0.2">
      <c r="B1287"/>
      <c r="P1287"/>
      <c r="Q1287"/>
      <c r="R1287"/>
    </row>
    <row r="1288" spans="2:18" x14ac:dyDescent="0.2">
      <c r="B1288"/>
      <c r="P1288"/>
      <c r="Q1288"/>
      <c r="R1288"/>
    </row>
    <row r="1289" spans="2:18" x14ac:dyDescent="0.2">
      <c r="B1289"/>
      <c r="P1289"/>
      <c r="Q1289"/>
      <c r="R1289"/>
    </row>
    <row r="1290" spans="2:18" x14ac:dyDescent="0.2">
      <c r="B1290"/>
      <c r="P1290"/>
      <c r="Q1290"/>
      <c r="R1290"/>
    </row>
    <row r="1291" spans="2:18" x14ac:dyDescent="0.2">
      <c r="B1291"/>
      <c r="P1291"/>
      <c r="Q1291"/>
      <c r="R1291"/>
    </row>
    <row r="1292" spans="2:18" x14ac:dyDescent="0.2">
      <c r="B1292"/>
      <c r="P1292"/>
      <c r="Q1292"/>
      <c r="R1292"/>
    </row>
    <row r="1293" spans="2:18" x14ac:dyDescent="0.2">
      <c r="B1293"/>
      <c r="P1293"/>
      <c r="Q1293"/>
      <c r="R1293"/>
    </row>
    <row r="1294" spans="2:18" x14ac:dyDescent="0.2">
      <c r="B1294"/>
      <c r="P1294"/>
      <c r="Q1294"/>
      <c r="R1294"/>
    </row>
    <row r="1295" spans="2:18" x14ac:dyDescent="0.2">
      <c r="B1295"/>
      <c r="P1295"/>
      <c r="Q1295"/>
      <c r="R1295"/>
    </row>
    <row r="1296" spans="2:18" x14ac:dyDescent="0.2">
      <c r="B1296"/>
      <c r="P1296"/>
      <c r="Q1296"/>
      <c r="R1296"/>
    </row>
    <row r="1297" spans="2:18" x14ac:dyDescent="0.2">
      <c r="B1297"/>
      <c r="P1297"/>
      <c r="Q1297"/>
      <c r="R1297"/>
    </row>
    <row r="1298" spans="2:18" x14ac:dyDescent="0.2">
      <c r="B1298"/>
      <c r="P1298"/>
      <c r="Q1298"/>
      <c r="R1298"/>
    </row>
    <row r="1299" spans="2:18" x14ac:dyDescent="0.2">
      <c r="B1299"/>
      <c r="P1299"/>
      <c r="Q1299"/>
      <c r="R1299"/>
    </row>
    <row r="1300" spans="2:18" x14ac:dyDescent="0.2">
      <c r="B1300"/>
      <c r="P1300"/>
      <c r="Q1300"/>
      <c r="R1300"/>
    </row>
    <row r="1301" spans="2:18" x14ac:dyDescent="0.2">
      <c r="B1301"/>
      <c r="P1301"/>
      <c r="Q1301"/>
      <c r="R1301"/>
    </row>
    <row r="1302" spans="2:18" x14ac:dyDescent="0.2">
      <c r="B1302"/>
      <c r="P1302"/>
      <c r="Q1302"/>
      <c r="R1302"/>
    </row>
    <row r="1303" spans="2:18" x14ac:dyDescent="0.2">
      <c r="B1303"/>
      <c r="P1303"/>
      <c r="Q1303"/>
      <c r="R1303"/>
    </row>
    <row r="1304" spans="2:18" x14ac:dyDescent="0.2">
      <c r="B1304"/>
      <c r="P1304"/>
      <c r="Q1304"/>
      <c r="R1304"/>
    </row>
    <row r="1305" spans="2:18" x14ac:dyDescent="0.2">
      <c r="B1305"/>
      <c r="P1305"/>
      <c r="Q1305"/>
      <c r="R1305"/>
    </row>
    <row r="1306" spans="2:18" x14ac:dyDescent="0.2">
      <c r="B1306"/>
      <c r="P1306"/>
      <c r="Q1306"/>
      <c r="R1306"/>
    </row>
    <row r="1307" spans="2:18" x14ac:dyDescent="0.2">
      <c r="B1307"/>
      <c r="P1307"/>
      <c r="Q1307"/>
      <c r="R1307"/>
    </row>
    <row r="1308" spans="2:18" x14ac:dyDescent="0.2">
      <c r="B1308"/>
      <c r="P1308"/>
      <c r="Q1308"/>
      <c r="R1308"/>
    </row>
    <row r="1309" spans="2:18" x14ac:dyDescent="0.2">
      <c r="B1309"/>
      <c r="P1309"/>
      <c r="Q1309"/>
      <c r="R1309"/>
    </row>
    <row r="1310" spans="2:18" x14ac:dyDescent="0.2">
      <c r="B1310"/>
      <c r="P1310"/>
      <c r="Q1310"/>
      <c r="R1310"/>
    </row>
    <row r="1311" spans="2:18" x14ac:dyDescent="0.2">
      <c r="B1311"/>
      <c r="P1311"/>
      <c r="Q1311"/>
      <c r="R1311"/>
    </row>
    <row r="1312" spans="2:18" x14ac:dyDescent="0.2">
      <c r="B1312"/>
      <c r="P1312"/>
      <c r="Q1312"/>
      <c r="R1312"/>
    </row>
    <row r="1313" spans="2:18" x14ac:dyDescent="0.2">
      <c r="B1313"/>
      <c r="P1313"/>
      <c r="Q1313"/>
      <c r="R1313"/>
    </row>
    <row r="1314" spans="2:18" x14ac:dyDescent="0.2">
      <c r="B1314"/>
      <c r="P1314"/>
      <c r="Q1314"/>
      <c r="R1314"/>
    </row>
    <row r="1315" spans="2:18" x14ac:dyDescent="0.2">
      <c r="B1315"/>
      <c r="P1315"/>
      <c r="Q1315"/>
      <c r="R1315"/>
    </row>
    <row r="1316" spans="2:18" x14ac:dyDescent="0.2">
      <c r="B1316"/>
      <c r="P1316"/>
      <c r="Q1316"/>
      <c r="R1316"/>
    </row>
    <row r="1317" spans="2:18" x14ac:dyDescent="0.2">
      <c r="B1317"/>
      <c r="P1317"/>
      <c r="Q1317"/>
      <c r="R1317"/>
    </row>
    <row r="1318" spans="2:18" x14ac:dyDescent="0.2">
      <c r="B1318"/>
      <c r="P1318"/>
      <c r="Q1318"/>
      <c r="R1318"/>
    </row>
    <row r="1319" spans="2:18" x14ac:dyDescent="0.2">
      <c r="B1319"/>
      <c r="P1319"/>
      <c r="Q1319"/>
      <c r="R1319"/>
    </row>
    <row r="1320" spans="2:18" x14ac:dyDescent="0.2">
      <c r="B1320"/>
      <c r="P1320"/>
      <c r="Q1320"/>
      <c r="R1320"/>
    </row>
    <row r="1321" spans="2:18" x14ac:dyDescent="0.2">
      <c r="B1321"/>
      <c r="P1321"/>
      <c r="Q1321"/>
      <c r="R1321"/>
    </row>
    <row r="1322" spans="2:18" x14ac:dyDescent="0.2">
      <c r="B1322"/>
      <c r="P1322"/>
      <c r="Q1322"/>
      <c r="R1322"/>
    </row>
    <row r="1323" spans="2:18" x14ac:dyDescent="0.2">
      <c r="B1323"/>
      <c r="P1323"/>
      <c r="Q1323"/>
      <c r="R1323"/>
    </row>
    <row r="1324" spans="2:18" x14ac:dyDescent="0.2">
      <c r="B1324"/>
      <c r="P1324"/>
      <c r="Q1324"/>
      <c r="R1324"/>
    </row>
    <row r="1325" spans="2:18" x14ac:dyDescent="0.2">
      <c r="B1325"/>
      <c r="P1325"/>
      <c r="Q1325"/>
      <c r="R1325"/>
    </row>
    <row r="1326" spans="2:18" x14ac:dyDescent="0.2">
      <c r="B1326"/>
      <c r="P1326"/>
      <c r="Q1326"/>
      <c r="R1326"/>
    </row>
    <row r="1327" spans="2:18" x14ac:dyDescent="0.2">
      <c r="B1327"/>
      <c r="P1327"/>
      <c r="Q1327"/>
      <c r="R1327"/>
    </row>
    <row r="1328" spans="2:18" x14ac:dyDescent="0.2">
      <c r="B1328"/>
      <c r="P1328"/>
      <c r="Q1328"/>
      <c r="R1328"/>
    </row>
    <row r="1329" spans="2:18" x14ac:dyDescent="0.2">
      <c r="B1329"/>
      <c r="P1329"/>
      <c r="Q1329"/>
      <c r="R1329"/>
    </row>
    <row r="1330" spans="2:18" x14ac:dyDescent="0.2">
      <c r="B1330"/>
      <c r="P1330"/>
      <c r="Q1330"/>
      <c r="R1330"/>
    </row>
    <row r="1331" spans="2:18" x14ac:dyDescent="0.2">
      <c r="B1331"/>
      <c r="P1331"/>
      <c r="Q1331"/>
      <c r="R1331"/>
    </row>
    <row r="1332" spans="2:18" x14ac:dyDescent="0.2">
      <c r="B1332"/>
      <c r="P1332"/>
      <c r="Q1332"/>
      <c r="R1332"/>
    </row>
    <row r="1333" spans="2:18" x14ac:dyDescent="0.2">
      <c r="B1333"/>
      <c r="P1333"/>
      <c r="Q1333"/>
      <c r="R1333"/>
    </row>
    <row r="1334" spans="2:18" x14ac:dyDescent="0.2">
      <c r="B1334"/>
      <c r="P1334"/>
      <c r="Q1334"/>
      <c r="R1334"/>
    </row>
    <row r="1335" spans="2:18" x14ac:dyDescent="0.2">
      <c r="B1335"/>
      <c r="P1335"/>
      <c r="Q1335"/>
      <c r="R1335"/>
    </row>
    <row r="1336" spans="2:18" x14ac:dyDescent="0.2">
      <c r="B1336"/>
      <c r="P1336"/>
      <c r="Q1336"/>
      <c r="R1336"/>
    </row>
    <row r="1337" spans="2:18" x14ac:dyDescent="0.2">
      <c r="B1337"/>
      <c r="P1337"/>
      <c r="Q1337"/>
      <c r="R1337"/>
    </row>
    <row r="1338" spans="2:18" x14ac:dyDescent="0.2">
      <c r="B1338"/>
      <c r="P1338"/>
      <c r="Q1338"/>
      <c r="R1338"/>
    </row>
    <row r="1339" spans="2:18" x14ac:dyDescent="0.2">
      <c r="B1339"/>
      <c r="P1339"/>
      <c r="Q1339"/>
      <c r="R1339"/>
    </row>
    <row r="1340" spans="2:18" x14ac:dyDescent="0.2">
      <c r="B1340"/>
      <c r="P1340"/>
      <c r="Q1340"/>
      <c r="R1340"/>
    </row>
    <row r="1341" spans="2:18" x14ac:dyDescent="0.2">
      <c r="B1341"/>
      <c r="P1341"/>
      <c r="Q1341"/>
      <c r="R1341"/>
    </row>
    <row r="1342" spans="2:18" x14ac:dyDescent="0.2">
      <c r="B1342"/>
      <c r="P1342"/>
      <c r="Q1342"/>
      <c r="R1342"/>
    </row>
    <row r="1343" spans="2:18" x14ac:dyDescent="0.2">
      <c r="B1343"/>
      <c r="P1343"/>
      <c r="Q1343"/>
      <c r="R1343"/>
    </row>
    <row r="1344" spans="2:18" x14ac:dyDescent="0.2">
      <c r="B1344"/>
      <c r="P1344"/>
      <c r="Q1344"/>
      <c r="R1344"/>
    </row>
    <row r="1345" spans="2:18" x14ac:dyDescent="0.2">
      <c r="B1345"/>
      <c r="P1345"/>
      <c r="Q1345"/>
      <c r="R1345"/>
    </row>
    <row r="1346" spans="2:18" x14ac:dyDescent="0.2">
      <c r="B1346"/>
      <c r="P1346"/>
      <c r="Q1346"/>
      <c r="R1346"/>
    </row>
    <row r="1347" spans="2:18" x14ac:dyDescent="0.2">
      <c r="B1347"/>
      <c r="P1347"/>
      <c r="Q1347"/>
      <c r="R1347"/>
    </row>
    <row r="1348" spans="2:18" x14ac:dyDescent="0.2">
      <c r="B1348"/>
      <c r="P1348"/>
      <c r="Q1348"/>
      <c r="R1348"/>
    </row>
    <row r="1349" spans="2:18" x14ac:dyDescent="0.2">
      <c r="B1349"/>
      <c r="P1349"/>
      <c r="Q1349"/>
      <c r="R1349"/>
    </row>
    <row r="1350" spans="2:18" x14ac:dyDescent="0.2">
      <c r="B1350"/>
      <c r="P1350"/>
      <c r="Q1350"/>
      <c r="R1350"/>
    </row>
    <row r="1351" spans="2:18" x14ac:dyDescent="0.2">
      <c r="B1351"/>
      <c r="P1351"/>
      <c r="Q1351"/>
      <c r="R1351"/>
    </row>
    <row r="1352" spans="2:18" x14ac:dyDescent="0.2">
      <c r="B1352"/>
      <c r="P1352"/>
      <c r="Q1352"/>
      <c r="R1352"/>
    </row>
    <row r="1353" spans="2:18" x14ac:dyDescent="0.2">
      <c r="B1353"/>
      <c r="P1353"/>
      <c r="Q1353"/>
      <c r="R1353"/>
    </row>
    <row r="1354" spans="2:18" x14ac:dyDescent="0.2">
      <c r="B1354"/>
      <c r="P1354"/>
      <c r="Q1354"/>
      <c r="R1354"/>
    </row>
    <row r="1355" spans="2:18" x14ac:dyDescent="0.2">
      <c r="B1355"/>
      <c r="P1355"/>
      <c r="Q1355"/>
      <c r="R1355"/>
    </row>
    <row r="1356" spans="2:18" x14ac:dyDescent="0.2">
      <c r="B1356"/>
      <c r="P1356"/>
      <c r="Q1356"/>
      <c r="R1356"/>
    </row>
    <row r="1357" spans="2:18" x14ac:dyDescent="0.2">
      <c r="B1357"/>
      <c r="P1357"/>
      <c r="Q1357"/>
      <c r="R1357"/>
    </row>
    <row r="1358" spans="2:18" x14ac:dyDescent="0.2">
      <c r="B1358"/>
      <c r="P1358"/>
      <c r="Q1358"/>
      <c r="R1358"/>
    </row>
    <row r="1359" spans="2:18" x14ac:dyDescent="0.2">
      <c r="B1359"/>
      <c r="P1359"/>
      <c r="Q1359"/>
      <c r="R1359"/>
    </row>
    <row r="1360" spans="2:18" x14ac:dyDescent="0.2">
      <c r="B1360"/>
      <c r="P1360"/>
      <c r="Q1360"/>
      <c r="R1360"/>
    </row>
    <row r="1361" spans="2:18" x14ac:dyDescent="0.2">
      <c r="B1361"/>
      <c r="P1361"/>
      <c r="Q1361"/>
      <c r="R1361"/>
    </row>
    <row r="1362" spans="2:18" x14ac:dyDescent="0.2">
      <c r="B1362"/>
      <c r="P1362"/>
      <c r="Q1362"/>
      <c r="R1362"/>
    </row>
    <row r="1363" spans="2:18" x14ac:dyDescent="0.2">
      <c r="B1363"/>
      <c r="P1363"/>
      <c r="Q1363"/>
      <c r="R1363"/>
    </row>
    <row r="1364" spans="2:18" x14ac:dyDescent="0.2">
      <c r="B1364"/>
      <c r="P1364"/>
      <c r="Q1364"/>
      <c r="R1364"/>
    </row>
    <row r="1365" spans="2:18" x14ac:dyDescent="0.2">
      <c r="B1365"/>
      <c r="P1365"/>
      <c r="Q1365"/>
      <c r="R1365"/>
    </row>
    <row r="1366" spans="2:18" x14ac:dyDescent="0.2">
      <c r="B1366"/>
      <c r="P1366"/>
      <c r="Q1366"/>
      <c r="R1366"/>
    </row>
    <row r="1367" spans="2:18" x14ac:dyDescent="0.2">
      <c r="B1367"/>
      <c r="P1367"/>
      <c r="Q1367"/>
      <c r="R1367"/>
    </row>
    <row r="1368" spans="2:18" x14ac:dyDescent="0.2">
      <c r="B1368"/>
      <c r="P1368"/>
      <c r="Q1368"/>
      <c r="R1368"/>
    </row>
    <row r="1369" spans="2:18" x14ac:dyDescent="0.2">
      <c r="B1369"/>
      <c r="P1369"/>
      <c r="Q1369"/>
      <c r="R1369"/>
    </row>
    <row r="1370" spans="2:18" x14ac:dyDescent="0.2">
      <c r="B1370"/>
      <c r="P1370"/>
      <c r="Q1370"/>
      <c r="R1370"/>
    </row>
    <row r="1371" spans="2:18" x14ac:dyDescent="0.2">
      <c r="B1371"/>
      <c r="P1371"/>
      <c r="Q1371"/>
      <c r="R1371"/>
    </row>
    <row r="1372" spans="2:18" x14ac:dyDescent="0.2">
      <c r="B1372"/>
      <c r="P1372"/>
      <c r="Q1372"/>
      <c r="R1372"/>
    </row>
    <row r="1373" spans="2:18" x14ac:dyDescent="0.2">
      <c r="B1373"/>
      <c r="P1373"/>
      <c r="Q1373"/>
      <c r="R1373"/>
    </row>
    <row r="1374" spans="2:18" x14ac:dyDescent="0.2">
      <c r="B1374"/>
      <c r="P1374"/>
      <c r="Q1374"/>
      <c r="R1374"/>
    </row>
    <row r="1375" spans="2:18" x14ac:dyDescent="0.2">
      <c r="B1375"/>
      <c r="P1375"/>
      <c r="Q1375"/>
      <c r="R1375"/>
    </row>
    <row r="1376" spans="2:18" x14ac:dyDescent="0.2">
      <c r="B1376"/>
      <c r="P1376"/>
      <c r="Q1376"/>
      <c r="R1376"/>
    </row>
    <row r="1377" spans="2:18" x14ac:dyDescent="0.2">
      <c r="B1377"/>
      <c r="P1377"/>
      <c r="Q1377"/>
      <c r="R1377"/>
    </row>
    <row r="1378" spans="2:18" x14ac:dyDescent="0.2">
      <c r="B1378"/>
      <c r="P1378"/>
      <c r="Q1378"/>
      <c r="R1378"/>
    </row>
    <row r="1379" spans="2:18" x14ac:dyDescent="0.2">
      <c r="B1379"/>
      <c r="P1379"/>
      <c r="Q1379"/>
      <c r="R1379"/>
    </row>
    <row r="1380" spans="2:18" x14ac:dyDescent="0.2">
      <c r="B1380"/>
      <c r="P1380"/>
      <c r="Q1380"/>
      <c r="R1380"/>
    </row>
    <row r="1381" spans="2:18" x14ac:dyDescent="0.2">
      <c r="B1381"/>
      <c r="P1381"/>
      <c r="Q1381"/>
      <c r="R1381"/>
    </row>
    <row r="1382" spans="2:18" x14ac:dyDescent="0.2">
      <c r="B1382"/>
      <c r="P1382"/>
      <c r="Q1382"/>
      <c r="R1382"/>
    </row>
    <row r="1383" spans="2:18" x14ac:dyDescent="0.2">
      <c r="B1383"/>
      <c r="P1383"/>
      <c r="Q1383"/>
      <c r="R1383"/>
    </row>
    <row r="1384" spans="2:18" x14ac:dyDescent="0.2">
      <c r="B1384"/>
      <c r="P1384"/>
      <c r="Q1384"/>
      <c r="R1384"/>
    </row>
    <row r="1385" spans="2:18" x14ac:dyDescent="0.2">
      <c r="B1385"/>
      <c r="P1385"/>
      <c r="Q1385"/>
      <c r="R1385"/>
    </row>
    <row r="1386" spans="2:18" x14ac:dyDescent="0.2">
      <c r="B1386"/>
      <c r="P1386"/>
      <c r="Q1386"/>
      <c r="R1386"/>
    </row>
    <row r="1387" spans="2:18" x14ac:dyDescent="0.2">
      <c r="B1387"/>
      <c r="P1387"/>
      <c r="Q1387"/>
      <c r="R1387"/>
    </row>
    <row r="1388" spans="2:18" x14ac:dyDescent="0.2">
      <c r="B1388"/>
      <c r="P1388"/>
      <c r="Q1388"/>
      <c r="R1388"/>
    </row>
    <row r="1389" spans="2:18" x14ac:dyDescent="0.2">
      <c r="B1389"/>
      <c r="P1389"/>
      <c r="Q1389"/>
      <c r="R1389"/>
    </row>
    <row r="1390" spans="2:18" x14ac:dyDescent="0.2">
      <c r="B1390"/>
      <c r="P1390"/>
      <c r="Q1390"/>
      <c r="R1390"/>
    </row>
    <row r="1391" spans="2:18" x14ac:dyDescent="0.2">
      <c r="B1391"/>
      <c r="P1391"/>
      <c r="Q1391"/>
      <c r="R1391"/>
    </row>
    <row r="1392" spans="2:18" x14ac:dyDescent="0.2">
      <c r="B1392"/>
      <c r="P1392"/>
      <c r="Q1392"/>
      <c r="R1392"/>
    </row>
    <row r="1393" spans="2:18" x14ac:dyDescent="0.2">
      <c r="B1393"/>
      <c r="P1393"/>
      <c r="Q1393"/>
      <c r="R1393"/>
    </row>
    <row r="1394" spans="2:18" x14ac:dyDescent="0.2">
      <c r="B1394"/>
      <c r="P1394"/>
      <c r="Q1394"/>
      <c r="R1394"/>
    </row>
    <row r="1395" spans="2:18" x14ac:dyDescent="0.2">
      <c r="B1395"/>
      <c r="P1395"/>
      <c r="Q1395"/>
      <c r="R1395"/>
    </row>
    <row r="1396" spans="2:18" x14ac:dyDescent="0.2">
      <c r="B1396"/>
      <c r="P1396"/>
      <c r="Q1396"/>
      <c r="R1396"/>
    </row>
    <row r="1397" spans="2:18" x14ac:dyDescent="0.2">
      <c r="B1397"/>
      <c r="P1397"/>
      <c r="Q1397"/>
      <c r="R1397"/>
    </row>
    <row r="1398" spans="2:18" x14ac:dyDescent="0.2">
      <c r="B1398"/>
      <c r="P1398"/>
      <c r="Q1398"/>
      <c r="R1398"/>
    </row>
    <row r="1399" spans="2:18" x14ac:dyDescent="0.2">
      <c r="B1399"/>
      <c r="P1399"/>
      <c r="Q1399"/>
      <c r="R1399"/>
    </row>
    <row r="1400" spans="2:18" x14ac:dyDescent="0.2">
      <c r="B1400"/>
      <c r="P1400"/>
      <c r="Q1400"/>
      <c r="R1400"/>
    </row>
    <row r="1401" spans="2:18" x14ac:dyDescent="0.2">
      <c r="B1401"/>
      <c r="P1401"/>
      <c r="Q1401"/>
      <c r="R1401"/>
    </row>
    <row r="1402" spans="2:18" x14ac:dyDescent="0.2">
      <c r="B1402"/>
      <c r="P1402"/>
      <c r="Q1402"/>
      <c r="R1402"/>
    </row>
    <row r="1403" spans="2:18" x14ac:dyDescent="0.2">
      <c r="B1403"/>
      <c r="P1403"/>
      <c r="Q1403"/>
      <c r="R1403"/>
    </row>
    <row r="1404" spans="2:18" x14ac:dyDescent="0.2">
      <c r="B1404"/>
      <c r="P1404"/>
      <c r="Q1404"/>
      <c r="R1404"/>
    </row>
    <row r="1405" spans="2:18" x14ac:dyDescent="0.2">
      <c r="B1405"/>
      <c r="P1405"/>
      <c r="Q1405"/>
      <c r="R1405"/>
    </row>
    <row r="1406" spans="2:18" x14ac:dyDescent="0.2">
      <c r="B1406"/>
      <c r="P1406"/>
      <c r="Q1406"/>
      <c r="R1406"/>
    </row>
    <row r="1407" spans="2:18" x14ac:dyDescent="0.2">
      <c r="B1407"/>
      <c r="P1407"/>
      <c r="Q1407"/>
      <c r="R1407"/>
    </row>
    <row r="1408" spans="2:18" x14ac:dyDescent="0.2">
      <c r="B1408"/>
      <c r="P1408"/>
      <c r="Q1408"/>
      <c r="R1408"/>
    </row>
    <row r="1409" spans="2:18" x14ac:dyDescent="0.2">
      <c r="B1409"/>
      <c r="P1409"/>
      <c r="Q1409"/>
      <c r="R1409"/>
    </row>
    <row r="1410" spans="2:18" x14ac:dyDescent="0.2">
      <c r="B1410"/>
      <c r="P1410"/>
      <c r="Q1410"/>
      <c r="R1410"/>
    </row>
    <row r="1411" spans="2:18" x14ac:dyDescent="0.2">
      <c r="B1411"/>
      <c r="P1411"/>
      <c r="Q1411"/>
      <c r="R1411"/>
    </row>
    <row r="1412" spans="2:18" x14ac:dyDescent="0.2">
      <c r="B1412"/>
      <c r="P1412"/>
      <c r="Q1412"/>
      <c r="R1412"/>
    </row>
    <row r="1413" spans="2:18" x14ac:dyDescent="0.2">
      <c r="B1413"/>
      <c r="P1413"/>
      <c r="Q1413"/>
      <c r="R1413"/>
    </row>
    <row r="1414" spans="2:18" x14ac:dyDescent="0.2">
      <c r="B1414"/>
      <c r="P1414"/>
      <c r="Q1414"/>
      <c r="R1414"/>
    </row>
    <row r="1415" spans="2:18" x14ac:dyDescent="0.2">
      <c r="B1415"/>
      <c r="P1415"/>
      <c r="Q1415"/>
      <c r="R1415"/>
    </row>
    <row r="1416" spans="2:18" x14ac:dyDescent="0.2">
      <c r="B1416"/>
      <c r="P1416"/>
      <c r="Q1416"/>
      <c r="R1416"/>
    </row>
    <row r="1417" spans="2:18" x14ac:dyDescent="0.2">
      <c r="B1417"/>
      <c r="P1417"/>
      <c r="Q1417"/>
      <c r="R1417"/>
    </row>
    <row r="1418" spans="2:18" x14ac:dyDescent="0.2">
      <c r="B1418"/>
      <c r="P1418"/>
      <c r="Q1418"/>
      <c r="R1418"/>
    </row>
    <row r="1419" spans="2:18" x14ac:dyDescent="0.2">
      <c r="B1419"/>
      <c r="P1419"/>
      <c r="Q1419"/>
      <c r="R1419"/>
    </row>
    <row r="1420" spans="2:18" x14ac:dyDescent="0.2">
      <c r="B1420"/>
      <c r="P1420"/>
      <c r="Q1420"/>
      <c r="R1420"/>
    </row>
    <row r="1421" spans="2:18" x14ac:dyDescent="0.2">
      <c r="B1421"/>
      <c r="P1421"/>
      <c r="Q1421"/>
      <c r="R1421"/>
    </row>
    <row r="1422" spans="2:18" x14ac:dyDescent="0.2">
      <c r="B1422"/>
      <c r="P1422"/>
      <c r="Q1422"/>
      <c r="R1422"/>
    </row>
    <row r="1423" spans="2:18" x14ac:dyDescent="0.2">
      <c r="B1423"/>
      <c r="P1423"/>
      <c r="Q1423"/>
      <c r="R1423"/>
    </row>
    <row r="1424" spans="2:18" x14ac:dyDescent="0.2">
      <c r="B1424"/>
      <c r="P1424"/>
      <c r="Q1424"/>
      <c r="R1424"/>
    </row>
    <row r="1425" spans="2:18" x14ac:dyDescent="0.2">
      <c r="B1425"/>
      <c r="P1425"/>
      <c r="Q1425"/>
      <c r="R1425"/>
    </row>
    <row r="1426" spans="2:18" x14ac:dyDescent="0.2">
      <c r="B1426"/>
      <c r="P1426"/>
      <c r="Q1426"/>
      <c r="R1426"/>
    </row>
    <row r="1427" spans="2:18" x14ac:dyDescent="0.2">
      <c r="B1427"/>
      <c r="P1427"/>
      <c r="Q1427"/>
      <c r="R1427"/>
    </row>
    <row r="1428" spans="2:18" x14ac:dyDescent="0.2">
      <c r="B1428"/>
      <c r="P1428"/>
      <c r="Q1428"/>
      <c r="R1428"/>
    </row>
    <row r="1429" spans="2:18" x14ac:dyDescent="0.2">
      <c r="B1429"/>
      <c r="P1429"/>
      <c r="Q1429"/>
      <c r="R1429"/>
    </row>
    <row r="1430" spans="2:18" x14ac:dyDescent="0.2">
      <c r="B1430"/>
      <c r="P1430"/>
      <c r="Q1430"/>
      <c r="R1430"/>
    </row>
    <row r="1431" spans="2:18" x14ac:dyDescent="0.2">
      <c r="B1431"/>
      <c r="P1431"/>
      <c r="Q1431"/>
      <c r="R1431"/>
    </row>
    <row r="1432" spans="2:18" x14ac:dyDescent="0.2">
      <c r="B1432"/>
      <c r="P1432"/>
      <c r="Q1432"/>
      <c r="R1432"/>
    </row>
    <row r="1433" spans="2:18" x14ac:dyDescent="0.2">
      <c r="B1433"/>
      <c r="P1433"/>
      <c r="Q1433"/>
      <c r="R1433"/>
    </row>
    <row r="1434" spans="2:18" x14ac:dyDescent="0.2">
      <c r="B1434"/>
      <c r="P1434"/>
      <c r="Q1434"/>
      <c r="R1434"/>
    </row>
    <row r="1435" spans="2:18" x14ac:dyDescent="0.2">
      <c r="B1435"/>
      <c r="P1435"/>
      <c r="Q1435"/>
      <c r="R1435"/>
    </row>
    <row r="1436" spans="2:18" x14ac:dyDescent="0.2">
      <c r="B1436"/>
      <c r="P1436"/>
      <c r="Q1436"/>
      <c r="R1436"/>
    </row>
    <row r="1437" spans="2:18" x14ac:dyDescent="0.2">
      <c r="B1437"/>
      <c r="P1437"/>
      <c r="Q1437"/>
      <c r="R1437"/>
    </row>
    <row r="1438" spans="2:18" x14ac:dyDescent="0.2">
      <c r="B1438"/>
      <c r="P1438"/>
      <c r="Q1438"/>
      <c r="R1438"/>
    </row>
    <row r="1439" spans="2:18" x14ac:dyDescent="0.2">
      <c r="B1439"/>
      <c r="P1439"/>
      <c r="Q1439"/>
      <c r="R1439"/>
    </row>
    <row r="1440" spans="2:18" x14ac:dyDescent="0.2">
      <c r="B1440"/>
      <c r="P1440"/>
      <c r="Q1440"/>
      <c r="R1440"/>
    </row>
    <row r="1441" spans="2:18" x14ac:dyDescent="0.2">
      <c r="B1441"/>
      <c r="P1441"/>
      <c r="Q1441"/>
      <c r="R1441"/>
    </row>
    <row r="1442" spans="2:18" x14ac:dyDescent="0.2">
      <c r="B1442"/>
      <c r="P1442"/>
      <c r="Q1442"/>
      <c r="R1442"/>
    </row>
    <row r="1443" spans="2:18" x14ac:dyDescent="0.2">
      <c r="B1443"/>
      <c r="P1443"/>
      <c r="Q1443"/>
      <c r="R1443"/>
    </row>
    <row r="1444" spans="2:18" x14ac:dyDescent="0.2">
      <c r="B1444"/>
      <c r="P1444"/>
      <c r="Q1444"/>
      <c r="R1444"/>
    </row>
    <row r="1445" spans="2:18" x14ac:dyDescent="0.2">
      <c r="B1445"/>
      <c r="P1445"/>
      <c r="Q1445"/>
      <c r="R1445"/>
    </row>
    <row r="1446" spans="2:18" x14ac:dyDescent="0.2">
      <c r="B1446"/>
      <c r="P1446"/>
      <c r="Q1446"/>
      <c r="R1446"/>
    </row>
    <row r="1447" spans="2:18" x14ac:dyDescent="0.2">
      <c r="B1447"/>
      <c r="P1447"/>
      <c r="Q1447"/>
      <c r="R1447"/>
    </row>
    <row r="1448" spans="2:18" x14ac:dyDescent="0.2">
      <c r="B1448"/>
      <c r="P1448"/>
      <c r="Q1448"/>
      <c r="R1448"/>
    </row>
    <row r="1449" spans="2:18" x14ac:dyDescent="0.2">
      <c r="B1449"/>
      <c r="P1449"/>
      <c r="Q1449"/>
      <c r="R1449"/>
    </row>
    <row r="1450" spans="2:18" x14ac:dyDescent="0.2">
      <c r="B1450"/>
      <c r="P1450"/>
      <c r="Q1450"/>
      <c r="R1450"/>
    </row>
    <row r="1451" spans="2:18" x14ac:dyDescent="0.2">
      <c r="B1451"/>
      <c r="P1451"/>
      <c r="Q1451"/>
      <c r="R1451"/>
    </row>
    <row r="1452" spans="2:18" x14ac:dyDescent="0.2">
      <c r="B1452"/>
      <c r="P1452"/>
      <c r="Q1452"/>
      <c r="R1452"/>
    </row>
    <row r="1453" spans="2:18" x14ac:dyDescent="0.2">
      <c r="B1453"/>
      <c r="P1453"/>
      <c r="Q1453"/>
      <c r="R1453"/>
    </row>
    <row r="1454" spans="2:18" x14ac:dyDescent="0.2">
      <c r="B1454"/>
      <c r="P1454"/>
      <c r="Q1454"/>
      <c r="R1454"/>
    </row>
    <row r="1455" spans="2:18" x14ac:dyDescent="0.2">
      <c r="B1455"/>
      <c r="P1455"/>
      <c r="Q1455"/>
      <c r="R1455"/>
    </row>
    <row r="1456" spans="2:18" x14ac:dyDescent="0.2">
      <c r="B1456"/>
      <c r="P1456"/>
      <c r="Q1456"/>
      <c r="R1456"/>
    </row>
    <row r="1457" spans="2:18" x14ac:dyDescent="0.2">
      <c r="B1457"/>
      <c r="P1457"/>
      <c r="Q1457"/>
      <c r="R1457"/>
    </row>
    <row r="1458" spans="2:18" x14ac:dyDescent="0.2">
      <c r="B1458"/>
      <c r="P1458"/>
      <c r="Q1458"/>
      <c r="R1458"/>
    </row>
    <row r="1459" spans="2:18" x14ac:dyDescent="0.2">
      <c r="B1459"/>
      <c r="P1459"/>
      <c r="Q1459"/>
      <c r="R1459"/>
    </row>
    <row r="1460" spans="2:18" x14ac:dyDescent="0.2">
      <c r="B1460"/>
      <c r="P1460"/>
      <c r="Q1460"/>
      <c r="R1460"/>
    </row>
    <row r="1461" spans="2:18" x14ac:dyDescent="0.2">
      <c r="B1461"/>
      <c r="P1461"/>
      <c r="Q1461"/>
      <c r="R1461"/>
    </row>
    <row r="1462" spans="2:18" x14ac:dyDescent="0.2">
      <c r="B1462"/>
      <c r="P1462"/>
      <c r="Q1462"/>
      <c r="R1462"/>
    </row>
    <row r="1463" spans="2:18" x14ac:dyDescent="0.2">
      <c r="B1463"/>
      <c r="P1463"/>
      <c r="Q1463"/>
      <c r="R1463"/>
    </row>
    <row r="1464" spans="2:18" x14ac:dyDescent="0.2">
      <c r="B1464"/>
      <c r="P1464"/>
      <c r="Q1464"/>
      <c r="R1464"/>
    </row>
    <row r="1465" spans="2:18" x14ac:dyDescent="0.2">
      <c r="B1465"/>
      <c r="P1465"/>
      <c r="Q1465"/>
      <c r="R1465"/>
    </row>
    <row r="1466" spans="2:18" x14ac:dyDescent="0.2">
      <c r="B1466"/>
      <c r="P1466"/>
      <c r="Q1466"/>
      <c r="R1466"/>
    </row>
    <row r="1467" spans="2:18" x14ac:dyDescent="0.2">
      <c r="B1467"/>
      <c r="P1467"/>
      <c r="Q1467"/>
      <c r="R1467"/>
    </row>
    <row r="1468" spans="2:18" x14ac:dyDescent="0.2">
      <c r="B1468"/>
      <c r="P1468"/>
      <c r="Q1468"/>
      <c r="R1468"/>
    </row>
    <row r="1469" spans="2:18" x14ac:dyDescent="0.2">
      <c r="B1469"/>
      <c r="P1469"/>
      <c r="Q1469"/>
      <c r="R1469"/>
    </row>
    <row r="1470" spans="2:18" x14ac:dyDescent="0.2">
      <c r="B1470"/>
      <c r="P1470"/>
      <c r="Q1470"/>
      <c r="R1470"/>
    </row>
    <row r="1471" spans="2:18" x14ac:dyDescent="0.2">
      <c r="B1471"/>
      <c r="P1471"/>
      <c r="Q1471"/>
      <c r="R1471"/>
    </row>
    <row r="1472" spans="2:18" x14ac:dyDescent="0.2">
      <c r="B1472"/>
      <c r="P1472"/>
      <c r="Q1472"/>
      <c r="R1472"/>
    </row>
    <row r="1473" spans="2:18" x14ac:dyDescent="0.2">
      <c r="B1473"/>
      <c r="P1473"/>
      <c r="Q1473"/>
      <c r="R1473"/>
    </row>
    <row r="1474" spans="2:18" x14ac:dyDescent="0.2">
      <c r="B1474"/>
      <c r="P1474"/>
      <c r="Q1474"/>
      <c r="R1474"/>
    </row>
    <row r="1475" spans="2:18" x14ac:dyDescent="0.2">
      <c r="B1475"/>
      <c r="P1475"/>
      <c r="Q1475"/>
      <c r="R1475"/>
    </row>
    <row r="1476" spans="2:18" x14ac:dyDescent="0.2">
      <c r="B1476"/>
      <c r="P1476"/>
      <c r="Q1476"/>
      <c r="R1476"/>
    </row>
    <row r="1477" spans="2:18" x14ac:dyDescent="0.2">
      <c r="B1477"/>
      <c r="P1477"/>
      <c r="Q1477"/>
      <c r="R1477"/>
    </row>
    <row r="1478" spans="2:18" x14ac:dyDescent="0.2">
      <c r="B1478"/>
      <c r="P1478"/>
      <c r="Q1478"/>
      <c r="R1478"/>
    </row>
    <row r="1479" spans="2:18" x14ac:dyDescent="0.2">
      <c r="B1479"/>
      <c r="P1479"/>
      <c r="Q1479"/>
      <c r="R1479"/>
    </row>
    <row r="1480" spans="2:18" x14ac:dyDescent="0.2">
      <c r="B1480"/>
      <c r="P1480"/>
      <c r="Q1480"/>
      <c r="R1480"/>
    </row>
    <row r="1481" spans="2:18" x14ac:dyDescent="0.2">
      <c r="B1481"/>
      <c r="P1481"/>
      <c r="Q1481"/>
      <c r="R1481"/>
    </row>
    <row r="1482" spans="2:18" x14ac:dyDescent="0.2">
      <c r="B1482"/>
      <c r="P1482"/>
      <c r="Q1482"/>
      <c r="R1482"/>
    </row>
    <row r="1483" spans="2:18" x14ac:dyDescent="0.2">
      <c r="B1483"/>
      <c r="P1483"/>
      <c r="Q1483"/>
      <c r="R1483"/>
    </row>
    <row r="1484" spans="2:18" x14ac:dyDescent="0.2">
      <c r="B1484"/>
      <c r="P1484"/>
      <c r="Q1484"/>
      <c r="R1484"/>
    </row>
    <row r="1485" spans="2:18" x14ac:dyDescent="0.2">
      <c r="B1485"/>
      <c r="P1485"/>
      <c r="Q1485"/>
      <c r="R1485"/>
    </row>
    <row r="1486" spans="2:18" x14ac:dyDescent="0.2">
      <c r="B1486"/>
      <c r="P1486"/>
      <c r="Q1486"/>
      <c r="R1486"/>
    </row>
    <row r="1487" spans="2:18" x14ac:dyDescent="0.2">
      <c r="B1487"/>
      <c r="P1487"/>
      <c r="Q1487"/>
      <c r="R1487"/>
    </row>
    <row r="1488" spans="2:18" x14ac:dyDescent="0.2">
      <c r="B1488"/>
      <c r="P1488"/>
      <c r="Q1488"/>
      <c r="R1488"/>
    </row>
    <row r="1489" spans="2:18" x14ac:dyDescent="0.2">
      <c r="B1489"/>
      <c r="P1489"/>
      <c r="Q1489"/>
      <c r="R1489"/>
    </row>
    <row r="1490" spans="2:18" x14ac:dyDescent="0.2">
      <c r="B1490"/>
      <c r="P1490"/>
      <c r="Q1490"/>
      <c r="R1490"/>
    </row>
    <row r="1491" spans="2:18" x14ac:dyDescent="0.2">
      <c r="B1491"/>
      <c r="P1491"/>
      <c r="Q1491"/>
      <c r="R1491"/>
    </row>
    <row r="1492" spans="2:18" x14ac:dyDescent="0.2">
      <c r="B1492"/>
      <c r="P1492"/>
      <c r="Q1492"/>
      <c r="R1492"/>
    </row>
    <row r="1493" spans="2:18" x14ac:dyDescent="0.2">
      <c r="B1493"/>
      <c r="P1493"/>
      <c r="Q1493"/>
      <c r="R1493"/>
    </row>
    <row r="1494" spans="2:18" x14ac:dyDescent="0.2">
      <c r="B1494"/>
      <c r="P1494"/>
      <c r="Q1494"/>
      <c r="R1494"/>
    </row>
    <row r="1495" spans="2:18" x14ac:dyDescent="0.2">
      <c r="B1495"/>
      <c r="P1495"/>
      <c r="Q1495"/>
      <c r="R1495"/>
    </row>
    <row r="1496" spans="2:18" x14ac:dyDescent="0.2">
      <c r="B1496"/>
      <c r="P1496"/>
      <c r="Q1496"/>
      <c r="R1496"/>
    </row>
    <row r="1497" spans="2:18" x14ac:dyDescent="0.2">
      <c r="B1497"/>
      <c r="P1497"/>
      <c r="Q1497"/>
      <c r="R1497"/>
    </row>
    <row r="1498" spans="2:18" x14ac:dyDescent="0.2">
      <c r="B1498"/>
      <c r="P1498"/>
      <c r="Q1498"/>
      <c r="R1498"/>
    </row>
    <row r="1499" spans="2:18" x14ac:dyDescent="0.2">
      <c r="B1499"/>
      <c r="P1499"/>
      <c r="Q1499"/>
      <c r="R1499"/>
    </row>
    <row r="1500" spans="2:18" x14ac:dyDescent="0.2">
      <c r="B1500"/>
      <c r="P1500"/>
      <c r="Q1500"/>
      <c r="R1500"/>
    </row>
    <row r="1501" spans="2:18" x14ac:dyDescent="0.2">
      <c r="B1501"/>
      <c r="P1501"/>
      <c r="Q1501"/>
      <c r="R1501"/>
    </row>
    <row r="1502" spans="2:18" x14ac:dyDescent="0.2">
      <c r="B1502"/>
      <c r="P1502"/>
      <c r="Q1502"/>
      <c r="R1502"/>
    </row>
    <row r="1503" spans="2:18" x14ac:dyDescent="0.2">
      <c r="B1503"/>
      <c r="P1503"/>
      <c r="Q1503"/>
      <c r="R1503"/>
    </row>
    <row r="1504" spans="2:18" x14ac:dyDescent="0.2">
      <c r="B1504"/>
      <c r="P1504"/>
      <c r="Q1504"/>
      <c r="R1504"/>
    </row>
    <row r="1505" spans="2:18" x14ac:dyDescent="0.2">
      <c r="B1505"/>
      <c r="P1505"/>
      <c r="Q1505"/>
      <c r="R1505"/>
    </row>
    <row r="1506" spans="2:18" x14ac:dyDescent="0.2">
      <c r="B1506"/>
      <c r="P1506"/>
      <c r="Q1506"/>
      <c r="R1506"/>
    </row>
    <row r="1507" spans="2:18" x14ac:dyDescent="0.2">
      <c r="B1507"/>
      <c r="P1507"/>
      <c r="Q1507"/>
      <c r="R1507"/>
    </row>
    <row r="1508" spans="2:18" x14ac:dyDescent="0.2">
      <c r="B1508"/>
      <c r="P1508"/>
      <c r="Q1508"/>
      <c r="R1508"/>
    </row>
    <row r="1509" spans="2:18" x14ac:dyDescent="0.2">
      <c r="B1509"/>
      <c r="P1509"/>
      <c r="Q1509"/>
      <c r="R1509"/>
    </row>
    <row r="1510" spans="2:18" x14ac:dyDescent="0.2">
      <c r="B1510"/>
      <c r="P1510"/>
      <c r="Q1510"/>
      <c r="R1510"/>
    </row>
    <row r="1511" spans="2:18" x14ac:dyDescent="0.2">
      <c r="B1511"/>
      <c r="P1511"/>
      <c r="Q1511"/>
      <c r="R1511"/>
    </row>
    <row r="1512" spans="2:18" x14ac:dyDescent="0.2">
      <c r="B1512"/>
      <c r="P1512"/>
      <c r="Q1512"/>
      <c r="R1512"/>
    </row>
    <row r="1513" spans="2:18" x14ac:dyDescent="0.2">
      <c r="B1513"/>
      <c r="P1513"/>
      <c r="Q1513"/>
      <c r="R1513"/>
    </row>
    <row r="1514" spans="2:18" x14ac:dyDescent="0.2">
      <c r="B1514"/>
      <c r="P1514"/>
      <c r="Q1514"/>
      <c r="R1514"/>
    </row>
    <row r="1515" spans="2:18" x14ac:dyDescent="0.2">
      <c r="B1515"/>
      <c r="P1515"/>
      <c r="Q1515"/>
      <c r="R1515"/>
    </row>
    <row r="1516" spans="2:18" x14ac:dyDescent="0.2">
      <c r="B1516"/>
      <c r="P1516"/>
      <c r="Q1516"/>
      <c r="R1516"/>
    </row>
    <row r="1517" spans="2:18" x14ac:dyDescent="0.2">
      <c r="B1517"/>
      <c r="P1517"/>
      <c r="Q1517"/>
      <c r="R1517"/>
    </row>
    <row r="1518" spans="2:18" x14ac:dyDescent="0.2">
      <c r="B1518"/>
      <c r="P1518"/>
      <c r="Q1518"/>
      <c r="R1518"/>
    </row>
    <row r="1519" spans="2:18" x14ac:dyDescent="0.2">
      <c r="B1519"/>
      <c r="P1519"/>
      <c r="Q1519"/>
      <c r="R1519"/>
    </row>
    <row r="1520" spans="2:18" x14ac:dyDescent="0.2">
      <c r="B1520"/>
      <c r="P1520"/>
      <c r="Q1520"/>
      <c r="R1520"/>
    </row>
    <row r="1521" spans="2:18" x14ac:dyDescent="0.2">
      <c r="B1521"/>
      <c r="P1521"/>
      <c r="Q1521"/>
      <c r="R1521"/>
    </row>
    <row r="1522" spans="2:18" x14ac:dyDescent="0.2">
      <c r="B1522"/>
      <c r="P1522"/>
      <c r="Q1522"/>
      <c r="R1522"/>
    </row>
    <row r="1523" spans="2:18" x14ac:dyDescent="0.2">
      <c r="B1523"/>
      <c r="P1523"/>
      <c r="Q1523"/>
      <c r="R1523"/>
    </row>
    <row r="1524" spans="2:18" x14ac:dyDescent="0.2">
      <c r="B1524"/>
      <c r="P1524"/>
      <c r="Q1524"/>
      <c r="R1524"/>
    </row>
    <row r="1525" spans="2:18" x14ac:dyDescent="0.2">
      <c r="B1525"/>
      <c r="P1525"/>
      <c r="Q1525"/>
      <c r="R1525"/>
    </row>
    <row r="1526" spans="2:18" x14ac:dyDescent="0.2">
      <c r="B1526"/>
      <c r="P1526"/>
      <c r="Q1526"/>
      <c r="R1526"/>
    </row>
    <row r="1527" spans="2:18" x14ac:dyDescent="0.2">
      <c r="B1527"/>
      <c r="P1527"/>
      <c r="Q1527"/>
      <c r="R1527"/>
    </row>
    <row r="1528" spans="2:18" x14ac:dyDescent="0.2">
      <c r="B1528"/>
      <c r="P1528"/>
      <c r="Q1528"/>
      <c r="R1528"/>
    </row>
    <row r="1529" spans="2:18" x14ac:dyDescent="0.2">
      <c r="B1529"/>
      <c r="P1529"/>
      <c r="Q1529"/>
      <c r="R1529"/>
    </row>
    <row r="1530" spans="2:18" x14ac:dyDescent="0.2">
      <c r="B1530"/>
      <c r="P1530"/>
      <c r="Q1530"/>
      <c r="R1530"/>
    </row>
    <row r="1531" spans="2:18" x14ac:dyDescent="0.2">
      <c r="B1531"/>
      <c r="P1531"/>
      <c r="Q1531"/>
      <c r="R1531"/>
    </row>
    <row r="1532" spans="2:18" x14ac:dyDescent="0.2">
      <c r="B1532"/>
      <c r="P1532"/>
      <c r="Q1532"/>
      <c r="R1532"/>
    </row>
    <row r="1533" spans="2:18" x14ac:dyDescent="0.2">
      <c r="B1533"/>
      <c r="P1533"/>
      <c r="Q1533"/>
      <c r="R1533"/>
    </row>
    <row r="1534" spans="2:18" x14ac:dyDescent="0.2">
      <c r="B1534"/>
      <c r="P1534"/>
      <c r="Q1534"/>
      <c r="R1534"/>
    </row>
    <row r="1535" spans="2:18" x14ac:dyDescent="0.2">
      <c r="B1535"/>
      <c r="P1535"/>
      <c r="Q1535"/>
      <c r="R1535"/>
    </row>
    <row r="1536" spans="2:18" x14ac:dyDescent="0.2">
      <c r="B1536"/>
      <c r="P1536"/>
      <c r="Q1536"/>
      <c r="R1536"/>
    </row>
    <row r="1537" spans="2:18" x14ac:dyDescent="0.2">
      <c r="B1537"/>
      <c r="P1537"/>
      <c r="Q1537"/>
      <c r="R1537"/>
    </row>
    <row r="1538" spans="2:18" x14ac:dyDescent="0.2">
      <c r="B1538"/>
      <c r="P1538"/>
      <c r="Q1538"/>
      <c r="R1538"/>
    </row>
    <row r="1539" spans="2:18" x14ac:dyDescent="0.2">
      <c r="B1539"/>
      <c r="P1539"/>
      <c r="Q1539"/>
      <c r="R1539"/>
    </row>
    <row r="1540" spans="2:18" x14ac:dyDescent="0.2">
      <c r="B1540"/>
      <c r="P1540"/>
      <c r="Q1540"/>
      <c r="R1540"/>
    </row>
    <row r="1541" spans="2:18" x14ac:dyDescent="0.2">
      <c r="B1541"/>
      <c r="P1541"/>
      <c r="Q1541"/>
      <c r="R1541"/>
    </row>
    <row r="1542" spans="2:18" x14ac:dyDescent="0.2">
      <c r="B1542"/>
      <c r="P1542"/>
      <c r="Q1542"/>
      <c r="R1542"/>
    </row>
    <row r="1543" spans="2:18" x14ac:dyDescent="0.2">
      <c r="B1543"/>
      <c r="P1543"/>
      <c r="Q1543"/>
      <c r="R1543"/>
    </row>
    <row r="1544" spans="2:18" x14ac:dyDescent="0.2">
      <c r="B1544"/>
      <c r="P1544"/>
      <c r="Q1544"/>
      <c r="R1544"/>
    </row>
    <row r="1545" spans="2:18" x14ac:dyDescent="0.2">
      <c r="B1545"/>
      <c r="P1545"/>
      <c r="Q1545"/>
      <c r="R1545"/>
    </row>
    <row r="1546" spans="2:18" x14ac:dyDescent="0.2">
      <c r="B1546"/>
      <c r="P1546"/>
      <c r="Q1546"/>
      <c r="R1546"/>
    </row>
    <row r="1547" spans="2:18" x14ac:dyDescent="0.2">
      <c r="B1547"/>
      <c r="P1547"/>
      <c r="Q1547"/>
      <c r="R1547"/>
    </row>
    <row r="1548" spans="2:18" x14ac:dyDescent="0.2">
      <c r="B1548"/>
      <c r="P1548"/>
      <c r="Q1548"/>
      <c r="R1548"/>
    </row>
    <row r="1549" spans="2:18" x14ac:dyDescent="0.2">
      <c r="B1549"/>
      <c r="P1549"/>
      <c r="Q1549"/>
      <c r="R1549"/>
    </row>
    <row r="1550" spans="2:18" x14ac:dyDescent="0.2">
      <c r="B1550"/>
      <c r="P1550"/>
      <c r="Q1550"/>
      <c r="R1550"/>
    </row>
    <row r="1551" spans="2:18" x14ac:dyDescent="0.2">
      <c r="B1551"/>
      <c r="P1551"/>
      <c r="Q1551"/>
      <c r="R1551"/>
    </row>
    <row r="1552" spans="2:18" x14ac:dyDescent="0.2">
      <c r="B1552"/>
      <c r="P1552"/>
      <c r="Q1552"/>
      <c r="R1552"/>
    </row>
    <row r="1553" spans="2:18" x14ac:dyDescent="0.2">
      <c r="B1553"/>
      <c r="P1553"/>
      <c r="Q1553"/>
      <c r="R1553"/>
    </row>
    <row r="1554" spans="2:18" x14ac:dyDescent="0.2">
      <c r="B1554"/>
      <c r="P1554"/>
      <c r="Q1554"/>
      <c r="R1554"/>
    </row>
    <row r="1555" spans="2:18" x14ac:dyDescent="0.2">
      <c r="B1555"/>
      <c r="P1555"/>
      <c r="Q1555"/>
      <c r="R1555"/>
    </row>
    <row r="1556" spans="2:18" x14ac:dyDescent="0.2">
      <c r="B1556"/>
      <c r="P1556"/>
      <c r="Q1556"/>
      <c r="R1556"/>
    </row>
    <row r="1557" spans="2:18" x14ac:dyDescent="0.2">
      <c r="B1557"/>
      <c r="P1557"/>
      <c r="Q1557"/>
      <c r="R1557"/>
    </row>
    <row r="1558" spans="2:18" x14ac:dyDescent="0.2">
      <c r="B1558"/>
      <c r="P1558"/>
      <c r="Q1558"/>
      <c r="R1558"/>
    </row>
    <row r="1559" spans="2:18" x14ac:dyDescent="0.2">
      <c r="B1559"/>
      <c r="P1559"/>
      <c r="Q1559"/>
      <c r="R1559"/>
    </row>
    <row r="1560" spans="2:18" x14ac:dyDescent="0.2">
      <c r="B1560"/>
      <c r="P1560"/>
      <c r="Q1560"/>
      <c r="R1560"/>
    </row>
    <row r="1561" spans="2:18" x14ac:dyDescent="0.2">
      <c r="B1561"/>
      <c r="P1561"/>
      <c r="Q1561"/>
      <c r="R1561"/>
    </row>
    <row r="1562" spans="2:18" x14ac:dyDescent="0.2">
      <c r="B1562"/>
      <c r="P1562"/>
      <c r="Q1562"/>
      <c r="R1562"/>
    </row>
    <row r="1563" spans="2:18" x14ac:dyDescent="0.2">
      <c r="B1563"/>
      <c r="P1563"/>
      <c r="Q1563"/>
      <c r="R1563"/>
    </row>
    <row r="1564" spans="2:18" x14ac:dyDescent="0.2">
      <c r="B1564"/>
      <c r="P1564"/>
      <c r="Q1564"/>
      <c r="R1564"/>
    </row>
    <row r="1565" spans="2:18" x14ac:dyDescent="0.2">
      <c r="B1565"/>
      <c r="P1565"/>
      <c r="Q1565"/>
      <c r="R1565"/>
    </row>
    <row r="1566" spans="2:18" x14ac:dyDescent="0.2">
      <c r="B1566"/>
      <c r="P1566"/>
      <c r="Q1566"/>
      <c r="R1566"/>
    </row>
    <row r="1567" spans="2:18" x14ac:dyDescent="0.2">
      <c r="B1567"/>
      <c r="P1567"/>
      <c r="Q1567"/>
      <c r="R1567"/>
    </row>
    <row r="1568" spans="2:18" x14ac:dyDescent="0.2">
      <c r="B1568"/>
      <c r="P1568"/>
      <c r="Q1568"/>
      <c r="R1568"/>
    </row>
    <row r="1569" spans="2:18" x14ac:dyDescent="0.2">
      <c r="B1569"/>
      <c r="P1569"/>
      <c r="Q1569"/>
      <c r="R1569"/>
    </row>
    <row r="1570" spans="2:18" x14ac:dyDescent="0.2">
      <c r="B1570"/>
      <c r="P1570"/>
      <c r="Q1570"/>
      <c r="R1570"/>
    </row>
    <row r="1571" spans="2:18" x14ac:dyDescent="0.2">
      <c r="B1571"/>
      <c r="P1571"/>
      <c r="Q1571"/>
      <c r="R1571"/>
    </row>
    <row r="1572" spans="2:18" x14ac:dyDescent="0.2">
      <c r="B1572"/>
      <c r="P1572"/>
      <c r="Q1572"/>
      <c r="R1572"/>
    </row>
    <row r="1573" spans="2:18" x14ac:dyDescent="0.2">
      <c r="B1573"/>
      <c r="P1573"/>
      <c r="Q1573"/>
      <c r="R1573"/>
    </row>
    <row r="1574" spans="2:18" x14ac:dyDescent="0.2">
      <c r="B1574"/>
      <c r="P1574"/>
      <c r="Q1574"/>
      <c r="R1574"/>
    </row>
    <row r="1575" spans="2:18" x14ac:dyDescent="0.2">
      <c r="B1575"/>
      <c r="P1575"/>
      <c r="Q1575"/>
      <c r="R1575"/>
    </row>
    <row r="1576" spans="2:18" x14ac:dyDescent="0.2">
      <c r="B1576"/>
      <c r="P1576"/>
      <c r="Q1576"/>
      <c r="R1576"/>
    </row>
    <row r="1577" spans="2:18" x14ac:dyDescent="0.2">
      <c r="B1577"/>
      <c r="P1577"/>
      <c r="Q1577"/>
      <c r="R1577"/>
    </row>
    <row r="1578" spans="2:18" x14ac:dyDescent="0.2">
      <c r="B1578"/>
      <c r="P1578"/>
      <c r="Q1578"/>
      <c r="R1578"/>
    </row>
    <row r="1579" spans="2:18" x14ac:dyDescent="0.2">
      <c r="B1579"/>
      <c r="P1579"/>
      <c r="Q1579"/>
      <c r="R1579"/>
    </row>
    <row r="1580" spans="2:18" x14ac:dyDescent="0.2">
      <c r="B1580"/>
      <c r="P1580"/>
      <c r="Q1580"/>
      <c r="R1580"/>
    </row>
    <row r="1581" spans="2:18" x14ac:dyDescent="0.2">
      <c r="B1581"/>
      <c r="P1581"/>
      <c r="Q1581"/>
      <c r="R1581"/>
    </row>
    <row r="1582" spans="2:18" x14ac:dyDescent="0.2">
      <c r="B1582"/>
      <c r="P1582"/>
      <c r="Q1582"/>
      <c r="R1582"/>
    </row>
    <row r="1583" spans="2:18" x14ac:dyDescent="0.2">
      <c r="B1583"/>
      <c r="P1583"/>
      <c r="Q1583"/>
      <c r="R1583"/>
    </row>
    <row r="1584" spans="2:18" x14ac:dyDescent="0.2">
      <c r="B1584"/>
      <c r="P1584"/>
      <c r="Q1584"/>
      <c r="R1584"/>
    </row>
    <row r="1585" spans="2:18" x14ac:dyDescent="0.2">
      <c r="B1585"/>
      <c r="P1585"/>
      <c r="Q1585"/>
      <c r="R1585"/>
    </row>
    <row r="1586" spans="2:18" x14ac:dyDescent="0.2">
      <c r="B1586"/>
      <c r="P1586"/>
      <c r="Q1586"/>
      <c r="R1586"/>
    </row>
    <row r="1587" spans="2:18" x14ac:dyDescent="0.2">
      <c r="B1587"/>
      <c r="P1587"/>
      <c r="Q1587"/>
      <c r="R1587"/>
    </row>
    <row r="1588" spans="2:18" x14ac:dyDescent="0.2">
      <c r="B1588"/>
      <c r="P1588"/>
      <c r="Q1588"/>
      <c r="R1588"/>
    </row>
    <row r="1589" spans="2:18" x14ac:dyDescent="0.2">
      <c r="B1589"/>
      <c r="P1589"/>
      <c r="Q1589"/>
      <c r="R1589"/>
    </row>
    <row r="1590" spans="2:18" x14ac:dyDescent="0.2">
      <c r="B1590"/>
      <c r="P1590"/>
      <c r="Q1590"/>
      <c r="R1590"/>
    </row>
    <row r="1591" spans="2:18" x14ac:dyDescent="0.2">
      <c r="B1591"/>
      <c r="P1591"/>
      <c r="Q1591"/>
      <c r="R1591"/>
    </row>
    <row r="1592" spans="2:18" x14ac:dyDescent="0.2">
      <c r="B1592"/>
      <c r="P1592"/>
      <c r="Q1592"/>
      <c r="R1592"/>
    </row>
    <row r="1593" spans="2:18" x14ac:dyDescent="0.2">
      <c r="B1593"/>
      <c r="P1593"/>
      <c r="Q1593"/>
      <c r="R1593"/>
    </row>
    <row r="1594" spans="2:18" x14ac:dyDescent="0.2">
      <c r="B1594"/>
      <c r="P1594"/>
      <c r="Q1594"/>
      <c r="R1594"/>
    </row>
    <row r="1595" spans="2:18" x14ac:dyDescent="0.2">
      <c r="B1595"/>
      <c r="P1595"/>
      <c r="Q1595"/>
      <c r="R1595"/>
    </row>
    <row r="1596" spans="2:18" x14ac:dyDescent="0.2">
      <c r="B1596"/>
      <c r="P1596"/>
      <c r="Q1596"/>
      <c r="R1596"/>
    </row>
    <row r="1597" spans="2:18" x14ac:dyDescent="0.2">
      <c r="B1597"/>
      <c r="P1597"/>
      <c r="Q1597"/>
      <c r="R1597"/>
    </row>
    <row r="1598" spans="2:18" x14ac:dyDescent="0.2">
      <c r="B1598"/>
      <c r="P1598"/>
      <c r="Q1598"/>
      <c r="R1598"/>
    </row>
    <row r="1599" spans="2:18" x14ac:dyDescent="0.2">
      <c r="B1599"/>
      <c r="P1599"/>
      <c r="Q1599"/>
      <c r="R1599"/>
    </row>
    <row r="1600" spans="2:18" x14ac:dyDescent="0.2">
      <c r="B1600"/>
      <c r="P1600"/>
      <c r="Q1600"/>
      <c r="R1600"/>
    </row>
    <row r="1601" spans="2:18" x14ac:dyDescent="0.2">
      <c r="B1601"/>
      <c r="P1601"/>
      <c r="Q1601"/>
      <c r="R1601"/>
    </row>
    <row r="1602" spans="2:18" x14ac:dyDescent="0.2">
      <c r="B1602"/>
      <c r="P1602"/>
      <c r="Q1602"/>
      <c r="R1602"/>
    </row>
    <row r="1603" spans="2:18" x14ac:dyDescent="0.2">
      <c r="B1603"/>
      <c r="P1603"/>
      <c r="Q1603"/>
      <c r="R1603"/>
    </row>
    <row r="1604" spans="2:18" x14ac:dyDescent="0.2">
      <c r="B1604"/>
      <c r="P1604"/>
      <c r="Q1604"/>
      <c r="R1604"/>
    </row>
    <row r="1605" spans="2:18" x14ac:dyDescent="0.2">
      <c r="B1605"/>
      <c r="P1605"/>
      <c r="Q1605"/>
      <c r="R1605"/>
    </row>
    <row r="1606" spans="2:18" x14ac:dyDescent="0.2">
      <c r="B1606"/>
      <c r="P1606"/>
      <c r="Q1606"/>
      <c r="R1606"/>
    </row>
    <row r="1607" spans="2:18" x14ac:dyDescent="0.2">
      <c r="B1607"/>
      <c r="P1607"/>
      <c r="Q1607"/>
      <c r="R1607"/>
    </row>
    <row r="1608" spans="2:18" x14ac:dyDescent="0.2">
      <c r="B1608"/>
      <c r="P1608"/>
      <c r="Q1608"/>
      <c r="R1608"/>
    </row>
    <row r="1609" spans="2:18" x14ac:dyDescent="0.2">
      <c r="B1609"/>
      <c r="P1609"/>
      <c r="Q1609"/>
      <c r="R1609"/>
    </row>
    <row r="1610" spans="2:18" x14ac:dyDescent="0.2">
      <c r="B1610"/>
      <c r="P1610"/>
      <c r="Q1610"/>
      <c r="R1610"/>
    </row>
    <row r="1611" spans="2:18" x14ac:dyDescent="0.2">
      <c r="B1611"/>
      <c r="P1611"/>
      <c r="Q1611"/>
      <c r="R1611"/>
    </row>
    <row r="1612" spans="2:18" x14ac:dyDescent="0.2">
      <c r="B1612"/>
      <c r="P1612"/>
      <c r="Q1612"/>
      <c r="R1612"/>
    </row>
    <row r="1613" spans="2:18" x14ac:dyDescent="0.2">
      <c r="B1613"/>
      <c r="P1613"/>
      <c r="Q1613"/>
      <c r="R1613"/>
    </row>
    <row r="1614" spans="2:18" x14ac:dyDescent="0.2">
      <c r="B1614"/>
      <c r="P1614"/>
      <c r="Q1614"/>
      <c r="R1614"/>
    </row>
    <row r="1615" spans="2:18" x14ac:dyDescent="0.2">
      <c r="B1615"/>
      <c r="P1615"/>
      <c r="Q1615"/>
      <c r="R1615"/>
    </row>
    <row r="1616" spans="2:18" x14ac:dyDescent="0.2">
      <c r="B1616"/>
      <c r="P1616"/>
      <c r="Q1616"/>
      <c r="R1616"/>
    </row>
    <row r="1617" spans="2:18" x14ac:dyDescent="0.2">
      <c r="B1617"/>
      <c r="P1617"/>
      <c r="Q1617"/>
      <c r="R1617"/>
    </row>
    <row r="1618" spans="2:18" x14ac:dyDescent="0.2">
      <c r="B1618"/>
      <c r="P1618"/>
      <c r="Q1618"/>
      <c r="R1618"/>
    </row>
    <row r="1619" spans="2:18" x14ac:dyDescent="0.2">
      <c r="B1619"/>
      <c r="P1619"/>
      <c r="Q1619"/>
      <c r="R1619"/>
    </row>
    <row r="1620" spans="2:18" x14ac:dyDescent="0.2">
      <c r="B1620"/>
      <c r="P1620"/>
      <c r="Q1620"/>
      <c r="R1620"/>
    </row>
    <row r="1621" spans="2:18" x14ac:dyDescent="0.2">
      <c r="B1621"/>
      <c r="P1621"/>
      <c r="Q1621"/>
      <c r="R1621"/>
    </row>
    <row r="1622" spans="2:18" x14ac:dyDescent="0.2">
      <c r="B1622"/>
      <c r="P1622"/>
      <c r="Q1622"/>
      <c r="R1622"/>
    </row>
    <row r="1623" spans="2:18" x14ac:dyDescent="0.2">
      <c r="B1623"/>
      <c r="P1623"/>
      <c r="Q1623"/>
      <c r="R1623"/>
    </row>
    <row r="1624" spans="2:18" x14ac:dyDescent="0.2">
      <c r="B1624"/>
      <c r="P1624"/>
      <c r="Q1624"/>
      <c r="R1624"/>
    </row>
    <row r="1625" spans="2:18" x14ac:dyDescent="0.2">
      <c r="B1625"/>
      <c r="P1625"/>
      <c r="Q1625"/>
      <c r="R1625"/>
    </row>
    <row r="1626" spans="2:18" x14ac:dyDescent="0.2">
      <c r="B1626"/>
      <c r="P1626"/>
      <c r="Q1626"/>
      <c r="R1626"/>
    </row>
    <row r="1627" spans="2:18" x14ac:dyDescent="0.2">
      <c r="B1627"/>
      <c r="P1627"/>
      <c r="Q1627"/>
      <c r="R1627"/>
    </row>
    <row r="1628" spans="2:18" x14ac:dyDescent="0.2">
      <c r="B1628"/>
      <c r="P1628"/>
      <c r="Q1628"/>
      <c r="R1628"/>
    </row>
    <row r="1629" spans="2:18" x14ac:dyDescent="0.2">
      <c r="B1629"/>
      <c r="P1629"/>
      <c r="Q1629"/>
      <c r="R1629"/>
    </row>
    <row r="1630" spans="2:18" x14ac:dyDescent="0.2">
      <c r="B1630"/>
      <c r="P1630"/>
      <c r="Q1630"/>
      <c r="R1630"/>
    </row>
    <row r="1631" spans="2:18" x14ac:dyDescent="0.2">
      <c r="B1631"/>
      <c r="P1631"/>
      <c r="Q1631"/>
      <c r="R1631"/>
    </row>
    <row r="1632" spans="2:18" x14ac:dyDescent="0.2">
      <c r="B1632"/>
      <c r="P1632"/>
      <c r="Q1632"/>
      <c r="R1632"/>
    </row>
    <row r="1633" spans="2:18" x14ac:dyDescent="0.2">
      <c r="B1633"/>
      <c r="P1633"/>
      <c r="Q1633"/>
      <c r="R1633"/>
    </row>
    <row r="1634" spans="2:18" x14ac:dyDescent="0.2">
      <c r="B1634"/>
      <c r="P1634"/>
      <c r="Q1634"/>
      <c r="R1634"/>
    </row>
    <row r="1635" spans="2:18" x14ac:dyDescent="0.2">
      <c r="B1635"/>
      <c r="P1635"/>
      <c r="Q1635"/>
      <c r="R1635"/>
    </row>
    <row r="1636" spans="2:18" x14ac:dyDescent="0.2">
      <c r="B1636"/>
      <c r="P1636"/>
      <c r="Q1636"/>
      <c r="R1636"/>
    </row>
    <row r="1637" spans="2:18" x14ac:dyDescent="0.2">
      <c r="B1637"/>
      <c r="P1637"/>
      <c r="Q1637"/>
      <c r="R1637"/>
    </row>
    <row r="1638" spans="2:18" x14ac:dyDescent="0.2">
      <c r="B1638"/>
      <c r="P1638"/>
      <c r="Q1638"/>
      <c r="R1638"/>
    </row>
    <row r="1639" spans="2:18" x14ac:dyDescent="0.2">
      <c r="B1639"/>
      <c r="P1639"/>
      <c r="Q1639"/>
      <c r="R1639"/>
    </row>
    <row r="1640" spans="2:18" x14ac:dyDescent="0.2">
      <c r="B1640"/>
      <c r="P1640"/>
      <c r="Q1640"/>
      <c r="R1640"/>
    </row>
    <row r="1641" spans="2:18" x14ac:dyDescent="0.2">
      <c r="B1641"/>
      <c r="P1641"/>
      <c r="Q1641"/>
      <c r="R1641"/>
    </row>
    <row r="1642" spans="2:18" x14ac:dyDescent="0.2">
      <c r="B1642"/>
      <c r="P1642"/>
      <c r="Q1642"/>
      <c r="R1642"/>
    </row>
    <row r="1643" spans="2:18" x14ac:dyDescent="0.2">
      <c r="B1643"/>
      <c r="P1643"/>
      <c r="Q1643"/>
      <c r="R1643"/>
    </row>
    <row r="1644" spans="2:18" x14ac:dyDescent="0.2">
      <c r="B1644"/>
      <c r="P1644"/>
      <c r="Q1644"/>
      <c r="R1644"/>
    </row>
    <row r="1645" spans="2:18" x14ac:dyDescent="0.2">
      <c r="B1645"/>
      <c r="P1645"/>
      <c r="Q1645"/>
      <c r="R1645"/>
    </row>
    <row r="1646" spans="2:18" x14ac:dyDescent="0.2">
      <c r="B1646"/>
      <c r="P1646"/>
      <c r="Q1646"/>
      <c r="R1646"/>
    </row>
    <row r="1647" spans="2:18" x14ac:dyDescent="0.2">
      <c r="B1647"/>
      <c r="P1647"/>
      <c r="Q1647"/>
      <c r="R1647"/>
    </row>
    <row r="1648" spans="2:18" x14ac:dyDescent="0.2">
      <c r="B1648"/>
      <c r="P1648"/>
      <c r="Q1648"/>
      <c r="R1648"/>
    </row>
    <row r="1649" spans="2:18" x14ac:dyDescent="0.2">
      <c r="B1649"/>
      <c r="P1649"/>
      <c r="Q1649"/>
      <c r="R1649"/>
    </row>
    <row r="1650" spans="2:18" x14ac:dyDescent="0.2">
      <c r="B1650"/>
      <c r="P1650"/>
      <c r="Q1650"/>
      <c r="R1650"/>
    </row>
    <row r="1651" spans="2:18" x14ac:dyDescent="0.2">
      <c r="B1651"/>
      <c r="P1651"/>
      <c r="Q1651"/>
      <c r="R1651"/>
    </row>
    <row r="1652" spans="2:18" x14ac:dyDescent="0.2">
      <c r="B1652"/>
      <c r="P1652"/>
      <c r="Q1652"/>
      <c r="R1652"/>
    </row>
    <row r="1653" spans="2:18" x14ac:dyDescent="0.2">
      <c r="B1653"/>
      <c r="P1653"/>
      <c r="Q1653"/>
      <c r="R1653"/>
    </row>
    <row r="1654" spans="2:18" x14ac:dyDescent="0.2">
      <c r="B1654"/>
      <c r="P1654"/>
      <c r="Q1654"/>
      <c r="R1654"/>
    </row>
    <row r="1655" spans="2:18" x14ac:dyDescent="0.2">
      <c r="B1655"/>
      <c r="P1655"/>
      <c r="Q1655"/>
      <c r="R1655"/>
    </row>
    <row r="1656" spans="2:18" x14ac:dyDescent="0.2">
      <c r="B1656"/>
      <c r="P1656"/>
      <c r="Q1656"/>
      <c r="R1656"/>
    </row>
    <row r="1657" spans="2:18" x14ac:dyDescent="0.2">
      <c r="B1657"/>
      <c r="P1657"/>
      <c r="Q1657"/>
      <c r="R1657"/>
    </row>
    <row r="1658" spans="2:18" x14ac:dyDescent="0.2">
      <c r="B1658"/>
      <c r="P1658"/>
      <c r="Q1658"/>
      <c r="R1658"/>
    </row>
    <row r="1659" spans="2:18" x14ac:dyDescent="0.2">
      <c r="B1659"/>
      <c r="P1659"/>
      <c r="Q1659"/>
      <c r="R1659"/>
    </row>
    <row r="1660" spans="2:18" x14ac:dyDescent="0.2">
      <c r="B1660"/>
      <c r="P1660"/>
      <c r="Q1660"/>
      <c r="R1660"/>
    </row>
    <row r="1661" spans="2:18" x14ac:dyDescent="0.2">
      <c r="B1661"/>
      <c r="P1661"/>
      <c r="Q1661"/>
      <c r="R1661"/>
    </row>
    <row r="1662" spans="2:18" x14ac:dyDescent="0.2">
      <c r="B1662"/>
      <c r="P1662"/>
      <c r="Q1662"/>
      <c r="R1662"/>
    </row>
    <row r="1663" spans="2:18" x14ac:dyDescent="0.2">
      <c r="B1663"/>
      <c r="P1663"/>
      <c r="Q1663"/>
      <c r="R1663"/>
    </row>
    <row r="1664" spans="2:18" x14ac:dyDescent="0.2">
      <c r="B1664"/>
      <c r="P1664"/>
      <c r="Q1664"/>
      <c r="R1664"/>
    </row>
    <row r="1665" spans="2:18" x14ac:dyDescent="0.2">
      <c r="B1665"/>
      <c r="P1665"/>
      <c r="Q1665"/>
      <c r="R1665"/>
    </row>
    <row r="1666" spans="2:18" x14ac:dyDescent="0.2">
      <c r="B1666"/>
      <c r="P1666"/>
      <c r="Q1666"/>
      <c r="R1666"/>
    </row>
    <row r="1667" spans="2:18" x14ac:dyDescent="0.2">
      <c r="B1667"/>
      <c r="P1667"/>
      <c r="Q1667"/>
      <c r="R1667"/>
    </row>
    <row r="1668" spans="2:18" x14ac:dyDescent="0.2">
      <c r="B1668"/>
      <c r="P1668"/>
      <c r="Q1668"/>
      <c r="R1668"/>
    </row>
    <row r="1669" spans="2:18" x14ac:dyDescent="0.2">
      <c r="B1669"/>
      <c r="P1669"/>
      <c r="Q1669"/>
      <c r="R1669"/>
    </row>
    <row r="1670" spans="2:18" x14ac:dyDescent="0.2">
      <c r="B1670"/>
      <c r="P1670"/>
      <c r="Q1670"/>
      <c r="R1670"/>
    </row>
    <row r="1671" spans="2:18" x14ac:dyDescent="0.2">
      <c r="B1671"/>
      <c r="P1671"/>
      <c r="Q1671"/>
      <c r="R1671"/>
    </row>
    <row r="1672" spans="2:18" x14ac:dyDescent="0.2">
      <c r="B1672"/>
      <c r="P1672"/>
      <c r="Q1672"/>
      <c r="R1672"/>
    </row>
    <row r="1673" spans="2:18" x14ac:dyDescent="0.2">
      <c r="B1673"/>
      <c r="P1673"/>
      <c r="Q1673"/>
      <c r="R1673"/>
    </row>
    <row r="1674" spans="2:18" x14ac:dyDescent="0.2">
      <c r="B1674"/>
      <c r="P1674"/>
      <c r="Q1674"/>
      <c r="R1674"/>
    </row>
    <row r="1675" spans="2:18" x14ac:dyDescent="0.2">
      <c r="B1675"/>
      <c r="P1675"/>
      <c r="Q1675"/>
      <c r="R1675"/>
    </row>
    <row r="1676" spans="2:18" x14ac:dyDescent="0.2">
      <c r="B1676"/>
      <c r="P1676"/>
      <c r="Q1676"/>
      <c r="R1676"/>
    </row>
    <row r="1677" spans="2:18" x14ac:dyDescent="0.2">
      <c r="B1677"/>
      <c r="P1677"/>
      <c r="Q1677"/>
      <c r="R1677"/>
    </row>
    <row r="1678" spans="2:18" x14ac:dyDescent="0.2">
      <c r="B1678"/>
      <c r="P1678"/>
      <c r="Q1678"/>
      <c r="R1678"/>
    </row>
    <row r="1679" spans="2:18" x14ac:dyDescent="0.2">
      <c r="B1679"/>
      <c r="P1679"/>
      <c r="Q1679"/>
      <c r="R1679"/>
    </row>
    <row r="1680" spans="2:18" x14ac:dyDescent="0.2">
      <c r="B1680"/>
      <c r="P1680"/>
      <c r="Q1680"/>
      <c r="R1680"/>
    </row>
    <row r="1681" spans="2:18" x14ac:dyDescent="0.2">
      <c r="B1681"/>
      <c r="P1681"/>
      <c r="Q1681"/>
      <c r="R1681"/>
    </row>
    <row r="1682" spans="2:18" x14ac:dyDescent="0.2">
      <c r="B1682"/>
      <c r="P1682"/>
      <c r="Q1682"/>
      <c r="R1682"/>
    </row>
    <row r="1683" spans="2:18" x14ac:dyDescent="0.2">
      <c r="B1683"/>
      <c r="P1683"/>
      <c r="Q1683"/>
      <c r="R1683"/>
    </row>
    <row r="1684" spans="2:18" x14ac:dyDescent="0.2">
      <c r="B1684"/>
      <c r="P1684"/>
      <c r="Q1684"/>
      <c r="R1684"/>
    </row>
    <row r="1685" spans="2:18" x14ac:dyDescent="0.2">
      <c r="B1685"/>
      <c r="P1685"/>
      <c r="Q1685"/>
      <c r="R1685"/>
    </row>
    <row r="1686" spans="2:18" x14ac:dyDescent="0.2">
      <c r="B1686"/>
      <c r="P1686"/>
      <c r="Q1686"/>
      <c r="R1686"/>
    </row>
    <row r="1687" spans="2:18" x14ac:dyDescent="0.2">
      <c r="B1687"/>
      <c r="P1687"/>
      <c r="Q1687"/>
      <c r="R1687"/>
    </row>
    <row r="1688" spans="2:18" x14ac:dyDescent="0.2">
      <c r="B1688"/>
      <c r="P1688"/>
      <c r="Q1688"/>
      <c r="R1688"/>
    </row>
    <row r="1689" spans="2:18" x14ac:dyDescent="0.2">
      <c r="B1689"/>
      <c r="P1689"/>
      <c r="Q1689"/>
      <c r="R1689"/>
    </row>
    <row r="1690" spans="2:18" x14ac:dyDescent="0.2">
      <c r="B1690"/>
      <c r="P1690"/>
      <c r="Q1690"/>
      <c r="R1690"/>
    </row>
    <row r="1691" spans="2:18" x14ac:dyDescent="0.2">
      <c r="B1691"/>
      <c r="P1691"/>
      <c r="Q1691"/>
      <c r="R1691"/>
    </row>
    <row r="1692" spans="2:18" x14ac:dyDescent="0.2">
      <c r="B1692"/>
      <c r="P1692"/>
      <c r="Q1692"/>
      <c r="R1692"/>
    </row>
    <row r="1693" spans="2:18" x14ac:dyDescent="0.2">
      <c r="B1693"/>
      <c r="P1693"/>
      <c r="Q1693"/>
      <c r="R1693"/>
    </row>
    <row r="1694" spans="2:18" x14ac:dyDescent="0.2">
      <c r="B1694"/>
      <c r="P1694"/>
      <c r="Q1694"/>
      <c r="R1694"/>
    </row>
    <row r="1695" spans="2:18" x14ac:dyDescent="0.2">
      <c r="B1695"/>
      <c r="P1695"/>
      <c r="Q1695"/>
      <c r="R1695"/>
    </row>
    <row r="1696" spans="2:18" x14ac:dyDescent="0.2">
      <c r="B1696"/>
      <c r="P1696"/>
      <c r="Q1696"/>
      <c r="R1696"/>
    </row>
    <row r="1697" spans="2:18" x14ac:dyDescent="0.2">
      <c r="B1697"/>
      <c r="P1697"/>
      <c r="Q1697"/>
      <c r="R1697"/>
    </row>
    <row r="1698" spans="2:18" x14ac:dyDescent="0.2">
      <c r="B1698"/>
      <c r="P1698"/>
      <c r="Q1698"/>
      <c r="R1698"/>
    </row>
    <row r="1699" spans="2:18" x14ac:dyDescent="0.2">
      <c r="B1699"/>
      <c r="P1699"/>
      <c r="Q1699"/>
      <c r="R1699"/>
    </row>
    <row r="1700" spans="2:18" x14ac:dyDescent="0.2">
      <c r="B1700"/>
      <c r="P1700"/>
      <c r="Q1700"/>
      <c r="R1700"/>
    </row>
    <row r="1701" spans="2:18" x14ac:dyDescent="0.2">
      <c r="B1701"/>
      <c r="P1701"/>
      <c r="Q1701"/>
      <c r="R1701"/>
    </row>
    <row r="1702" spans="2:18" x14ac:dyDescent="0.2">
      <c r="B1702"/>
      <c r="P1702"/>
      <c r="Q1702"/>
      <c r="R1702"/>
    </row>
    <row r="1703" spans="2:18" x14ac:dyDescent="0.2">
      <c r="B1703"/>
      <c r="P1703"/>
      <c r="Q1703"/>
      <c r="R1703"/>
    </row>
    <row r="1704" spans="2:18" x14ac:dyDescent="0.2">
      <c r="B1704"/>
      <c r="P1704"/>
      <c r="Q1704"/>
      <c r="R1704"/>
    </row>
    <row r="1705" spans="2:18" x14ac:dyDescent="0.2">
      <c r="B1705"/>
      <c r="P1705"/>
      <c r="Q1705"/>
      <c r="R1705"/>
    </row>
    <row r="1706" spans="2:18" x14ac:dyDescent="0.2">
      <c r="B1706"/>
      <c r="P1706"/>
      <c r="Q1706"/>
      <c r="R1706"/>
    </row>
    <row r="1707" spans="2:18" x14ac:dyDescent="0.2">
      <c r="B1707"/>
      <c r="P1707"/>
      <c r="Q1707"/>
      <c r="R1707"/>
    </row>
    <row r="1708" spans="2:18" x14ac:dyDescent="0.2">
      <c r="B1708"/>
      <c r="P1708"/>
      <c r="Q1708"/>
      <c r="R1708"/>
    </row>
    <row r="1709" spans="2:18" x14ac:dyDescent="0.2">
      <c r="B1709"/>
      <c r="P1709"/>
      <c r="Q1709"/>
      <c r="R1709"/>
    </row>
    <row r="1710" spans="2:18" x14ac:dyDescent="0.2">
      <c r="B1710"/>
      <c r="P1710"/>
      <c r="Q1710"/>
      <c r="R1710"/>
    </row>
    <row r="1711" spans="2:18" x14ac:dyDescent="0.2">
      <c r="B1711"/>
      <c r="P1711"/>
      <c r="Q1711"/>
      <c r="R1711"/>
    </row>
    <row r="1712" spans="2:18" x14ac:dyDescent="0.2">
      <c r="B1712"/>
      <c r="P1712"/>
      <c r="Q1712"/>
      <c r="R1712"/>
    </row>
    <row r="1713" spans="2:18" x14ac:dyDescent="0.2">
      <c r="B1713"/>
      <c r="P1713"/>
      <c r="Q1713"/>
      <c r="R1713"/>
    </row>
    <row r="1714" spans="2:18" x14ac:dyDescent="0.2">
      <c r="B1714"/>
      <c r="P1714"/>
      <c r="Q1714"/>
      <c r="R1714"/>
    </row>
    <row r="1715" spans="2:18" x14ac:dyDescent="0.2">
      <c r="B1715"/>
      <c r="P1715"/>
      <c r="Q1715"/>
      <c r="R1715"/>
    </row>
    <row r="1716" spans="2:18" x14ac:dyDescent="0.2">
      <c r="B1716"/>
      <c r="P1716"/>
      <c r="Q1716"/>
      <c r="R1716"/>
    </row>
    <row r="1717" spans="2:18" x14ac:dyDescent="0.2">
      <c r="B1717"/>
      <c r="P1717"/>
      <c r="Q1717"/>
      <c r="R1717"/>
    </row>
    <row r="1718" spans="2:18" x14ac:dyDescent="0.2">
      <c r="B1718"/>
      <c r="P1718"/>
      <c r="Q1718"/>
      <c r="R1718"/>
    </row>
    <row r="1719" spans="2:18" x14ac:dyDescent="0.2">
      <c r="B1719"/>
      <c r="P1719"/>
      <c r="Q1719"/>
      <c r="R1719"/>
    </row>
    <row r="1720" spans="2:18" x14ac:dyDescent="0.2">
      <c r="B1720"/>
      <c r="P1720"/>
      <c r="Q1720"/>
      <c r="R1720"/>
    </row>
    <row r="1721" spans="2:18" x14ac:dyDescent="0.2">
      <c r="B1721"/>
      <c r="P1721"/>
      <c r="Q1721"/>
      <c r="R1721"/>
    </row>
    <row r="1722" spans="2:18" x14ac:dyDescent="0.2">
      <c r="B1722"/>
      <c r="P1722"/>
      <c r="Q1722"/>
      <c r="R1722"/>
    </row>
    <row r="1723" spans="2:18" x14ac:dyDescent="0.2">
      <c r="B1723"/>
      <c r="P1723"/>
      <c r="Q1723"/>
      <c r="R1723"/>
    </row>
    <row r="1724" spans="2:18" x14ac:dyDescent="0.2">
      <c r="B1724"/>
      <c r="P1724"/>
      <c r="Q1724"/>
      <c r="R1724"/>
    </row>
    <row r="1725" spans="2:18" x14ac:dyDescent="0.2">
      <c r="B1725"/>
      <c r="P1725"/>
      <c r="Q1725"/>
      <c r="R1725"/>
    </row>
    <row r="1726" spans="2:18" x14ac:dyDescent="0.2">
      <c r="B1726"/>
      <c r="P1726"/>
      <c r="Q1726"/>
      <c r="R1726"/>
    </row>
    <row r="1727" spans="2:18" x14ac:dyDescent="0.2">
      <c r="B1727"/>
      <c r="P1727"/>
      <c r="Q1727"/>
      <c r="R1727"/>
    </row>
    <row r="1728" spans="2:18" x14ac:dyDescent="0.2">
      <c r="B1728"/>
      <c r="P1728"/>
      <c r="Q1728"/>
      <c r="R1728"/>
    </row>
    <row r="1729" spans="2:18" x14ac:dyDescent="0.2">
      <c r="B1729"/>
      <c r="P1729"/>
      <c r="Q1729"/>
      <c r="R1729"/>
    </row>
    <row r="1730" spans="2:18" x14ac:dyDescent="0.2">
      <c r="B1730"/>
      <c r="P1730"/>
      <c r="Q1730"/>
      <c r="R1730"/>
    </row>
    <row r="1731" spans="2:18" x14ac:dyDescent="0.2">
      <c r="B1731"/>
      <c r="P1731"/>
      <c r="Q1731"/>
      <c r="R1731"/>
    </row>
    <row r="1732" spans="2:18" x14ac:dyDescent="0.2">
      <c r="B1732"/>
      <c r="P1732"/>
      <c r="Q1732"/>
      <c r="R1732"/>
    </row>
    <row r="1733" spans="2:18" x14ac:dyDescent="0.2">
      <c r="B1733"/>
      <c r="P1733"/>
      <c r="Q1733"/>
      <c r="R1733"/>
    </row>
    <row r="1734" spans="2:18" x14ac:dyDescent="0.2">
      <c r="B1734"/>
      <c r="P1734"/>
      <c r="Q1734"/>
      <c r="R1734"/>
    </row>
    <row r="1735" spans="2:18" x14ac:dyDescent="0.2">
      <c r="B1735"/>
      <c r="P1735"/>
      <c r="Q1735"/>
      <c r="R1735"/>
    </row>
    <row r="1736" spans="2:18" x14ac:dyDescent="0.2">
      <c r="B1736"/>
      <c r="P1736"/>
      <c r="Q1736"/>
      <c r="R1736"/>
    </row>
    <row r="1737" spans="2:18" x14ac:dyDescent="0.2">
      <c r="B1737"/>
      <c r="P1737"/>
      <c r="Q1737"/>
      <c r="R1737"/>
    </row>
    <row r="1738" spans="2:18" x14ac:dyDescent="0.2">
      <c r="B1738"/>
      <c r="P1738"/>
      <c r="Q1738"/>
      <c r="R1738"/>
    </row>
    <row r="1739" spans="2:18" x14ac:dyDescent="0.2">
      <c r="B1739"/>
      <c r="P1739"/>
      <c r="Q1739"/>
      <c r="R1739"/>
    </row>
    <row r="1740" spans="2:18" x14ac:dyDescent="0.2">
      <c r="B1740"/>
      <c r="P1740"/>
      <c r="Q1740"/>
      <c r="R1740"/>
    </row>
    <row r="1741" spans="2:18" x14ac:dyDescent="0.2">
      <c r="B1741"/>
      <c r="P1741"/>
      <c r="Q1741"/>
      <c r="R1741"/>
    </row>
    <row r="1742" spans="2:18" x14ac:dyDescent="0.2">
      <c r="B1742"/>
      <c r="P1742"/>
      <c r="Q1742"/>
      <c r="R1742"/>
    </row>
    <row r="1743" spans="2:18" x14ac:dyDescent="0.2">
      <c r="B1743"/>
      <c r="P1743"/>
      <c r="Q1743"/>
      <c r="R1743"/>
    </row>
    <row r="1744" spans="2:18" x14ac:dyDescent="0.2">
      <c r="B1744"/>
      <c r="P1744"/>
      <c r="Q1744"/>
      <c r="R1744"/>
    </row>
    <row r="1745" spans="2:18" x14ac:dyDescent="0.2">
      <c r="B1745"/>
      <c r="P1745"/>
      <c r="Q1745"/>
      <c r="R1745"/>
    </row>
    <row r="1746" spans="2:18" x14ac:dyDescent="0.2">
      <c r="B1746"/>
      <c r="P1746"/>
      <c r="Q1746"/>
      <c r="R1746"/>
    </row>
    <row r="1747" spans="2:18" x14ac:dyDescent="0.2">
      <c r="B1747"/>
      <c r="P1747"/>
      <c r="Q1747"/>
      <c r="R1747"/>
    </row>
    <row r="1748" spans="2:18" x14ac:dyDescent="0.2">
      <c r="B1748"/>
      <c r="P1748"/>
      <c r="Q1748"/>
      <c r="R1748"/>
    </row>
    <row r="1749" spans="2:18" x14ac:dyDescent="0.2">
      <c r="B1749"/>
      <c r="P1749"/>
      <c r="Q1749"/>
      <c r="R1749"/>
    </row>
    <row r="1750" spans="2:18" x14ac:dyDescent="0.2">
      <c r="B1750"/>
      <c r="P1750"/>
      <c r="Q1750"/>
      <c r="R1750"/>
    </row>
    <row r="1751" spans="2:18" x14ac:dyDescent="0.2">
      <c r="B1751"/>
      <c r="P1751"/>
      <c r="Q1751"/>
      <c r="R1751"/>
    </row>
    <row r="1752" spans="2:18" x14ac:dyDescent="0.2">
      <c r="B1752"/>
      <c r="P1752"/>
      <c r="Q1752"/>
      <c r="R1752"/>
    </row>
    <row r="1753" spans="2:18" x14ac:dyDescent="0.2">
      <c r="B1753"/>
      <c r="P1753"/>
      <c r="Q1753"/>
      <c r="R1753"/>
    </row>
    <row r="1754" spans="2:18" x14ac:dyDescent="0.2">
      <c r="B1754"/>
      <c r="P1754"/>
      <c r="Q1754"/>
      <c r="R1754"/>
    </row>
    <row r="1755" spans="2:18" x14ac:dyDescent="0.2">
      <c r="B1755"/>
      <c r="P1755"/>
      <c r="Q1755"/>
      <c r="R1755"/>
    </row>
    <row r="1756" spans="2:18" x14ac:dyDescent="0.2">
      <c r="B1756"/>
      <c r="P1756"/>
      <c r="Q1756"/>
      <c r="R1756"/>
    </row>
    <row r="1757" spans="2:18" x14ac:dyDescent="0.2">
      <c r="B1757"/>
      <c r="P1757"/>
      <c r="Q1757"/>
      <c r="R1757"/>
    </row>
    <row r="1758" spans="2:18" x14ac:dyDescent="0.2">
      <c r="B1758"/>
      <c r="P1758"/>
      <c r="Q1758"/>
      <c r="R1758"/>
    </row>
    <row r="1759" spans="2:18" x14ac:dyDescent="0.2">
      <c r="B1759"/>
      <c r="P1759"/>
      <c r="Q1759"/>
      <c r="R1759"/>
    </row>
    <row r="1760" spans="2:18" x14ac:dyDescent="0.2">
      <c r="B1760"/>
      <c r="P1760"/>
      <c r="Q1760"/>
      <c r="R1760"/>
    </row>
    <row r="1761" spans="2:18" x14ac:dyDescent="0.2">
      <c r="B1761"/>
      <c r="P1761"/>
      <c r="Q1761"/>
      <c r="R1761"/>
    </row>
    <row r="1762" spans="2:18" x14ac:dyDescent="0.2">
      <c r="B1762"/>
      <c r="P1762"/>
      <c r="Q1762"/>
      <c r="R1762"/>
    </row>
    <row r="1763" spans="2:18" x14ac:dyDescent="0.2">
      <c r="B1763"/>
      <c r="P1763"/>
      <c r="Q1763"/>
      <c r="R1763"/>
    </row>
    <row r="1764" spans="2:18" x14ac:dyDescent="0.2">
      <c r="B1764"/>
      <c r="P1764"/>
      <c r="Q1764"/>
      <c r="R1764"/>
    </row>
    <row r="1765" spans="2:18" x14ac:dyDescent="0.2">
      <c r="B1765"/>
      <c r="P1765"/>
      <c r="Q1765"/>
      <c r="R1765"/>
    </row>
    <row r="1766" spans="2:18" x14ac:dyDescent="0.2">
      <c r="B1766"/>
      <c r="P1766"/>
      <c r="Q1766"/>
      <c r="R1766"/>
    </row>
    <row r="1767" spans="2:18" x14ac:dyDescent="0.2">
      <c r="B1767"/>
      <c r="P1767"/>
      <c r="Q1767"/>
      <c r="R1767"/>
    </row>
    <row r="1768" spans="2:18" x14ac:dyDescent="0.2">
      <c r="B1768"/>
      <c r="P1768"/>
      <c r="Q1768"/>
      <c r="R1768"/>
    </row>
    <row r="1769" spans="2:18" x14ac:dyDescent="0.2">
      <c r="B1769"/>
      <c r="P1769"/>
      <c r="Q1769"/>
      <c r="R1769"/>
    </row>
    <row r="1770" spans="2:18" x14ac:dyDescent="0.2">
      <c r="B1770"/>
      <c r="P1770"/>
      <c r="Q1770"/>
      <c r="R1770"/>
    </row>
    <row r="1771" spans="2:18" x14ac:dyDescent="0.2">
      <c r="B1771"/>
      <c r="P1771"/>
      <c r="Q1771"/>
      <c r="R1771"/>
    </row>
    <row r="1772" spans="2:18" x14ac:dyDescent="0.2">
      <c r="B1772"/>
      <c r="P1772"/>
      <c r="Q1772"/>
      <c r="R1772"/>
    </row>
    <row r="1773" spans="2:18" x14ac:dyDescent="0.2">
      <c r="B1773"/>
      <c r="P1773"/>
      <c r="Q1773"/>
      <c r="R1773"/>
    </row>
    <row r="1774" spans="2:18" x14ac:dyDescent="0.2">
      <c r="B1774"/>
      <c r="P1774"/>
      <c r="Q1774"/>
      <c r="R1774"/>
    </row>
    <row r="1775" spans="2:18" x14ac:dyDescent="0.2">
      <c r="B1775"/>
      <c r="P1775"/>
      <c r="Q1775"/>
      <c r="R1775"/>
    </row>
    <row r="1776" spans="2:18" x14ac:dyDescent="0.2">
      <c r="B1776"/>
      <c r="P1776"/>
      <c r="Q1776"/>
      <c r="R1776"/>
    </row>
    <row r="1777" spans="2:18" x14ac:dyDescent="0.2">
      <c r="B1777"/>
      <c r="P1777"/>
      <c r="Q1777"/>
      <c r="R1777"/>
    </row>
    <row r="1778" spans="2:18" x14ac:dyDescent="0.2">
      <c r="B1778"/>
      <c r="P1778"/>
      <c r="Q1778"/>
      <c r="R1778"/>
    </row>
    <row r="1779" spans="2:18" x14ac:dyDescent="0.2">
      <c r="B1779"/>
      <c r="P1779"/>
      <c r="Q1779"/>
      <c r="R1779"/>
    </row>
    <row r="1780" spans="2:18" x14ac:dyDescent="0.2">
      <c r="B1780"/>
      <c r="P1780"/>
      <c r="Q1780"/>
      <c r="R1780"/>
    </row>
    <row r="1781" spans="2:18" x14ac:dyDescent="0.2">
      <c r="B1781"/>
      <c r="P1781"/>
      <c r="Q1781"/>
      <c r="R1781"/>
    </row>
    <row r="1782" spans="2:18" x14ac:dyDescent="0.2">
      <c r="B1782"/>
      <c r="P1782"/>
      <c r="Q1782"/>
      <c r="R1782"/>
    </row>
    <row r="1783" spans="2:18" x14ac:dyDescent="0.2">
      <c r="B1783"/>
      <c r="P1783"/>
      <c r="Q1783"/>
      <c r="R1783"/>
    </row>
    <row r="1784" spans="2:18" x14ac:dyDescent="0.2">
      <c r="B1784"/>
      <c r="P1784"/>
      <c r="Q1784"/>
      <c r="R1784"/>
    </row>
    <row r="1785" spans="2:18" x14ac:dyDescent="0.2">
      <c r="B1785"/>
      <c r="P1785"/>
      <c r="Q1785"/>
      <c r="R1785"/>
    </row>
    <row r="1786" spans="2:18" x14ac:dyDescent="0.2">
      <c r="B1786"/>
      <c r="P1786"/>
      <c r="Q1786"/>
      <c r="R1786"/>
    </row>
    <row r="1787" spans="2:18" x14ac:dyDescent="0.2">
      <c r="B1787"/>
      <c r="P1787"/>
      <c r="Q1787"/>
      <c r="R1787"/>
    </row>
    <row r="1788" spans="2:18" x14ac:dyDescent="0.2">
      <c r="B1788"/>
      <c r="P1788"/>
      <c r="Q1788"/>
      <c r="R1788"/>
    </row>
    <row r="1789" spans="2:18" x14ac:dyDescent="0.2">
      <c r="B1789"/>
      <c r="P1789"/>
      <c r="Q1789"/>
      <c r="R1789"/>
    </row>
    <row r="1790" spans="2:18" x14ac:dyDescent="0.2">
      <c r="B1790"/>
      <c r="P1790"/>
      <c r="Q1790"/>
      <c r="R1790"/>
    </row>
    <row r="1791" spans="2:18" x14ac:dyDescent="0.2">
      <c r="B1791"/>
      <c r="P1791"/>
      <c r="Q1791"/>
      <c r="R1791"/>
    </row>
    <row r="1792" spans="2:18" x14ac:dyDescent="0.2">
      <c r="B1792"/>
      <c r="P1792"/>
      <c r="Q1792"/>
      <c r="R1792"/>
    </row>
    <row r="1793" spans="2:18" x14ac:dyDescent="0.2">
      <c r="B1793"/>
      <c r="P1793"/>
      <c r="Q1793"/>
      <c r="R1793"/>
    </row>
    <row r="1794" spans="2:18" x14ac:dyDescent="0.2">
      <c r="B1794"/>
      <c r="P1794"/>
      <c r="Q1794"/>
      <c r="R1794"/>
    </row>
    <row r="1795" spans="2:18" x14ac:dyDescent="0.2">
      <c r="B1795"/>
      <c r="P1795"/>
      <c r="Q1795"/>
      <c r="R1795"/>
    </row>
    <row r="1796" spans="2:18" x14ac:dyDescent="0.2">
      <c r="B1796"/>
      <c r="P1796"/>
      <c r="Q1796"/>
      <c r="R1796"/>
    </row>
    <row r="1797" spans="2:18" x14ac:dyDescent="0.2">
      <c r="B1797"/>
      <c r="P1797"/>
      <c r="Q1797"/>
      <c r="R1797"/>
    </row>
    <row r="1798" spans="2:18" x14ac:dyDescent="0.2">
      <c r="B1798"/>
      <c r="P1798"/>
      <c r="Q1798"/>
      <c r="R1798"/>
    </row>
    <row r="1799" spans="2:18" x14ac:dyDescent="0.2">
      <c r="B1799"/>
      <c r="P1799"/>
      <c r="Q1799"/>
      <c r="R1799"/>
    </row>
    <row r="1800" spans="2:18" x14ac:dyDescent="0.2">
      <c r="B1800"/>
      <c r="P1800"/>
      <c r="Q1800"/>
      <c r="R1800"/>
    </row>
    <row r="1801" spans="2:18" x14ac:dyDescent="0.2">
      <c r="B1801"/>
      <c r="P1801"/>
      <c r="Q1801"/>
      <c r="R1801"/>
    </row>
    <row r="1802" spans="2:18" x14ac:dyDescent="0.2">
      <c r="B1802"/>
      <c r="P1802"/>
      <c r="Q1802"/>
      <c r="R1802"/>
    </row>
    <row r="1803" spans="2:18" x14ac:dyDescent="0.2">
      <c r="B1803"/>
      <c r="P1803"/>
      <c r="Q1803"/>
      <c r="R1803"/>
    </row>
    <row r="1804" spans="2:18" x14ac:dyDescent="0.2">
      <c r="B1804"/>
      <c r="P1804"/>
      <c r="Q1804"/>
      <c r="R1804"/>
    </row>
    <row r="1805" spans="2:18" x14ac:dyDescent="0.2">
      <c r="B1805"/>
      <c r="P1805"/>
      <c r="Q1805"/>
      <c r="R1805"/>
    </row>
    <row r="1806" spans="2:18" x14ac:dyDescent="0.2">
      <c r="B1806"/>
      <c r="P1806"/>
      <c r="Q1806"/>
      <c r="R1806"/>
    </row>
    <row r="1807" spans="2:18" x14ac:dyDescent="0.2">
      <c r="B1807"/>
      <c r="P1807"/>
      <c r="Q1807"/>
      <c r="R1807"/>
    </row>
    <row r="1808" spans="2:18" x14ac:dyDescent="0.2">
      <c r="B1808"/>
      <c r="P1808"/>
      <c r="Q1808"/>
      <c r="R1808"/>
    </row>
    <row r="1809" spans="2:18" x14ac:dyDescent="0.2">
      <c r="B1809"/>
      <c r="P1809"/>
      <c r="Q1809"/>
      <c r="R1809"/>
    </row>
    <row r="1810" spans="2:18" x14ac:dyDescent="0.2">
      <c r="B1810"/>
      <c r="P1810"/>
      <c r="Q1810"/>
      <c r="R1810"/>
    </row>
    <row r="1811" spans="2:18" x14ac:dyDescent="0.2">
      <c r="B1811"/>
      <c r="P1811"/>
      <c r="Q1811"/>
      <c r="R1811"/>
    </row>
    <row r="1812" spans="2:18" x14ac:dyDescent="0.2">
      <c r="B1812"/>
      <c r="P1812"/>
      <c r="Q1812"/>
      <c r="R1812"/>
    </row>
    <row r="1813" spans="2:18" x14ac:dyDescent="0.2">
      <c r="B1813"/>
      <c r="P1813"/>
      <c r="Q1813"/>
      <c r="R1813"/>
    </row>
    <row r="1814" spans="2:18" x14ac:dyDescent="0.2">
      <c r="B1814"/>
      <c r="P1814"/>
      <c r="Q1814"/>
      <c r="R1814"/>
    </row>
    <row r="1815" spans="2:18" x14ac:dyDescent="0.2">
      <c r="B1815"/>
      <c r="P1815"/>
      <c r="Q1815"/>
      <c r="R1815"/>
    </row>
    <row r="1816" spans="2:18" x14ac:dyDescent="0.2">
      <c r="B1816"/>
      <c r="P1816"/>
      <c r="Q1816"/>
      <c r="R1816"/>
    </row>
    <row r="1817" spans="2:18" x14ac:dyDescent="0.2">
      <c r="B1817"/>
      <c r="P1817"/>
      <c r="Q1817"/>
      <c r="R1817"/>
    </row>
    <row r="1818" spans="2:18" x14ac:dyDescent="0.2">
      <c r="B1818"/>
      <c r="P1818"/>
      <c r="Q1818"/>
      <c r="R1818"/>
    </row>
    <row r="1819" spans="2:18" x14ac:dyDescent="0.2">
      <c r="B1819"/>
      <c r="P1819"/>
      <c r="Q1819"/>
      <c r="R1819"/>
    </row>
    <row r="1820" spans="2:18" x14ac:dyDescent="0.2">
      <c r="B1820"/>
      <c r="P1820"/>
      <c r="Q1820"/>
      <c r="R1820"/>
    </row>
    <row r="1821" spans="2:18" x14ac:dyDescent="0.2">
      <c r="B1821"/>
      <c r="P1821"/>
      <c r="Q1821"/>
      <c r="R1821"/>
    </row>
    <row r="1822" spans="2:18" x14ac:dyDescent="0.2">
      <c r="B1822"/>
      <c r="P1822"/>
      <c r="Q1822"/>
      <c r="R1822"/>
    </row>
    <row r="1823" spans="2:18" x14ac:dyDescent="0.2">
      <c r="B1823"/>
      <c r="P1823"/>
      <c r="Q1823"/>
      <c r="R1823"/>
    </row>
    <row r="1824" spans="2:18" x14ac:dyDescent="0.2">
      <c r="B1824"/>
      <c r="P1824"/>
      <c r="Q1824"/>
      <c r="R1824"/>
    </row>
    <row r="1825" spans="2:18" x14ac:dyDescent="0.2">
      <c r="B1825"/>
      <c r="P1825"/>
      <c r="Q1825"/>
      <c r="R1825"/>
    </row>
    <row r="1826" spans="2:18" x14ac:dyDescent="0.2">
      <c r="B1826"/>
      <c r="P1826"/>
      <c r="Q1826"/>
      <c r="R1826"/>
    </row>
    <row r="1827" spans="2:18" x14ac:dyDescent="0.2">
      <c r="B1827"/>
      <c r="P1827"/>
      <c r="Q1827"/>
      <c r="R1827"/>
    </row>
    <row r="1828" spans="2:18" x14ac:dyDescent="0.2">
      <c r="B1828"/>
      <c r="P1828"/>
      <c r="Q1828"/>
      <c r="R1828"/>
    </row>
    <row r="1829" spans="2:18" x14ac:dyDescent="0.2">
      <c r="B1829"/>
      <c r="P1829"/>
      <c r="Q1829"/>
      <c r="R1829"/>
    </row>
    <row r="1830" spans="2:18" x14ac:dyDescent="0.2">
      <c r="B1830"/>
      <c r="P1830"/>
      <c r="Q1830"/>
      <c r="R1830"/>
    </row>
    <row r="1831" spans="2:18" x14ac:dyDescent="0.2">
      <c r="B1831"/>
      <c r="P1831"/>
      <c r="Q1831"/>
      <c r="R1831"/>
    </row>
    <row r="1832" spans="2:18" x14ac:dyDescent="0.2">
      <c r="B1832"/>
      <c r="P1832"/>
      <c r="Q1832"/>
      <c r="R1832"/>
    </row>
    <row r="1833" spans="2:18" x14ac:dyDescent="0.2">
      <c r="B1833"/>
      <c r="P1833"/>
      <c r="Q1833"/>
      <c r="R1833"/>
    </row>
    <row r="1834" spans="2:18" x14ac:dyDescent="0.2">
      <c r="B1834"/>
      <c r="P1834"/>
      <c r="Q1834"/>
      <c r="R1834"/>
    </row>
    <row r="1835" spans="2:18" x14ac:dyDescent="0.2">
      <c r="B1835"/>
      <c r="P1835"/>
      <c r="Q1835"/>
      <c r="R1835"/>
    </row>
    <row r="1836" spans="2:18" x14ac:dyDescent="0.2">
      <c r="B1836"/>
      <c r="P1836"/>
      <c r="Q1836"/>
      <c r="R1836"/>
    </row>
    <row r="1837" spans="2:18" x14ac:dyDescent="0.2">
      <c r="B1837"/>
      <c r="P1837"/>
      <c r="Q1837"/>
      <c r="R1837"/>
    </row>
    <row r="1838" spans="2:18" x14ac:dyDescent="0.2">
      <c r="B1838"/>
      <c r="P1838"/>
      <c r="Q1838"/>
      <c r="R1838"/>
    </row>
    <row r="1839" spans="2:18" x14ac:dyDescent="0.2">
      <c r="B1839"/>
      <c r="P1839"/>
      <c r="Q1839"/>
      <c r="R1839"/>
    </row>
    <row r="1840" spans="2:18" x14ac:dyDescent="0.2">
      <c r="B1840"/>
      <c r="P1840"/>
      <c r="Q1840"/>
      <c r="R1840"/>
    </row>
    <row r="1841" spans="2:18" x14ac:dyDescent="0.2">
      <c r="B1841"/>
      <c r="P1841"/>
      <c r="Q1841"/>
      <c r="R1841"/>
    </row>
    <row r="1842" spans="2:18" x14ac:dyDescent="0.2">
      <c r="B1842"/>
      <c r="P1842"/>
      <c r="Q1842"/>
      <c r="R1842"/>
    </row>
    <row r="1843" spans="2:18" x14ac:dyDescent="0.2">
      <c r="B1843"/>
      <c r="P1843"/>
      <c r="Q1843"/>
      <c r="R1843"/>
    </row>
    <row r="1844" spans="2:18" x14ac:dyDescent="0.2">
      <c r="B1844"/>
      <c r="P1844"/>
      <c r="Q1844"/>
      <c r="R1844"/>
    </row>
    <row r="1845" spans="2:18" x14ac:dyDescent="0.2">
      <c r="B1845"/>
      <c r="P1845"/>
      <c r="Q1845"/>
      <c r="R1845"/>
    </row>
    <row r="1846" spans="2:18" x14ac:dyDescent="0.2">
      <c r="B1846"/>
      <c r="P1846"/>
      <c r="Q1846"/>
      <c r="R1846"/>
    </row>
    <row r="1847" spans="2:18" x14ac:dyDescent="0.2">
      <c r="B1847"/>
      <c r="P1847"/>
      <c r="Q1847"/>
      <c r="R1847"/>
    </row>
    <row r="1848" spans="2:18" x14ac:dyDescent="0.2">
      <c r="B1848"/>
      <c r="P1848"/>
      <c r="Q1848"/>
      <c r="R1848"/>
    </row>
    <row r="1849" spans="2:18" x14ac:dyDescent="0.2">
      <c r="B1849"/>
      <c r="P1849"/>
      <c r="Q1849"/>
      <c r="R1849"/>
    </row>
    <row r="1850" spans="2:18" x14ac:dyDescent="0.2">
      <c r="B1850"/>
      <c r="P1850"/>
      <c r="Q1850"/>
      <c r="R1850"/>
    </row>
    <row r="1851" spans="2:18" x14ac:dyDescent="0.2">
      <c r="B1851"/>
      <c r="P1851"/>
      <c r="Q1851"/>
      <c r="R1851"/>
    </row>
    <row r="1852" spans="2:18" x14ac:dyDescent="0.2">
      <c r="B1852"/>
      <c r="P1852"/>
      <c r="Q1852"/>
      <c r="R1852"/>
    </row>
    <row r="1853" spans="2:18" x14ac:dyDescent="0.2">
      <c r="B1853"/>
      <c r="P1853"/>
      <c r="Q1853"/>
      <c r="R1853"/>
    </row>
    <row r="1854" spans="2:18" x14ac:dyDescent="0.2">
      <c r="B1854"/>
      <c r="P1854"/>
      <c r="Q1854"/>
      <c r="R1854"/>
    </row>
    <row r="1855" spans="2:18" x14ac:dyDescent="0.2">
      <c r="B1855"/>
      <c r="P1855"/>
      <c r="Q1855"/>
      <c r="R1855"/>
    </row>
    <row r="1856" spans="2:18" x14ac:dyDescent="0.2">
      <c r="B1856"/>
      <c r="P1856"/>
      <c r="Q1856"/>
      <c r="R1856"/>
    </row>
    <row r="1857" spans="2:18" x14ac:dyDescent="0.2">
      <c r="B1857"/>
      <c r="P1857"/>
      <c r="Q1857"/>
      <c r="R1857"/>
    </row>
    <row r="1858" spans="2:18" x14ac:dyDescent="0.2">
      <c r="B1858"/>
      <c r="P1858"/>
      <c r="Q1858"/>
      <c r="R1858"/>
    </row>
    <row r="1859" spans="2:18" x14ac:dyDescent="0.2">
      <c r="B1859"/>
      <c r="P1859"/>
      <c r="Q1859"/>
      <c r="R1859"/>
    </row>
    <row r="1860" spans="2:18" x14ac:dyDescent="0.2">
      <c r="B1860"/>
      <c r="P1860"/>
      <c r="Q1860"/>
      <c r="R1860"/>
    </row>
    <row r="1861" spans="2:18" x14ac:dyDescent="0.2">
      <c r="B1861"/>
      <c r="P1861"/>
      <c r="Q1861"/>
      <c r="R1861"/>
    </row>
    <row r="1862" spans="2:18" x14ac:dyDescent="0.2">
      <c r="B1862"/>
      <c r="P1862"/>
      <c r="Q1862"/>
      <c r="R1862"/>
    </row>
    <row r="1863" spans="2:18" x14ac:dyDescent="0.2">
      <c r="B1863"/>
      <c r="P1863"/>
      <c r="Q1863"/>
      <c r="R1863"/>
    </row>
    <row r="1864" spans="2:18" x14ac:dyDescent="0.2">
      <c r="B1864"/>
      <c r="P1864"/>
      <c r="Q1864"/>
      <c r="R1864"/>
    </row>
    <row r="1865" spans="2:18" x14ac:dyDescent="0.2">
      <c r="B1865"/>
      <c r="P1865"/>
      <c r="Q1865"/>
      <c r="R1865"/>
    </row>
    <row r="1866" spans="2:18" x14ac:dyDescent="0.2">
      <c r="B1866"/>
      <c r="P1866"/>
      <c r="Q1866"/>
      <c r="R1866"/>
    </row>
    <row r="1867" spans="2:18" x14ac:dyDescent="0.2">
      <c r="B1867"/>
      <c r="P1867"/>
      <c r="Q1867"/>
      <c r="R1867"/>
    </row>
    <row r="1868" spans="2:18" x14ac:dyDescent="0.2">
      <c r="B1868"/>
      <c r="P1868"/>
      <c r="Q1868"/>
      <c r="R1868"/>
    </row>
    <row r="1869" spans="2:18" x14ac:dyDescent="0.2">
      <c r="B1869"/>
      <c r="P1869"/>
      <c r="Q1869"/>
      <c r="R1869"/>
    </row>
    <row r="1870" spans="2:18" x14ac:dyDescent="0.2">
      <c r="B1870"/>
      <c r="P1870"/>
      <c r="Q1870"/>
      <c r="R1870"/>
    </row>
    <row r="1871" spans="2:18" x14ac:dyDescent="0.2">
      <c r="B1871"/>
      <c r="P1871"/>
      <c r="Q1871"/>
      <c r="R1871"/>
    </row>
    <row r="1872" spans="2:18" x14ac:dyDescent="0.2">
      <c r="B1872"/>
      <c r="P1872"/>
      <c r="Q1872"/>
      <c r="R1872"/>
    </row>
    <row r="1873" spans="2:18" x14ac:dyDescent="0.2">
      <c r="B1873"/>
      <c r="P1873"/>
      <c r="Q1873"/>
      <c r="R1873"/>
    </row>
    <row r="1874" spans="2:18" x14ac:dyDescent="0.2">
      <c r="B1874"/>
      <c r="P1874"/>
      <c r="Q1874"/>
      <c r="R1874"/>
    </row>
    <row r="1875" spans="2:18" x14ac:dyDescent="0.2">
      <c r="B1875"/>
      <c r="P1875"/>
      <c r="Q1875"/>
      <c r="R1875"/>
    </row>
    <row r="1876" spans="2:18" x14ac:dyDescent="0.2">
      <c r="B1876"/>
      <c r="P1876"/>
      <c r="Q1876"/>
      <c r="R1876"/>
    </row>
    <row r="1877" spans="2:18" x14ac:dyDescent="0.2">
      <c r="B1877"/>
      <c r="P1877"/>
      <c r="Q1877"/>
      <c r="R1877"/>
    </row>
    <row r="1878" spans="2:18" x14ac:dyDescent="0.2">
      <c r="B1878"/>
      <c r="P1878"/>
      <c r="Q1878"/>
      <c r="R1878"/>
    </row>
    <row r="1879" spans="2:18" x14ac:dyDescent="0.2">
      <c r="B1879"/>
      <c r="P1879"/>
      <c r="Q1879"/>
      <c r="R1879"/>
    </row>
    <row r="1880" spans="2:18" x14ac:dyDescent="0.2">
      <c r="B1880"/>
      <c r="P1880"/>
      <c r="Q1880"/>
      <c r="R1880"/>
    </row>
    <row r="1881" spans="2:18" x14ac:dyDescent="0.2">
      <c r="B1881"/>
      <c r="P1881"/>
      <c r="Q1881"/>
      <c r="R1881"/>
    </row>
    <row r="1882" spans="2:18" x14ac:dyDescent="0.2">
      <c r="B1882"/>
      <c r="P1882"/>
      <c r="Q1882"/>
      <c r="R1882"/>
    </row>
    <row r="1883" spans="2:18" x14ac:dyDescent="0.2">
      <c r="B1883"/>
      <c r="P1883"/>
      <c r="Q1883"/>
      <c r="R1883"/>
    </row>
    <row r="1884" spans="2:18" x14ac:dyDescent="0.2">
      <c r="B1884"/>
      <c r="P1884"/>
      <c r="Q1884"/>
      <c r="R1884"/>
    </row>
    <row r="1885" spans="2:18" x14ac:dyDescent="0.2">
      <c r="B1885"/>
      <c r="P1885"/>
      <c r="Q1885"/>
      <c r="R1885"/>
    </row>
    <row r="1886" spans="2:18" x14ac:dyDescent="0.2">
      <c r="B1886"/>
      <c r="P1886"/>
      <c r="Q1886"/>
      <c r="R1886"/>
    </row>
    <row r="1887" spans="2:18" x14ac:dyDescent="0.2">
      <c r="B1887"/>
      <c r="P1887"/>
      <c r="Q1887"/>
      <c r="R1887"/>
    </row>
    <row r="1888" spans="2:18" x14ac:dyDescent="0.2">
      <c r="B1888"/>
      <c r="P1888"/>
      <c r="Q1888"/>
      <c r="R1888"/>
    </row>
    <row r="1889" spans="2:18" x14ac:dyDescent="0.2">
      <c r="B1889"/>
      <c r="P1889"/>
      <c r="Q1889"/>
      <c r="R1889"/>
    </row>
    <row r="1890" spans="2:18" x14ac:dyDescent="0.2">
      <c r="B1890"/>
      <c r="P1890"/>
      <c r="Q1890"/>
      <c r="R1890"/>
    </row>
    <row r="1891" spans="2:18" x14ac:dyDescent="0.2">
      <c r="B1891"/>
      <c r="P1891"/>
      <c r="Q1891"/>
      <c r="R1891"/>
    </row>
    <row r="1892" spans="2:18" x14ac:dyDescent="0.2">
      <c r="B1892"/>
      <c r="P1892"/>
      <c r="Q1892"/>
      <c r="R1892"/>
    </row>
    <row r="1893" spans="2:18" x14ac:dyDescent="0.2">
      <c r="B1893"/>
      <c r="P1893"/>
      <c r="Q1893"/>
      <c r="R1893"/>
    </row>
    <row r="1894" spans="2:18" x14ac:dyDescent="0.2">
      <c r="B1894"/>
      <c r="P1894"/>
      <c r="Q1894"/>
      <c r="R1894"/>
    </row>
    <row r="1895" spans="2:18" x14ac:dyDescent="0.2">
      <c r="B1895"/>
      <c r="P1895"/>
      <c r="Q1895"/>
      <c r="R1895"/>
    </row>
    <row r="1896" spans="2:18" x14ac:dyDescent="0.2">
      <c r="B1896"/>
      <c r="P1896"/>
      <c r="Q1896"/>
      <c r="R1896"/>
    </row>
    <row r="1897" spans="2:18" x14ac:dyDescent="0.2">
      <c r="B1897"/>
      <c r="P1897"/>
      <c r="Q1897"/>
      <c r="R1897"/>
    </row>
    <row r="1898" spans="2:18" x14ac:dyDescent="0.2">
      <c r="B1898"/>
      <c r="P1898"/>
      <c r="Q1898"/>
      <c r="R1898"/>
    </row>
    <row r="1899" spans="2:18" x14ac:dyDescent="0.2">
      <c r="B1899"/>
      <c r="P1899"/>
      <c r="Q1899"/>
      <c r="R1899"/>
    </row>
    <row r="1900" spans="2:18" x14ac:dyDescent="0.2">
      <c r="B1900"/>
      <c r="P1900"/>
      <c r="Q1900"/>
      <c r="R1900"/>
    </row>
    <row r="1901" spans="2:18" x14ac:dyDescent="0.2">
      <c r="B1901"/>
      <c r="P1901"/>
      <c r="Q1901"/>
      <c r="R1901"/>
    </row>
    <row r="1902" spans="2:18" x14ac:dyDescent="0.2">
      <c r="B1902"/>
      <c r="P1902"/>
      <c r="Q1902"/>
      <c r="R1902"/>
    </row>
    <row r="1903" spans="2:18" x14ac:dyDescent="0.2">
      <c r="B1903"/>
      <c r="P1903"/>
      <c r="Q1903"/>
      <c r="R1903"/>
    </row>
    <row r="1904" spans="2:18" x14ac:dyDescent="0.2">
      <c r="B1904"/>
      <c r="P1904"/>
      <c r="Q1904"/>
      <c r="R1904"/>
    </row>
    <row r="1905" spans="2:18" x14ac:dyDescent="0.2">
      <c r="B1905"/>
      <c r="P1905"/>
      <c r="Q1905"/>
      <c r="R1905"/>
    </row>
    <row r="1906" spans="2:18" x14ac:dyDescent="0.2">
      <c r="B1906"/>
      <c r="P1906"/>
      <c r="Q1906"/>
      <c r="R1906"/>
    </row>
    <row r="1907" spans="2:18" x14ac:dyDescent="0.2">
      <c r="B1907"/>
      <c r="P1907"/>
      <c r="Q1907"/>
      <c r="R1907"/>
    </row>
    <row r="1908" spans="2:18" x14ac:dyDescent="0.2">
      <c r="B1908"/>
      <c r="P1908"/>
      <c r="Q1908"/>
      <c r="R1908"/>
    </row>
    <row r="1909" spans="2:18" x14ac:dyDescent="0.2">
      <c r="B1909"/>
      <c r="P1909"/>
      <c r="Q1909"/>
      <c r="R1909"/>
    </row>
    <row r="1910" spans="2:18" x14ac:dyDescent="0.2">
      <c r="B1910"/>
      <c r="P1910"/>
      <c r="Q1910"/>
      <c r="R1910"/>
    </row>
    <row r="1911" spans="2:18" x14ac:dyDescent="0.2">
      <c r="B1911"/>
      <c r="P1911"/>
      <c r="Q1911"/>
      <c r="R1911"/>
    </row>
    <row r="1912" spans="2:18" x14ac:dyDescent="0.2">
      <c r="B1912"/>
      <c r="P1912"/>
      <c r="Q1912"/>
      <c r="R1912"/>
    </row>
    <row r="1913" spans="2:18" x14ac:dyDescent="0.2">
      <c r="B1913"/>
      <c r="P1913"/>
      <c r="Q1913"/>
      <c r="R1913"/>
    </row>
    <row r="1914" spans="2:18" x14ac:dyDescent="0.2">
      <c r="B1914"/>
      <c r="P1914"/>
      <c r="Q1914"/>
      <c r="R1914"/>
    </row>
    <row r="1915" spans="2:18" x14ac:dyDescent="0.2">
      <c r="B1915"/>
      <c r="P1915"/>
      <c r="Q1915"/>
      <c r="R1915"/>
    </row>
    <row r="1916" spans="2:18" x14ac:dyDescent="0.2">
      <c r="B1916"/>
      <c r="P1916"/>
      <c r="Q1916"/>
      <c r="R1916"/>
    </row>
    <row r="1917" spans="2:18" x14ac:dyDescent="0.2">
      <c r="B1917"/>
      <c r="P1917"/>
      <c r="Q1917"/>
      <c r="R1917"/>
    </row>
    <row r="1918" spans="2:18" x14ac:dyDescent="0.2">
      <c r="B1918"/>
      <c r="P1918"/>
      <c r="Q1918"/>
      <c r="R1918"/>
    </row>
    <row r="1919" spans="2:18" x14ac:dyDescent="0.2">
      <c r="B1919"/>
      <c r="P1919"/>
      <c r="Q1919"/>
      <c r="R1919"/>
    </row>
    <row r="1920" spans="2:18" x14ac:dyDescent="0.2">
      <c r="B1920"/>
      <c r="P1920"/>
      <c r="Q1920"/>
      <c r="R1920"/>
    </row>
    <row r="1921" spans="2:18" x14ac:dyDescent="0.2">
      <c r="B1921"/>
      <c r="P1921"/>
      <c r="Q1921"/>
      <c r="R1921"/>
    </row>
    <row r="1922" spans="2:18" x14ac:dyDescent="0.2">
      <c r="B1922"/>
      <c r="P1922"/>
      <c r="Q1922"/>
      <c r="R1922"/>
    </row>
    <row r="1923" spans="2:18" x14ac:dyDescent="0.2">
      <c r="B1923"/>
      <c r="P1923"/>
      <c r="Q1923"/>
      <c r="R1923"/>
    </row>
    <row r="1924" spans="2:18" x14ac:dyDescent="0.2">
      <c r="B1924"/>
      <c r="P1924"/>
      <c r="Q1924"/>
      <c r="R1924"/>
    </row>
    <row r="1925" spans="2:18" x14ac:dyDescent="0.2">
      <c r="B1925"/>
      <c r="P1925"/>
      <c r="Q1925"/>
      <c r="R1925"/>
    </row>
    <row r="1926" spans="2:18" x14ac:dyDescent="0.2">
      <c r="B1926"/>
      <c r="P1926"/>
      <c r="Q1926"/>
      <c r="R1926"/>
    </row>
    <row r="1927" spans="2:18" x14ac:dyDescent="0.2">
      <c r="B1927"/>
      <c r="P1927"/>
      <c r="Q1927"/>
      <c r="R1927"/>
    </row>
    <row r="1928" spans="2:18" x14ac:dyDescent="0.2">
      <c r="B1928"/>
      <c r="P1928"/>
      <c r="Q1928"/>
      <c r="R1928"/>
    </row>
    <row r="1929" spans="2:18" x14ac:dyDescent="0.2">
      <c r="B1929"/>
      <c r="P1929"/>
      <c r="Q1929"/>
      <c r="R1929"/>
    </row>
    <row r="1930" spans="2:18" x14ac:dyDescent="0.2">
      <c r="B1930"/>
      <c r="P1930"/>
      <c r="Q1930"/>
      <c r="R1930"/>
    </row>
    <row r="1931" spans="2:18" x14ac:dyDescent="0.2">
      <c r="B1931"/>
      <c r="P1931"/>
      <c r="Q1931"/>
      <c r="R1931"/>
    </row>
    <row r="1932" spans="2:18" x14ac:dyDescent="0.2">
      <c r="B1932"/>
      <c r="P1932"/>
      <c r="Q1932"/>
      <c r="R1932"/>
    </row>
    <row r="1933" spans="2:18" x14ac:dyDescent="0.2">
      <c r="B1933"/>
      <c r="P1933"/>
      <c r="Q1933"/>
      <c r="R1933"/>
    </row>
    <row r="1934" spans="2:18" x14ac:dyDescent="0.2">
      <c r="B1934"/>
      <c r="P1934"/>
      <c r="Q1934"/>
      <c r="R1934"/>
    </row>
    <row r="1935" spans="2:18" x14ac:dyDescent="0.2">
      <c r="B1935"/>
      <c r="P1935"/>
      <c r="Q1935"/>
      <c r="R1935"/>
    </row>
    <row r="1936" spans="2:18" x14ac:dyDescent="0.2">
      <c r="B1936"/>
      <c r="P1936"/>
      <c r="Q1936"/>
      <c r="R1936"/>
    </row>
    <row r="1937" spans="2:18" x14ac:dyDescent="0.2">
      <c r="B1937"/>
      <c r="P1937"/>
      <c r="Q1937"/>
      <c r="R1937"/>
    </row>
    <row r="1938" spans="2:18" x14ac:dyDescent="0.2">
      <c r="B1938"/>
      <c r="P1938"/>
      <c r="Q1938"/>
      <c r="R1938"/>
    </row>
    <row r="1939" spans="2:18" x14ac:dyDescent="0.2">
      <c r="B1939"/>
      <c r="P1939"/>
      <c r="Q1939"/>
      <c r="R1939"/>
    </row>
    <row r="1940" spans="2:18" x14ac:dyDescent="0.2">
      <c r="B1940"/>
      <c r="P1940"/>
      <c r="Q1940"/>
      <c r="R1940"/>
    </row>
    <row r="1941" spans="2:18" x14ac:dyDescent="0.2">
      <c r="B1941"/>
      <c r="P1941"/>
      <c r="Q1941"/>
      <c r="R1941"/>
    </row>
    <row r="1942" spans="2:18" x14ac:dyDescent="0.2">
      <c r="B1942"/>
      <c r="P1942"/>
      <c r="Q1942"/>
      <c r="R1942"/>
    </row>
    <row r="1943" spans="2:18" x14ac:dyDescent="0.2">
      <c r="B1943"/>
      <c r="P1943"/>
      <c r="Q1943"/>
      <c r="R1943"/>
    </row>
    <row r="1944" spans="2:18" x14ac:dyDescent="0.2">
      <c r="B1944"/>
      <c r="P1944"/>
      <c r="Q1944"/>
      <c r="R1944"/>
    </row>
    <row r="1945" spans="2:18" x14ac:dyDescent="0.2">
      <c r="B1945"/>
      <c r="P1945"/>
      <c r="Q1945"/>
      <c r="R1945"/>
    </row>
    <row r="1946" spans="2:18" x14ac:dyDescent="0.2">
      <c r="B1946"/>
      <c r="P1946"/>
      <c r="Q1946"/>
      <c r="R1946"/>
    </row>
    <row r="1947" spans="2:18" x14ac:dyDescent="0.2">
      <c r="B1947"/>
      <c r="P1947"/>
      <c r="Q1947"/>
      <c r="R1947"/>
    </row>
    <row r="1948" spans="2:18" x14ac:dyDescent="0.2">
      <c r="B1948"/>
      <c r="P1948"/>
      <c r="Q1948"/>
      <c r="R1948"/>
    </row>
    <row r="1949" spans="2:18" x14ac:dyDescent="0.2">
      <c r="B1949"/>
      <c r="P1949"/>
      <c r="Q1949"/>
      <c r="R1949"/>
    </row>
    <row r="1950" spans="2:18" x14ac:dyDescent="0.2">
      <c r="B1950"/>
      <c r="P1950"/>
      <c r="Q1950"/>
      <c r="R1950"/>
    </row>
    <row r="1951" spans="2:18" x14ac:dyDescent="0.2">
      <c r="B1951"/>
      <c r="P1951"/>
      <c r="Q1951"/>
      <c r="R1951"/>
    </row>
    <row r="1952" spans="2:18" x14ac:dyDescent="0.2">
      <c r="B1952"/>
      <c r="P1952"/>
      <c r="Q1952"/>
      <c r="R1952"/>
    </row>
    <row r="1953" spans="2:18" x14ac:dyDescent="0.2">
      <c r="B1953"/>
      <c r="P1953"/>
      <c r="Q1953"/>
      <c r="R1953"/>
    </row>
    <row r="1954" spans="2:18" x14ac:dyDescent="0.2">
      <c r="B1954"/>
      <c r="P1954"/>
      <c r="Q1954"/>
      <c r="R1954"/>
    </row>
    <row r="1955" spans="2:18" x14ac:dyDescent="0.2">
      <c r="B1955"/>
      <c r="P1955"/>
      <c r="Q1955"/>
      <c r="R1955"/>
    </row>
    <row r="1956" spans="2:18" x14ac:dyDescent="0.2">
      <c r="B1956"/>
      <c r="P1956"/>
      <c r="Q1956"/>
      <c r="R1956"/>
    </row>
    <row r="1957" spans="2:18" x14ac:dyDescent="0.2">
      <c r="B1957"/>
      <c r="P1957"/>
      <c r="Q1957"/>
      <c r="R1957"/>
    </row>
    <row r="1958" spans="2:18" x14ac:dyDescent="0.2">
      <c r="B1958"/>
      <c r="P1958"/>
      <c r="Q1958"/>
      <c r="R1958"/>
    </row>
    <row r="1959" spans="2:18" x14ac:dyDescent="0.2">
      <c r="B1959"/>
      <c r="P1959"/>
      <c r="Q1959"/>
      <c r="R1959"/>
    </row>
    <row r="1960" spans="2:18" x14ac:dyDescent="0.2">
      <c r="B1960"/>
      <c r="P1960"/>
      <c r="Q1960"/>
      <c r="R1960"/>
    </row>
    <row r="1961" spans="2:18" x14ac:dyDescent="0.2">
      <c r="B1961"/>
      <c r="P1961"/>
      <c r="Q1961"/>
      <c r="R1961"/>
    </row>
    <row r="1962" spans="2:18" x14ac:dyDescent="0.2">
      <c r="B1962"/>
      <c r="P1962"/>
      <c r="Q1962"/>
      <c r="R1962"/>
    </row>
    <row r="1963" spans="2:18" x14ac:dyDescent="0.2">
      <c r="B1963"/>
      <c r="P1963"/>
      <c r="Q1963"/>
      <c r="R1963"/>
    </row>
    <row r="1964" spans="2:18" x14ac:dyDescent="0.2">
      <c r="B1964"/>
      <c r="P1964"/>
      <c r="Q1964"/>
      <c r="R1964"/>
    </row>
    <row r="1965" spans="2:18" x14ac:dyDescent="0.2">
      <c r="B1965"/>
      <c r="P1965"/>
      <c r="Q1965"/>
      <c r="R1965"/>
    </row>
    <row r="1966" spans="2:18" x14ac:dyDescent="0.2">
      <c r="B1966"/>
      <c r="P1966"/>
      <c r="Q1966"/>
      <c r="R1966"/>
    </row>
    <row r="1967" spans="2:18" x14ac:dyDescent="0.2">
      <c r="B1967"/>
      <c r="P1967"/>
      <c r="Q1967"/>
      <c r="R1967"/>
    </row>
    <row r="1968" spans="2:18" x14ac:dyDescent="0.2">
      <c r="B1968"/>
      <c r="P1968"/>
      <c r="Q1968"/>
      <c r="R1968"/>
    </row>
    <row r="1969" spans="2:18" x14ac:dyDescent="0.2">
      <c r="B1969"/>
      <c r="P1969"/>
      <c r="Q1969"/>
      <c r="R1969"/>
    </row>
    <row r="1970" spans="2:18" x14ac:dyDescent="0.2">
      <c r="B1970"/>
      <c r="P1970"/>
      <c r="Q1970"/>
      <c r="R1970"/>
    </row>
    <row r="1971" spans="2:18" x14ac:dyDescent="0.2">
      <c r="B1971"/>
      <c r="P1971"/>
      <c r="Q1971"/>
      <c r="R1971"/>
    </row>
    <row r="1972" spans="2:18" x14ac:dyDescent="0.2">
      <c r="B1972"/>
      <c r="P1972"/>
      <c r="Q1972"/>
      <c r="R1972"/>
    </row>
    <row r="1973" spans="2:18" x14ac:dyDescent="0.2">
      <c r="B1973"/>
      <c r="P1973"/>
      <c r="Q1973"/>
      <c r="R1973"/>
    </row>
    <row r="1974" spans="2:18" x14ac:dyDescent="0.2">
      <c r="B1974"/>
      <c r="P1974"/>
      <c r="Q1974"/>
      <c r="R1974"/>
    </row>
    <row r="1975" spans="2:18" x14ac:dyDescent="0.2">
      <c r="B1975"/>
      <c r="P1975"/>
      <c r="Q1975"/>
      <c r="R1975"/>
    </row>
    <row r="1976" spans="2:18" x14ac:dyDescent="0.2">
      <c r="B1976"/>
      <c r="P1976"/>
      <c r="Q1976"/>
      <c r="R1976"/>
    </row>
    <row r="1977" spans="2:18" x14ac:dyDescent="0.2">
      <c r="B1977"/>
      <c r="P1977"/>
      <c r="Q1977"/>
      <c r="R1977"/>
    </row>
    <row r="1978" spans="2:18" x14ac:dyDescent="0.2">
      <c r="B1978"/>
      <c r="P1978"/>
      <c r="Q1978"/>
      <c r="R1978"/>
    </row>
    <row r="1979" spans="2:18" x14ac:dyDescent="0.2">
      <c r="B1979"/>
      <c r="P1979"/>
      <c r="Q1979"/>
      <c r="R1979"/>
    </row>
    <row r="1980" spans="2:18" x14ac:dyDescent="0.2">
      <c r="B1980"/>
      <c r="P1980"/>
      <c r="Q1980"/>
      <c r="R1980"/>
    </row>
    <row r="1981" spans="2:18" x14ac:dyDescent="0.2">
      <c r="B1981"/>
      <c r="P1981"/>
      <c r="Q1981"/>
      <c r="R1981"/>
    </row>
    <row r="1982" spans="2:18" x14ac:dyDescent="0.2">
      <c r="B1982"/>
      <c r="P1982"/>
      <c r="Q1982"/>
      <c r="R1982"/>
    </row>
    <row r="1983" spans="2:18" x14ac:dyDescent="0.2">
      <c r="B1983"/>
      <c r="P1983"/>
      <c r="Q1983"/>
      <c r="R1983"/>
    </row>
    <row r="1984" spans="2:18" x14ac:dyDescent="0.2">
      <c r="B1984"/>
      <c r="P1984"/>
      <c r="Q1984"/>
      <c r="R1984"/>
    </row>
    <row r="1985" spans="2:18" x14ac:dyDescent="0.2">
      <c r="B1985"/>
      <c r="P1985"/>
      <c r="Q1985"/>
      <c r="R1985"/>
    </row>
    <row r="1986" spans="2:18" x14ac:dyDescent="0.2">
      <c r="B1986"/>
      <c r="P1986"/>
      <c r="Q1986"/>
      <c r="R1986"/>
    </row>
    <row r="1987" spans="2:18" x14ac:dyDescent="0.2">
      <c r="B1987"/>
      <c r="P1987"/>
      <c r="Q1987"/>
      <c r="R1987"/>
    </row>
    <row r="1988" spans="2:18" x14ac:dyDescent="0.2">
      <c r="B1988"/>
      <c r="P1988"/>
      <c r="Q1988"/>
      <c r="R1988"/>
    </row>
    <row r="1989" spans="2:18" x14ac:dyDescent="0.2">
      <c r="B1989"/>
      <c r="P1989"/>
      <c r="Q1989"/>
      <c r="R1989"/>
    </row>
    <row r="1990" spans="2:18" x14ac:dyDescent="0.2">
      <c r="B1990"/>
      <c r="P1990"/>
      <c r="Q1990"/>
      <c r="R1990"/>
    </row>
    <row r="1991" spans="2:18" x14ac:dyDescent="0.2">
      <c r="B1991"/>
      <c r="P1991"/>
      <c r="Q1991"/>
      <c r="R1991"/>
    </row>
    <row r="1992" spans="2:18" x14ac:dyDescent="0.2">
      <c r="B1992"/>
      <c r="P1992"/>
      <c r="Q1992"/>
      <c r="R1992"/>
    </row>
    <row r="1993" spans="2:18" x14ac:dyDescent="0.2">
      <c r="B1993"/>
      <c r="P1993"/>
      <c r="Q1993"/>
      <c r="R1993"/>
    </row>
    <row r="1994" spans="2:18" x14ac:dyDescent="0.2">
      <c r="B1994"/>
      <c r="P1994"/>
      <c r="Q1994"/>
      <c r="R1994"/>
    </row>
    <row r="1995" spans="2:18" x14ac:dyDescent="0.2">
      <c r="B1995"/>
      <c r="P1995"/>
      <c r="Q1995"/>
      <c r="R1995"/>
    </row>
    <row r="1996" spans="2:18" x14ac:dyDescent="0.2">
      <c r="B1996"/>
      <c r="P1996"/>
      <c r="Q1996"/>
      <c r="R1996"/>
    </row>
    <row r="1997" spans="2:18" x14ac:dyDescent="0.2">
      <c r="B1997"/>
      <c r="P1997"/>
      <c r="Q1997"/>
      <c r="R1997"/>
    </row>
    <row r="1998" spans="2:18" x14ac:dyDescent="0.2">
      <c r="B1998"/>
      <c r="P1998"/>
      <c r="Q1998"/>
      <c r="R1998"/>
    </row>
    <row r="1999" spans="2:18" x14ac:dyDescent="0.2">
      <c r="B1999"/>
      <c r="P1999"/>
      <c r="Q1999"/>
      <c r="R1999"/>
    </row>
    <row r="2000" spans="2:18" x14ac:dyDescent="0.2">
      <c r="B2000"/>
      <c r="P2000"/>
      <c r="Q2000"/>
      <c r="R2000"/>
    </row>
    <row r="2001" spans="2:18" x14ac:dyDescent="0.2">
      <c r="B2001"/>
      <c r="P2001"/>
      <c r="Q2001"/>
      <c r="R2001"/>
    </row>
    <row r="2002" spans="2:18" x14ac:dyDescent="0.2">
      <c r="B2002"/>
      <c r="P2002"/>
      <c r="Q2002"/>
      <c r="R2002"/>
    </row>
    <row r="2003" spans="2:18" x14ac:dyDescent="0.2">
      <c r="B2003"/>
      <c r="P2003"/>
      <c r="Q2003"/>
      <c r="R2003"/>
    </row>
    <row r="2004" spans="2:18" x14ac:dyDescent="0.2">
      <c r="B2004"/>
      <c r="P2004"/>
      <c r="Q2004"/>
      <c r="R2004"/>
    </row>
    <row r="2005" spans="2:18" x14ac:dyDescent="0.2">
      <c r="B2005"/>
      <c r="P2005"/>
      <c r="Q2005"/>
      <c r="R2005"/>
    </row>
    <row r="2006" spans="2:18" x14ac:dyDescent="0.2">
      <c r="B2006"/>
      <c r="P2006"/>
      <c r="Q2006"/>
      <c r="R2006"/>
    </row>
    <row r="2007" spans="2:18" x14ac:dyDescent="0.2">
      <c r="B2007"/>
      <c r="P2007"/>
      <c r="Q2007"/>
      <c r="R2007"/>
    </row>
    <row r="2008" spans="2:18" x14ac:dyDescent="0.2">
      <c r="B2008"/>
      <c r="P2008"/>
      <c r="Q2008"/>
      <c r="R2008"/>
    </row>
    <row r="2009" spans="2:18" x14ac:dyDescent="0.2">
      <c r="B2009"/>
      <c r="P2009"/>
      <c r="Q2009"/>
      <c r="R2009"/>
    </row>
    <row r="2010" spans="2:18" x14ac:dyDescent="0.2">
      <c r="B2010"/>
      <c r="P2010"/>
      <c r="Q2010"/>
      <c r="R2010"/>
    </row>
    <row r="2011" spans="2:18" x14ac:dyDescent="0.2">
      <c r="B2011"/>
      <c r="P2011"/>
      <c r="Q2011"/>
      <c r="R2011"/>
    </row>
    <row r="2012" spans="2:18" x14ac:dyDescent="0.2">
      <c r="B2012"/>
      <c r="P2012"/>
      <c r="Q2012"/>
      <c r="R2012"/>
    </row>
    <row r="2013" spans="2:18" x14ac:dyDescent="0.2">
      <c r="B2013"/>
      <c r="P2013"/>
      <c r="Q2013"/>
      <c r="R2013"/>
    </row>
    <row r="2014" spans="2:18" x14ac:dyDescent="0.2">
      <c r="B2014"/>
      <c r="P2014"/>
      <c r="Q2014"/>
      <c r="R2014"/>
    </row>
    <row r="2015" spans="2:18" x14ac:dyDescent="0.2">
      <c r="B2015"/>
      <c r="P2015"/>
      <c r="Q2015"/>
      <c r="R2015"/>
    </row>
    <row r="2016" spans="2:18" x14ac:dyDescent="0.2">
      <c r="B2016"/>
      <c r="P2016"/>
      <c r="Q2016"/>
      <c r="R2016"/>
    </row>
    <row r="2017" spans="2:18" x14ac:dyDescent="0.2">
      <c r="B2017"/>
      <c r="P2017"/>
      <c r="Q2017"/>
      <c r="R2017"/>
    </row>
    <row r="2018" spans="2:18" x14ac:dyDescent="0.2">
      <c r="B2018"/>
      <c r="P2018"/>
      <c r="Q2018"/>
      <c r="R2018"/>
    </row>
    <row r="2019" spans="2:18" x14ac:dyDescent="0.2">
      <c r="B2019"/>
      <c r="P2019"/>
      <c r="Q2019"/>
      <c r="R2019"/>
    </row>
    <row r="2020" spans="2:18" x14ac:dyDescent="0.2">
      <c r="B2020"/>
      <c r="P2020"/>
      <c r="Q2020"/>
      <c r="R2020"/>
    </row>
    <row r="2021" spans="2:18" x14ac:dyDescent="0.2">
      <c r="B2021"/>
      <c r="P2021"/>
      <c r="Q2021"/>
      <c r="R2021"/>
    </row>
    <row r="2022" spans="2:18" x14ac:dyDescent="0.2">
      <c r="B2022"/>
      <c r="P2022"/>
      <c r="Q2022"/>
      <c r="R2022"/>
    </row>
    <row r="2023" spans="2:18" x14ac:dyDescent="0.2">
      <c r="B2023"/>
      <c r="P2023"/>
      <c r="Q2023"/>
      <c r="R2023"/>
    </row>
    <row r="2024" spans="2:18" x14ac:dyDescent="0.2">
      <c r="B2024"/>
      <c r="P2024"/>
      <c r="Q2024"/>
      <c r="R2024"/>
    </row>
    <row r="2025" spans="2:18" x14ac:dyDescent="0.2">
      <c r="B2025"/>
      <c r="P2025"/>
      <c r="Q2025"/>
      <c r="R2025"/>
    </row>
    <row r="2026" spans="2:18" x14ac:dyDescent="0.2">
      <c r="B2026"/>
      <c r="P2026"/>
      <c r="Q2026"/>
      <c r="R2026"/>
    </row>
    <row r="2027" spans="2:18" x14ac:dyDescent="0.2">
      <c r="B2027"/>
      <c r="P2027"/>
      <c r="Q2027"/>
      <c r="R2027"/>
    </row>
    <row r="2028" spans="2:18" x14ac:dyDescent="0.2">
      <c r="B2028"/>
      <c r="P2028"/>
      <c r="Q2028"/>
      <c r="R2028"/>
    </row>
    <row r="2029" spans="2:18" x14ac:dyDescent="0.2">
      <c r="B2029"/>
      <c r="P2029"/>
      <c r="Q2029"/>
      <c r="R2029"/>
    </row>
    <row r="2030" spans="2:18" x14ac:dyDescent="0.2">
      <c r="B2030"/>
      <c r="P2030"/>
      <c r="Q2030"/>
      <c r="R2030"/>
    </row>
    <row r="2031" spans="2:18" x14ac:dyDescent="0.2">
      <c r="B2031"/>
      <c r="P2031"/>
      <c r="Q2031"/>
      <c r="R2031"/>
    </row>
    <row r="2032" spans="2:18" x14ac:dyDescent="0.2">
      <c r="B2032"/>
      <c r="P2032"/>
      <c r="Q2032"/>
      <c r="R2032"/>
    </row>
    <row r="2033" spans="2:18" x14ac:dyDescent="0.2">
      <c r="B2033"/>
      <c r="P2033"/>
      <c r="Q2033"/>
      <c r="R2033"/>
    </row>
    <row r="2034" spans="2:18" x14ac:dyDescent="0.2">
      <c r="B2034"/>
      <c r="P2034"/>
      <c r="Q2034"/>
      <c r="R2034"/>
    </row>
    <row r="2035" spans="2:18" x14ac:dyDescent="0.2">
      <c r="B2035"/>
      <c r="P2035"/>
      <c r="Q2035"/>
      <c r="R2035"/>
    </row>
    <row r="2036" spans="2:18" x14ac:dyDescent="0.2">
      <c r="B2036"/>
      <c r="P2036"/>
      <c r="Q2036"/>
      <c r="R2036"/>
    </row>
    <row r="2037" spans="2:18" x14ac:dyDescent="0.2">
      <c r="B2037"/>
      <c r="P2037"/>
      <c r="Q2037"/>
      <c r="R2037"/>
    </row>
    <row r="2038" spans="2:18" x14ac:dyDescent="0.2">
      <c r="B2038"/>
      <c r="P2038"/>
      <c r="Q2038"/>
      <c r="R2038"/>
    </row>
    <row r="2039" spans="2:18" x14ac:dyDescent="0.2">
      <c r="B2039"/>
      <c r="P2039"/>
      <c r="Q2039"/>
      <c r="R2039"/>
    </row>
    <row r="2040" spans="2:18" x14ac:dyDescent="0.2">
      <c r="B2040"/>
      <c r="P2040"/>
      <c r="Q2040"/>
      <c r="R2040"/>
    </row>
    <row r="2041" spans="2:18" x14ac:dyDescent="0.2">
      <c r="B2041"/>
      <c r="P2041"/>
      <c r="Q2041"/>
      <c r="R2041"/>
    </row>
    <row r="2042" spans="2:18" x14ac:dyDescent="0.2">
      <c r="B2042"/>
      <c r="P2042"/>
      <c r="Q2042"/>
      <c r="R2042"/>
    </row>
    <row r="2043" spans="2:18" x14ac:dyDescent="0.2">
      <c r="B2043"/>
      <c r="P2043"/>
      <c r="Q2043"/>
      <c r="R2043"/>
    </row>
    <row r="2044" spans="2:18" x14ac:dyDescent="0.2">
      <c r="B2044"/>
      <c r="P2044"/>
      <c r="Q2044"/>
      <c r="R2044"/>
    </row>
    <row r="2045" spans="2:18" x14ac:dyDescent="0.2">
      <c r="B2045"/>
      <c r="P2045"/>
      <c r="Q2045"/>
      <c r="R2045"/>
    </row>
    <row r="2046" spans="2:18" x14ac:dyDescent="0.2">
      <c r="B2046"/>
      <c r="P2046"/>
      <c r="Q2046"/>
      <c r="R2046"/>
    </row>
    <row r="2047" spans="2:18" x14ac:dyDescent="0.2">
      <c r="B2047"/>
      <c r="P2047"/>
      <c r="Q2047"/>
      <c r="R2047"/>
    </row>
    <row r="2048" spans="2:18" x14ac:dyDescent="0.2">
      <c r="B2048"/>
      <c r="P2048"/>
      <c r="Q2048"/>
      <c r="R2048"/>
    </row>
    <row r="2049" spans="2:18" x14ac:dyDescent="0.2">
      <c r="B2049"/>
      <c r="P2049"/>
      <c r="Q2049"/>
      <c r="R2049"/>
    </row>
    <row r="2050" spans="2:18" x14ac:dyDescent="0.2">
      <c r="B2050"/>
      <c r="P2050"/>
      <c r="Q2050"/>
      <c r="R2050"/>
    </row>
    <row r="2051" spans="2:18" x14ac:dyDescent="0.2">
      <c r="B2051"/>
      <c r="P2051"/>
      <c r="Q2051"/>
      <c r="R2051"/>
    </row>
    <row r="2052" spans="2:18" x14ac:dyDescent="0.2">
      <c r="B2052"/>
      <c r="P2052"/>
      <c r="Q2052"/>
      <c r="R2052"/>
    </row>
    <row r="2053" spans="2:18" x14ac:dyDescent="0.2">
      <c r="B2053"/>
      <c r="P2053"/>
      <c r="Q2053"/>
      <c r="R2053"/>
    </row>
    <row r="2054" spans="2:18" x14ac:dyDescent="0.2">
      <c r="B2054"/>
      <c r="P2054"/>
      <c r="Q2054"/>
      <c r="R2054"/>
    </row>
    <row r="2055" spans="2:18" x14ac:dyDescent="0.2">
      <c r="B2055"/>
      <c r="P2055"/>
      <c r="Q2055"/>
      <c r="R2055"/>
    </row>
    <row r="2056" spans="2:18" x14ac:dyDescent="0.2">
      <c r="B2056"/>
      <c r="P2056"/>
      <c r="Q2056"/>
      <c r="R2056"/>
    </row>
    <row r="2057" spans="2:18" x14ac:dyDescent="0.2">
      <c r="B2057"/>
      <c r="P2057"/>
      <c r="Q2057"/>
      <c r="R2057"/>
    </row>
    <row r="2058" spans="2:18" x14ac:dyDescent="0.2">
      <c r="B2058"/>
      <c r="P2058"/>
      <c r="Q2058"/>
      <c r="R2058"/>
    </row>
    <row r="2059" spans="2:18" x14ac:dyDescent="0.2">
      <c r="B2059"/>
      <c r="P2059"/>
      <c r="Q2059"/>
      <c r="R2059"/>
    </row>
    <row r="2060" spans="2:18" x14ac:dyDescent="0.2">
      <c r="B2060"/>
      <c r="P2060"/>
      <c r="Q2060"/>
      <c r="R2060"/>
    </row>
    <row r="2061" spans="2:18" x14ac:dyDescent="0.2">
      <c r="B2061"/>
      <c r="P2061"/>
      <c r="Q2061"/>
      <c r="R2061"/>
    </row>
    <row r="2062" spans="2:18" x14ac:dyDescent="0.2">
      <c r="B2062"/>
      <c r="P2062"/>
      <c r="Q2062"/>
      <c r="R2062"/>
    </row>
    <row r="2063" spans="2:18" x14ac:dyDescent="0.2">
      <c r="B2063"/>
      <c r="P2063"/>
      <c r="Q2063"/>
      <c r="R2063"/>
    </row>
    <row r="2064" spans="2:18" x14ac:dyDescent="0.2">
      <c r="B2064"/>
      <c r="P2064"/>
      <c r="Q2064"/>
      <c r="R2064"/>
    </row>
    <row r="2065" spans="2:18" x14ac:dyDescent="0.2">
      <c r="B2065"/>
      <c r="P2065"/>
      <c r="Q2065"/>
      <c r="R2065"/>
    </row>
    <row r="2066" spans="2:18" x14ac:dyDescent="0.2">
      <c r="B2066"/>
      <c r="P2066"/>
      <c r="Q2066"/>
      <c r="R2066"/>
    </row>
    <row r="2067" spans="2:18" x14ac:dyDescent="0.2">
      <c r="B2067"/>
      <c r="P2067"/>
      <c r="Q2067"/>
      <c r="R2067"/>
    </row>
    <row r="2068" spans="2:18" x14ac:dyDescent="0.2">
      <c r="B2068"/>
      <c r="P2068"/>
      <c r="Q2068"/>
      <c r="R2068"/>
    </row>
    <row r="2069" spans="2:18" x14ac:dyDescent="0.2">
      <c r="B2069"/>
      <c r="P2069"/>
      <c r="Q2069"/>
      <c r="R2069"/>
    </row>
    <row r="2070" spans="2:18" x14ac:dyDescent="0.2">
      <c r="B2070"/>
      <c r="P2070"/>
      <c r="Q2070"/>
      <c r="R2070"/>
    </row>
    <row r="2071" spans="2:18" x14ac:dyDescent="0.2">
      <c r="B2071"/>
      <c r="P2071"/>
      <c r="Q2071"/>
      <c r="R2071"/>
    </row>
    <row r="2072" spans="2:18" x14ac:dyDescent="0.2">
      <c r="B2072"/>
      <c r="P2072"/>
      <c r="Q2072"/>
      <c r="R2072"/>
    </row>
    <row r="2073" spans="2:18" x14ac:dyDescent="0.2">
      <c r="B2073"/>
      <c r="P2073"/>
      <c r="Q2073"/>
      <c r="R2073"/>
    </row>
    <row r="2074" spans="2:18" x14ac:dyDescent="0.2">
      <c r="B2074"/>
      <c r="P2074"/>
      <c r="Q2074"/>
      <c r="R2074"/>
    </row>
    <row r="2075" spans="2:18" x14ac:dyDescent="0.2">
      <c r="B2075"/>
      <c r="P2075"/>
      <c r="Q2075"/>
      <c r="R2075"/>
    </row>
    <row r="2076" spans="2:18" x14ac:dyDescent="0.2">
      <c r="B2076"/>
      <c r="P2076"/>
      <c r="Q2076"/>
      <c r="R2076"/>
    </row>
    <row r="2077" spans="2:18" x14ac:dyDescent="0.2">
      <c r="B2077"/>
      <c r="P2077"/>
      <c r="Q2077"/>
      <c r="R2077"/>
    </row>
    <row r="2078" spans="2:18" x14ac:dyDescent="0.2">
      <c r="B2078"/>
      <c r="P2078"/>
      <c r="Q2078"/>
      <c r="R2078"/>
    </row>
    <row r="2079" spans="2:18" x14ac:dyDescent="0.2">
      <c r="B2079"/>
      <c r="P2079"/>
      <c r="Q2079"/>
      <c r="R2079"/>
    </row>
    <row r="2080" spans="2:18" x14ac:dyDescent="0.2">
      <c r="B2080"/>
      <c r="P2080"/>
      <c r="Q2080"/>
      <c r="R2080"/>
    </row>
    <row r="2081" spans="2:18" x14ac:dyDescent="0.2">
      <c r="B2081"/>
      <c r="P2081"/>
      <c r="Q2081"/>
      <c r="R2081"/>
    </row>
    <row r="2082" spans="2:18" x14ac:dyDescent="0.2">
      <c r="B2082"/>
      <c r="P2082"/>
      <c r="Q2082"/>
      <c r="R2082"/>
    </row>
    <row r="2083" spans="2:18" x14ac:dyDescent="0.2">
      <c r="B2083"/>
      <c r="P2083"/>
      <c r="Q2083"/>
      <c r="R2083"/>
    </row>
    <row r="2084" spans="2:18" x14ac:dyDescent="0.2">
      <c r="B2084"/>
      <c r="P2084"/>
      <c r="Q2084"/>
      <c r="R2084"/>
    </row>
    <row r="2085" spans="2:18" x14ac:dyDescent="0.2">
      <c r="B2085"/>
      <c r="P2085"/>
      <c r="Q2085"/>
      <c r="R2085"/>
    </row>
    <row r="2086" spans="2:18" x14ac:dyDescent="0.2">
      <c r="B2086"/>
      <c r="P2086"/>
      <c r="Q2086"/>
      <c r="R2086"/>
    </row>
    <row r="2087" spans="2:18" x14ac:dyDescent="0.2">
      <c r="B2087"/>
      <c r="P2087"/>
      <c r="Q2087"/>
      <c r="R2087"/>
    </row>
    <row r="2088" spans="2:18" x14ac:dyDescent="0.2">
      <c r="B2088"/>
      <c r="P2088"/>
      <c r="Q2088"/>
      <c r="R2088"/>
    </row>
    <row r="2089" spans="2:18" x14ac:dyDescent="0.2">
      <c r="B2089"/>
      <c r="P2089"/>
      <c r="Q2089"/>
      <c r="R2089"/>
    </row>
    <row r="2090" spans="2:18" x14ac:dyDescent="0.2">
      <c r="B2090"/>
      <c r="P2090"/>
      <c r="Q2090"/>
      <c r="R2090"/>
    </row>
    <row r="2091" spans="2:18" x14ac:dyDescent="0.2">
      <c r="B2091"/>
      <c r="P2091"/>
      <c r="Q2091"/>
      <c r="R2091"/>
    </row>
    <row r="2092" spans="2:18" x14ac:dyDescent="0.2">
      <c r="B2092"/>
      <c r="P2092"/>
      <c r="Q2092"/>
      <c r="R2092"/>
    </row>
    <row r="2093" spans="2:18" x14ac:dyDescent="0.2">
      <c r="B2093"/>
      <c r="P2093"/>
      <c r="Q2093"/>
      <c r="R2093"/>
    </row>
    <row r="2094" spans="2:18" x14ac:dyDescent="0.2">
      <c r="B2094"/>
      <c r="P2094"/>
      <c r="Q2094"/>
      <c r="R2094"/>
    </row>
    <row r="2095" spans="2:18" x14ac:dyDescent="0.2">
      <c r="B2095"/>
      <c r="P2095"/>
      <c r="Q2095"/>
      <c r="R2095"/>
    </row>
    <row r="2096" spans="2:18" x14ac:dyDescent="0.2">
      <c r="B2096"/>
      <c r="P2096"/>
      <c r="Q2096"/>
      <c r="R2096"/>
    </row>
    <row r="2097" spans="2:18" x14ac:dyDescent="0.2">
      <c r="B2097"/>
      <c r="P2097"/>
      <c r="Q2097"/>
      <c r="R2097"/>
    </row>
    <row r="2098" spans="2:18" x14ac:dyDescent="0.2">
      <c r="B2098"/>
      <c r="P2098"/>
      <c r="Q2098"/>
      <c r="R2098"/>
    </row>
    <row r="2099" spans="2:18" x14ac:dyDescent="0.2">
      <c r="B2099"/>
      <c r="P2099"/>
      <c r="Q2099"/>
      <c r="R2099"/>
    </row>
    <row r="2100" spans="2:18" x14ac:dyDescent="0.2">
      <c r="B2100"/>
      <c r="P2100"/>
      <c r="Q2100"/>
      <c r="R2100"/>
    </row>
    <row r="2101" spans="2:18" x14ac:dyDescent="0.2">
      <c r="B2101"/>
      <c r="P2101"/>
      <c r="Q2101"/>
      <c r="R2101"/>
    </row>
    <row r="2102" spans="2:18" x14ac:dyDescent="0.2">
      <c r="B2102"/>
      <c r="P2102"/>
      <c r="Q2102"/>
      <c r="R2102"/>
    </row>
    <row r="2103" spans="2:18" x14ac:dyDescent="0.2">
      <c r="B2103"/>
      <c r="P2103"/>
      <c r="Q2103"/>
      <c r="R2103"/>
    </row>
    <row r="2104" spans="2:18" x14ac:dyDescent="0.2">
      <c r="B2104"/>
      <c r="P2104"/>
      <c r="Q2104"/>
      <c r="R2104"/>
    </row>
    <row r="2105" spans="2:18" x14ac:dyDescent="0.2">
      <c r="B2105"/>
      <c r="P2105"/>
      <c r="Q2105"/>
      <c r="R2105"/>
    </row>
    <row r="2106" spans="2:18" x14ac:dyDescent="0.2">
      <c r="B2106"/>
      <c r="P2106"/>
      <c r="Q2106"/>
      <c r="R2106"/>
    </row>
    <row r="2107" spans="2:18" x14ac:dyDescent="0.2">
      <c r="B2107"/>
      <c r="P2107"/>
      <c r="Q2107"/>
      <c r="R2107"/>
    </row>
    <row r="2108" spans="2:18" x14ac:dyDescent="0.2">
      <c r="B2108"/>
      <c r="P2108"/>
      <c r="Q2108"/>
      <c r="R2108"/>
    </row>
    <row r="2109" spans="2:18" x14ac:dyDescent="0.2">
      <c r="B2109"/>
      <c r="P2109"/>
      <c r="Q2109"/>
      <c r="R2109"/>
    </row>
    <row r="2110" spans="2:18" x14ac:dyDescent="0.2">
      <c r="B2110"/>
      <c r="P2110"/>
      <c r="Q2110"/>
      <c r="R2110"/>
    </row>
    <row r="2111" spans="2:18" x14ac:dyDescent="0.2">
      <c r="B2111"/>
      <c r="P2111"/>
      <c r="Q2111"/>
      <c r="R2111"/>
    </row>
    <row r="2112" spans="2:18" x14ac:dyDescent="0.2">
      <c r="B2112"/>
      <c r="P2112"/>
      <c r="Q2112"/>
      <c r="R2112"/>
    </row>
    <row r="2113" spans="2:18" x14ac:dyDescent="0.2">
      <c r="B2113"/>
      <c r="P2113"/>
      <c r="Q2113"/>
      <c r="R2113"/>
    </row>
    <row r="2114" spans="2:18" x14ac:dyDescent="0.2">
      <c r="B2114"/>
      <c r="P2114"/>
      <c r="Q2114"/>
      <c r="R2114"/>
    </row>
    <row r="2115" spans="2:18" x14ac:dyDescent="0.2">
      <c r="B2115"/>
      <c r="P2115"/>
      <c r="Q2115"/>
      <c r="R2115"/>
    </row>
    <row r="2116" spans="2:18" x14ac:dyDescent="0.2">
      <c r="B2116"/>
      <c r="P2116"/>
      <c r="Q2116"/>
      <c r="R2116"/>
    </row>
    <row r="2117" spans="2:18" x14ac:dyDescent="0.2">
      <c r="B2117"/>
      <c r="P2117"/>
      <c r="Q2117"/>
      <c r="R2117"/>
    </row>
    <row r="2118" spans="2:18" x14ac:dyDescent="0.2">
      <c r="B2118"/>
      <c r="P2118"/>
      <c r="Q2118"/>
      <c r="R2118"/>
    </row>
    <row r="2119" spans="2:18" x14ac:dyDescent="0.2">
      <c r="B2119"/>
      <c r="P2119"/>
      <c r="Q2119"/>
      <c r="R2119"/>
    </row>
    <row r="2120" spans="2:18" x14ac:dyDescent="0.2">
      <c r="B2120"/>
      <c r="P2120"/>
      <c r="Q2120"/>
      <c r="R2120"/>
    </row>
    <row r="2121" spans="2:18" x14ac:dyDescent="0.2">
      <c r="B2121"/>
      <c r="P2121"/>
      <c r="Q2121"/>
      <c r="R2121"/>
    </row>
    <row r="2122" spans="2:18" x14ac:dyDescent="0.2">
      <c r="B2122"/>
      <c r="P2122"/>
      <c r="Q2122"/>
      <c r="R2122"/>
    </row>
    <row r="2123" spans="2:18" x14ac:dyDescent="0.2">
      <c r="B2123"/>
      <c r="P2123"/>
      <c r="Q2123"/>
      <c r="R2123"/>
    </row>
    <row r="2124" spans="2:18" x14ac:dyDescent="0.2">
      <c r="B2124"/>
      <c r="P2124"/>
      <c r="Q2124"/>
      <c r="R2124"/>
    </row>
    <row r="2125" spans="2:18" x14ac:dyDescent="0.2">
      <c r="B2125"/>
      <c r="P2125"/>
      <c r="Q2125"/>
      <c r="R2125"/>
    </row>
    <row r="2126" spans="2:18" x14ac:dyDescent="0.2">
      <c r="B2126"/>
      <c r="P2126"/>
      <c r="Q2126"/>
      <c r="R2126"/>
    </row>
    <row r="2127" spans="2:18" x14ac:dyDescent="0.2">
      <c r="B2127"/>
      <c r="P2127"/>
      <c r="Q2127"/>
      <c r="R2127"/>
    </row>
    <row r="2128" spans="2:18" x14ac:dyDescent="0.2">
      <c r="B2128"/>
      <c r="P2128"/>
      <c r="Q2128"/>
      <c r="R2128"/>
    </row>
    <row r="2129" spans="2:18" x14ac:dyDescent="0.2">
      <c r="B2129"/>
      <c r="P2129"/>
      <c r="Q2129"/>
      <c r="R2129"/>
    </row>
    <row r="2130" spans="2:18" x14ac:dyDescent="0.2">
      <c r="B2130"/>
      <c r="P2130"/>
      <c r="Q2130"/>
      <c r="R2130"/>
    </row>
    <row r="2131" spans="2:18" x14ac:dyDescent="0.2">
      <c r="B2131"/>
      <c r="P2131"/>
      <c r="Q2131"/>
      <c r="R2131"/>
    </row>
    <row r="2132" spans="2:18" x14ac:dyDescent="0.2">
      <c r="B2132"/>
      <c r="P2132"/>
      <c r="Q2132"/>
      <c r="R2132"/>
    </row>
    <row r="2133" spans="2:18" x14ac:dyDescent="0.2">
      <c r="B2133"/>
      <c r="P2133"/>
      <c r="Q2133"/>
      <c r="R2133"/>
    </row>
    <row r="2134" spans="2:18" x14ac:dyDescent="0.2">
      <c r="B2134"/>
      <c r="P2134"/>
      <c r="Q2134"/>
      <c r="R2134"/>
    </row>
    <row r="2135" spans="2:18" x14ac:dyDescent="0.2">
      <c r="B2135"/>
      <c r="P2135"/>
      <c r="Q2135"/>
      <c r="R2135"/>
    </row>
    <row r="2136" spans="2:18" x14ac:dyDescent="0.2">
      <c r="B2136"/>
      <c r="P2136"/>
      <c r="Q2136"/>
      <c r="R2136"/>
    </row>
    <row r="2137" spans="2:18" x14ac:dyDescent="0.2">
      <c r="B2137"/>
      <c r="P2137"/>
      <c r="Q2137"/>
      <c r="R2137"/>
    </row>
    <row r="2138" spans="2:18" x14ac:dyDescent="0.2">
      <c r="B2138"/>
      <c r="P2138"/>
      <c r="Q2138"/>
      <c r="R2138"/>
    </row>
    <row r="2139" spans="2:18" x14ac:dyDescent="0.2">
      <c r="B2139"/>
      <c r="P2139"/>
      <c r="Q2139"/>
      <c r="R2139"/>
    </row>
    <row r="2140" spans="2:18" x14ac:dyDescent="0.2">
      <c r="B2140"/>
      <c r="P2140"/>
      <c r="Q2140"/>
      <c r="R2140"/>
    </row>
    <row r="2141" spans="2:18" x14ac:dyDescent="0.2">
      <c r="B2141"/>
      <c r="P2141"/>
      <c r="Q2141"/>
      <c r="R2141"/>
    </row>
    <row r="2142" spans="2:18" x14ac:dyDescent="0.2">
      <c r="B2142"/>
      <c r="P2142"/>
      <c r="Q2142"/>
      <c r="R2142"/>
    </row>
    <row r="2143" spans="2:18" x14ac:dyDescent="0.2">
      <c r="B2143"/>
      <c r="P2143"/>
      <c r="Q2143"/>
      <c r="R2143"/>
    </row>
    <row r="2144" spans="2:18" x14ac:dyDescent="0.2">
      <c r="B2144"/>
      <c r="P2144"/>
      <c r="Q2144"/>
      <c r="R2144"/>
    </row>
    <row r="2145" spans="2:18" x14ac:dyDescent="0.2">
      <c r="B2145"/>
      <c r="P2145"/>
      <c r="Q2145"/>
      <c r="R2145"/>
    </row>
    <row r="2146" spans="2:18" x14ac:dyDescent="0.2">
      <c r="B2146"/>
      <c r="P2146"/>
      <c r="Q2146"/>
      <c r="R2146"/>
    </row>
    <row r="2147" spans="2:18" x14ac:dyDescent="0.2">
      <c r="B2147"/>
      <c r="P2147"/>
      <c r="Q2147"/>
      <c r="R2147"/>
    </row>
    <row r="2148" spans="2:18" x14ac:dyDescent="0.2">
      <c r="B2148"/>
      <c r="P2148"/>
      <c r="Q2148"/>
      <c r="R2148"/>
    </row>
    <row r="2149" spans="2:18" x14ac:dyDescent="0.2">
      <c r="B2149"/>
      <c r="P2149"/>
      <c r="Q2149"/>
      <c r="R2149"/>
    </row>
    <row r="2150" spans="2:18" x14ac:dyDescent="0.2">
      <c r="B2150"/>
      <c r="P2150"/>
      <c r="Q2150"/>
      <c r="R2150"/>
    </row>
    <row r="2151" spans="2:18" x14ac:dyDescent="0.2">
      <c r="B2151"/>
      <c r="P2151"/>
      <c r="Q2151"/>
      <c r="R2151"/>
    </row>
    <row r="2152" spans="2:18" x14ac:dyDescent="0.2">
      <c r="B2152"/>
      <c r="P2152"/>
      <c r="Q2152"/>
      <c r="R2152"/>
    </row>
    <row r="2153" spans="2:18" x14ac:dyDescent="0.2">
      <c r="B2153"/>
      <c r="P2153"/>
      <c r="Q2153"/>
      <c r="R2153"/>
    </row>
    <row r="2154" spans="2:18" x14ac:dyDescent="0.2">
      <c r="B2154"/>
      <c r="P2154"/>
      <c r="Q2154"/>
      <c r="R2154"/>
    </row>
    <row r="2155" spans="2:18" x14ac:dyDescent="0.2">
      <c r="B2155"/>
      <c r="P2155"/>
      <c r="Q2155"/>
      <c r="R2155"/>
    </row>
    <row r="2156" spans="2:18" x14ac:dyDescent="0.2">
      <c r="B2156"/>
      <c r="P2156"/>
      <c r="Q2156"/>
      <c r="R2156"/>
    </row>
    <row r="2157" spans="2:18" x14ac:dyDescent="0.2">
      <c r="B2157"/>
      <c r="P2157"/>
      <c r="Q2157"/>
      <c r="R2157"/>
    </row>
    <row r="2158" spans="2:18" x14ac:dyDescent="0.2">
      <c r="B2158"/>
      <c r="P2158"/>
      <c r="Q2158"/>
      <c r="R2158"/>
    </row>
    <row r="2159" spans="2:18" x14ac:dyDescent="0.2">
      <c r="B2159"/>
      <c r="P2159"/>
      <c r="Q2159"/>
      <c r="R2159"/>
    </row>
    <row r="2160" spans="2:18" x14ac:dyDescent="0.2">
      <c r="B2160"/>
      <c r="P2160"/>
      <c r="Q2160"/>
      <c r="R2160"/>
    </row>
    <row r="2161" spans="2:18" x14ac:dyDescent="0.2">
      <c r="B2161"/>
      <c r="P2161"/>
      <c r="Q2161"/>
      <c r="R2161"/>
    </row>
    <row r="2162" spans="2:18" x14ac:dyDescent="0.2">
      <c r="B2162"/>
      <c r="P2162"/>
      <c r="Q2162"/>
      <c r="R2162"/>
    </row>
    <row r="2163" spans="2:18" x14ac:dyDescent="0.2">
      <c r="B2163"/>
      <c r="P2163"/>
      <c r="Q2163"/>
      <c r="R2163"/>
    </row>
    <row r="2164" spans="2:18" x14ac:dyDescent="0.2">
      <c r="B2164"/>
      <c r="P2164"/>
      <c r="Q2164"/>
      <c r="R2164"/>
    </row>
    <row r="2165" spans="2:18" x14ac:dyDescent="0.2">
      <c r="B2165"/>
      <c r="P2165"/>
      <c r="Q2165"/>
      <c r="R2165"/>
    </row>
    <row r="2166" spans="2:18" x14ac:dyDescent="0.2">
      <c r="B2166"/>
      <c r="P2166"/>
      <c r="Q2166"/>
      <c r="R2166"/>
    </row>
    <row r="2167" spans="2:18" x14ac:dyDescent="0.2">
      <c r="B2167"/>
      <c r="P2167"/>
      <c r="Q2167"/>
      <c r="R2167"/>
    </row>
    <row r="2168" spans="2:18" x14ac:dyDescent="0.2">
      <c r="B2168"/>
      <c r="P2168"/>
      <c r="Q2168"/>
      <c r="R2168"/>
    </row>
    <row r="2169" spans="2:18" x14ac:dyDescent="0.2">
      <c r="B2169"/>
      <c r="P2169"/>
      <c r="Q2169"/>
      <c r="R2169"/>
    </row>
    <row r="2170" spans="2:18" x14ac:dyDescent="0.2">
      <c r="B2170"/>
      <c r="P2170"/>
      <c r="Q2170"/>
      <c r="R2170"/>
    </row>
    <row r="2171" spans="2:18" x14ac:dyDescent="0.2">
      <c r="B2171"/>
      <c r="P2171"/>
      <c r="Q2171"/>
      <c r="R2171"/>
    </row>
    <row r="2172" spans="2:18" x14ac:dyDescent="0.2">
      <c r="B2172"/>
      <c r="P2172"/>
      <c r="Q2172"/>
      <c r="R2172"/>
    </row>
    <row r="2173" spans="2:18" x14ac:dyDescent="0.2">
      <c r="B2173"/>
      <c r="P2173"/>
      <c r="Q2173"/>
      <c r="R2173"/>
    </row>
    <row r="2174" spans="2:18" x14ac:dyDescent="0.2">
      <c r="B2174"/>
      <c r="P2174"/>
      <c r="Q2174"/>
      <c r="R2174"/>
    </row>
    <row r="2175" spans="2:18" x14ac:dyDescent="0.2">
      <c r="B2175"/>
      <c r="P2175"/>
      <c r="Q2175"/>
      <c r="R2175"/>
    </row>
    <row r="2176" spans="2:18" x14ac:dyDescent="0.2">
      <c r="B2176"/>
      <c r="P2176"/>
      <c r="Q2176"/>
      <c r="R2176"/>
    </row>
    <row r="2177" spans="2:18" x14ac:dyDescent="0.2">
      <c r="B2177"/>
      <c r="P2177"/>
      <c r="Q2177"/>
      <c r="R2177"/>
    </row>
    <row r="2178" spans="2:18" x14ac:dyDescent="0.2">
      <c r="B2178"/>
      <c r="P2178"/>
      <c r="Q2178"/>
      <c r="R2178"/>
    </row>
    <row r="2179" spans="2:18" x14ac:dyDescent="0.2">
      <c r="B2179"/>
      <c r="P2179"/>
      <c r="Q2179"/>
      <c r="R2179"/>
    </row>
    <row r="2180" spans="2:18" x14ac:dyDescent="0.2">
      <c r="B2180"/>
      <c r="P2180"/>
      <c r="Q2180"/>
      <c r="R2180"/>
    </row>
    <row r="2181" spans="2:18" x14ac:dyDescent="0.2">
      <c r="B2181"/>
      <c r="P2181"/>
      <c r="Q2181"/>
      <c r="R2181"/>
    </row>
    <row r="2182" spans="2:18" x14ac:dyDescent="0.2">
      <c r="B2182"/>
      <c r="P2182"/>
      <c r="Q2182"/>
      <c r="R2182"/>
    </row>
    <row r="2183" spans="2:18" x14ac:dyDescent="0.2">
      <c r="B2183"/>
      <c r="P2183"/>
      <c r="Q2183"/>
      <c r="R2183"/>
    </row>
    <row r="2184" spans="2:18" x14ac:dyDescent="0.2">
      <c r="B2184"/>
      <c r="P2184"/>
      <c r="Q2184"/>
      <c r="R2184"/>
    </row>
    <row r="2185" spans="2:18" x14ac:dyDescent="0.2">
      <c r="B2185"/>
      <c r="P2185"/>
      <c r="Q2185"/>
      <c r="R2185"/>
    </row>
    <row r="2186" spans="2:18" x14ac:dyDescent="0.2">
      <c r="B2186"/>
      <c r="P2186"/>
      <c r="Q2186"/>
      <c r="R2186"/>
    </row>
    <row r="2187" spans="2:18" x14ac:dyDescent="0.2">
      <c r="B2187"/>
      <c r="P2187"/>
      <c r="Q2187"/>
      <c r="R2187"/>
    </row>
    <row r="2188" spans="2:18" x14ac:dyDescent="0.2">
      <c r="B2188"/>
      <c r="P2188"/>
      <c r="Q2188"/>
      <c r="R2188"/>
    </row>
    <row r="2189" spans="2:18" x14ac:dyDescent="0.2">
      <c r="B2189"/>
      <c r="P2189"/>
      <c r="Q2189"/>
      <c r="R2189"/>
    </row>
    <row r="2190" spans="2:18" x14ac:dyDescent="0.2">
      <c r="B2190"/>
      <c r="P2190"/>
      <c r="Q2190"/>
      <c r="R2190"/>
    </row>
    <row r="2191" spans="2:18" x14ac:dyDescent="0.2">
      <c r="B2191"/>
      <c r="P2191"/>
      <c r="Q2191"/>
      <c r="R2191"/>
    </row>
    <row r="2192" spans="2:18" x14ac:dyDescent="0.2">
      <c r="B2192"/>
      <c r="P2192"/>
      <c r="Q2192"/>
      <c r="R2192"/>
    </row>
    <row r="2193" spans="2:18" x14ac:dyDescent="0.2">
      <c r="B2193"/>
      <c r="P2193"/>
      <c r="Q2193"/>
      <c r="R2193"/>
    </row>
    <row r="2194" spans="2:18" x14ac:dyDescent="0.2">
      <c r="B2194"/>
      <c r="P2194"/>
      <c r="Q2194"/>
      <c r="R2194"/>
    </row>
    <row r="2195" spans="2:18" x14ac:dyDescent="0.2">
      <c r="B2195"/>
      <c r="P2195"/>
      <c r="Q2195"/>
      <c r="R2195"/>
    </row>
    <row r="2196" spans="2:18" x14ac:dyDescent="0.2">
      <c r="B2196"/>
      <c r="P2196"/>
      <c r="Q2196"/>
      <c r="R2196"/>
    </row>
    <row r="2197" spans="2:18" x14ac:dyDescent="0.2">
      <c r="B2197"/>
      <c r="P2197"/>
      <c r="Q2197"/>
      <c r="R2197"/>
    </row>
    <row r="2198" spans="2:18" x14ac:dyDescent="0.2">
      <c r="B2198"/>
      <c r="P2198"/>
      <c r="Q2198"/>
      <c r="R2198"/>
    </row>
    <row r="2199" spans="2:18" x14ac:dyDescent="0.2">
      <c r="B2199"/>
      <c r="P2199"/>
      <c r="Q2199"/>
      <c r="R2199"/>
    </row>
    <row r="2200" spans="2:18" x14ac:dyDescent="0.2">
      <c r="B2200"/>
      <c r="P2200"/>
      <c r="Q2200"/>
      <c r="R2200"/>
    </row>
    <row r="2201" spans="2:18" x14ac:dyDescent="0.2">
      <c r="B2201"/>
      <c r="P2201"/>
      <c r="Q2201"/>
      <c r="R2201"/>
    </row>
    <row r="2202" spans="2:18" x14ac:dyDescent="0.2">
      <c r="B2202"/>
      <c r="P2202"/>
      <c r="Q2202"/>
      <c r="R2202"/>
    </row>
    <row r="2203" spans="2:18" x14ac:dyDescent="0.2">
      <c r="B2203"/>
      <c r="P2203"/>
      <c r="Q2203"/>
      <c r="R2203"/>
    </row>
    <row r="2204" spans="2:18" x14ac:dyDescent="0.2">
      <c r="B2204"/>
      <c r="P2204"/>
      <c r="Q2204"/>
      <c r="R2204"/>
    </row>
    <row r="2205" spans="2:18" x14ac:dyDescent="0.2">
      <c r="B2205"/>
      <c r="P2205"/>
      <c r="Q2205"/>
      <c r="R2205"/>
    </row>
    <row r="2206" spans="2:18" x14ac:dyDescent="0.2">
      <c r="B2206"/>
      <c r="P2206"/>
      <c r="Q2206"/>
      <c r="R2206"/>
    </row>
    <row r="2207" spans="2:18" x14ac:dyDescent="0.2">
      <c r="B2207"/>
      <c r="P2207"/>
      <c r="Q2207"/>
      <c r="R2207"/>
    </row>
    <row r="2208" spans="2:18" x14ac:dyDescent="0.2">
      <c r="B2208"/>
      <c r="P2208"/>
      <c r="Q2208"/>
      <c r="R2208"/>
    </row>
    <row r="2209" spans="2:18" x14ac:dyDescent="0.2">
      <c r="B2209"/>
      <c r="P2209"/>
      <c r="Q2209"/>
      <c r="R2209"/>
    </row>
    <row r="2210" spans="2:18" x14ac:dyDescent="0.2">
      <c r="B2210"/>
      <c r="P2210"/>
      <c r="Q2210"/>
      <c r="R2210"/>
    </row>
    <row r="2211" spans="2:18" x14ac:dyDescent="0.2">
      <c r="B2211"/>
      <c r="P2211"/>
      <c r="Q2211"/>
      <c r="R2211"/>
    </row>
    <row r="2212" spans="2:18" x14ac:dyDescent="0.2">
      <c r="B2212"/>
      <c r="P2212"/>
      <c r="Q2212"/>
      <c r="R2212"/>
    </row>
    <row r="2213" spans="2:18" x14ac:dyDescent="0.2">
      <c r="B2213"/>
      <c r="P2213"/>
      <c r="Q2213"/>
      <c r="R2213"/>
    </row>
    <row r="2214" spans="2:18" x14ac:dyDescent="0.2">
      <c r="B2214"/>
      <c r="P2214"/>
      <c r="Q2214"/>
      <c r="R2214"/>
    </row>
    <row r="2215" spans="2:18" x14ac:dyDescent="0.2">
      <c r="B2215"/>
      <c r="P2215"/>
      <c r="Q2215"/>
      <c r="R2215"/>
    </row>
    <row r="2216" spans="2:18" x14ac:dyDescent="0.2">
      <c r="B2216"/>
      <c r="P2216"/>
      <c r="Q2216"/>
      <c r="R2216"/>
    </row>
    <row r="2217" spans="2:18" x14ac:dyDescent="0.2">
      <c r="B2217"/>
      <c r="P2217"/>
      <c r="Q2217"/>
      <c r="R2217"/>
    </row>
    <row r="2218" spans="2:18" x14ac:dyDescent="0.2">
      <c r="B2218"/>
      <c r="P2218"/>
      <c r="Q2218"/>
      <c r="R2218"/>
    </row>
    <row r="2219" spans="2:18" x14ac:dyDescent="0.2">
      <c r="B2219"/>
      <c r="P2219"/>
      <c r="Q2219"/>
      <c r="R2219"/>
    </row>
    <row r="2220" spans="2:18" x14ac:dyDescent="0.2">
      <c r="B2220"/>
      <c r="P2220"/>
      <c r="Q2220"/>
      <c r="R2220"/>
    </row>
    <row r="2221" spans="2:18" x14ac:dyDescent="0.2">
      <c r="B2221"/>
      <c r="P2221"/>
      <c r="Q2221"/>
      <c r="R2221"/>
    </row>
    <row r="2222" spans="2:18" x14ac:dyDescent="0.2">
      <c r="B2222"/>
      <c r="P2222"/>
      <c r="Q2222"/>
      <c r="R2222"/>
    </row>
    <row r="2223" spans="2:18" x14ac:dyDescent="0.2">
      <c r="B2223"/>
      <c r="P2223"/>
      <c r="Q2223"/>
      <c r="R2223"/>
    </row>
    <row r="2224" spans="2:18" x14ac:dyDescent="0.2">
      <c r="B2224"/>
      <c r="P2224"/>
      <c r="Q2224"/>
      <c r="R2224"/>
    </row>
    <row r="2225" spans="2:18" x14ac:dyDescent="0.2">
      <c r="B2225"/>
      <c r="P2225"/>
      <c r="Q2225"/>
      <c r="R2225"/>
    </row>
    <row r="2226" spans="2:18" x14ac:dyDescent="0.2">
      <c r="B2226"/>
      <c r="P2226"/>
      <c r="Q2226"/>
      <c r="R2226"/>
    </row>
    <row r="2227" spans="2:18" x14ac:dyDescent="0.2">
      <c r="B2227"/>
      <c r="P2227"/>
      <c r="Q2227"/>
      <c r="R2227"/>
    </row>
    <row r="2228" spans="2:18" x14ac:dyDescent="0.2">
      <c r="B2228"/>
      <c r="P2228"/>
      <c r="Q2228"/>
      <c r="R2228"/>
    </row>
    <row r="2229" spans="2:18" x14ac:dyDescent="0.2">
      <c r="B2229"/>
      <c r="P2229"/>
      <c r="Q2229"/>
      <c r="R2229"/>
    </row>
    <row r="2230" spans="2:18" x14ac:dyDescent="0.2">
      <c r="B2230"/>
      <c r="P2230"/>
      <c r="Q2230"/>
      <c r="R2230"/>
    </row>
    <row r="2231" spans="2:18" x14ac:dyDescent="0.2">
      <c r="B2231"/>
      <c r="P2231"/>
      <c r="Q2231"/>
      <c r="R2231"/>
    </row>
    <row r="2232" spans="2:18" x14ac:dyDescent="0.2">
      <c r="B2232"/>
      <c r="P2232"/>
      <c r="Q2232"/>
      <c r="R2232"/>
    </row>
    <row r="2233" spans="2:18" x14ac:dyDescent="0.2">
      <c r="B2233"/>
      <c r="P2233"/>
      <c r="Q2233"/>
      <c r="R2233"/>
    </row>
    <row r="2234" spans="2:18" x14ac:dyDescent="0.2">
      <c r="B2234"/>
      <c r="P2234"/>
      <c r="Q2234"/>
      <c r="R2234"/>
    </row>
    <row r="2235" spans="2:18" x14ac:dyDescent="0.2">
      <c r="B2235"/>
      <c r="P2235"/>
      <c r="Q2235"/>
      <c r="R2235"/>
    </row>
    <row r="2236" spans="2:18" x14ac:dyDescent="0.2">
      <c r="B2236"/>
      <c r="P2236"/>
      <c r="Q2236"/>
      <c r="R2236"/>
    </row>
    <row r="2237" spans="2:18" x14ac:dyDescent="0.2">
      <c r="B2237"/>
      <c r="P2237"/>
      <c r="Q2237"/>
      <c r="R2237"/>
    </row>
    <row r="2238" spans="2:18" x14ac:dyDescent="0.2">
      <c r="B2238"/>
      <c r="P2238"/>
      <c r="Q2238"/>
      <c r="R2238"/>
    </row>
    <row r="2239" spans="2:18" x14ac:dyDescent="0.2">
      <c r="B2239"/>
      <c r="P2239"/>
      <c r="Q2239"/>
      <c r="R2239"/>
    </row>
    <row r="2240" spans="2:18" x14ac:dyDescent="0.2">
      <c r="B2240"/>
      <c r="P2240"/>
      <c r="Q2240"/>
      <c r="R2240"/>
    </row>
    <row r="2241" spans="2:18" x14ac:dyDescent="0.2">
      <c r="B2241"/>
      <c r="P2241"/>
      <c r="Q2241"/>
      <c r="R2241"/>
    </row>
    <row r="2242" spans="2:18" x14ac:dyDescent="0.2">
      <c r="B2242"/>
      <c r="P2242"/>
      <c r="Q2242"/>
      <c r="R2242"/>
    </row>
    <row r="2243" spans="2:18" x14ac:dyDescent="0.2">
      <c r="B2243"/>
      <c r="P2243"/>
      <c r="Q2243"/>
      <c r="R2243"/>
    </row>
    <row r="2244" spans="2:18" x14ac:dyDescent="0.2">
      <c r="B2244"/>
      <c r="P2244"/>
      <c r="Q2244"/>
      <c r="R2244"/>
    </row>
    <row r="2245" spans="2:18" x14ac:dyDescent="0.2">
      <c r="B2245"/>
      <c r="P2245"/>
      <c r="Q2245"/>
      <c r="R2245"/>
    </row>
    <row r="2246" spans="2:18" x14ac:dyDescent="0.2">
      <c r="B2246"/>
      <c r="P2246"/>
      <c r="Q2246"/>
      <c r="R2246"/>
    </row>
    <row r="2247" spans="2:18" x14ac:dyDescent="0.2">
      <c r="B2247"/>
      <c r="P2247"/>
      <c r="Q2247"/>
      <c r="R2247"/>
    </row>
    <row r="2248" spans="2:18" x14ac:dyDescent="0.2">
      <c r="B2248"/>
      <c r="P2248"/>
      <c r="Q2248"/>
      <c r="R2248"/>
    </row>
    <row r="2249" spans="2:18" x14ac:dyDescent="0.2">
      <c r="B2249"/>
      <c r="P2249"/>
      <c r="Q2249"/>
      <c r="R2249"/>
    </row>
    <row r="2250" spans="2:18" x14ac:dyDescent="0.2">
      <c r="B2250"/>
      <c r="P2250"/>
      <c r="Q2250"/>
      <c r="R2250"/>
    </row>
    <row r="2251" spans="2:18" x14ac:dyDescent="0.2">
      <c r="B2251"/>
      <c r="P2251"/>
      <c r="Q2251"/>
      <c r="R2251"/>
    </row>
    <row r="2252" spans="2:18" x14ac:dyDescent="0.2">
      <c r="B2252"/>
      <c r="P2252"/>
      <c r="Q2252"/>
      <c r="R2252"/>
    </row>
    <row r="2253" spans="2:18" x14ac:dyDescent="0.2">
      <c r="B2253"/>
      <c r="P2253"/>
      <c r="Q2253"/>
      <c r="R2253"/>
    </row>
    <row r="2254" spans="2:18" x14ac:dyDescent="0.2">
      <c r="B2254"/>
      <c r="P2254"/>
      <c r="Q2254"/>
      <c r="R2254"/>
    </row>
    <row r="2255" spans="2:18" x14ac:dyDescent="0.2">
      <c r="B2255"/>
      <c r="P2255"/>
      <c r="Q2255"/>
      <c r="R2255"/>
    </row>
    <row r="2256" spans="2:18" x14ac:dyDescent="0.2">
      <c r="B2256"/>
      <c r="P2256"/>
      <c r="Q2256"/>
      <c r="R2256"/>
    </row>
    <row r="2257" spans="2:18" x14ac:dyDescent="0.2">
      <c r="B2257"/>
      <c r="P2257"/>
      <c r="Q2257"/>
      <c r="R2257"/>
    </row>
    <row r="2258" spans="2:18" x14ac:dyDescent="0.2">
      <c r="B2258"/>
      <c r="P2258"/>
      <c r="Q2258"/>
      <c r="R2258"/>
    </row>
    <row r="2259" spans="2:18" x14ac:dyDescent="0.2">
      <c r="B2259"/>
      <c r="P2259"/>
      <c r="Q2259"/>
      <c r="R2259"/>
    </row>
    <row r="2260" spans="2:18" x14ac:dyDescent="0.2">
      <c r="B2260"/>
      <c r="P2260"/>
      <c r="Q2260"/>
      <c r="R2260"/>
    </row>
    <row r="2261" spans="2:18" x14ac:dyDescent="0.2">
      <c r="B2261"/>
      <c r="P2261"/>
      <c r="Q2261"/>
      <c r="R2261"/>
    </row>
    <row r="2262" spans="2:18" x14ac:dyDescent="0.2">
      <c r="B2262"/>
      <c r="P2262"/>
      <c r="Q2262"/>
      <c r="R2262"/>
    </row>
    <row r="2263" spans="2:18" x14ac:dyDescent="0.2">
      <c r="B2263"/>
      <c r="P2263"/>
      <c r="Q2263"/>
      <c r="R2263"/>
    </row>
    <row r="2264" spans="2:18" x14ac:dyDescent="0.2">
      <c r="B2264"/>
      <c r="P2264"/>
      <c r="Q2264"/>
      <c r="R2264"/>
    </row>
    <row r="2265" spans="2:18" x14ac:dyDescent="0.2">
      <c r="B2265"/>
      <c r="P2265"/>
      <c r="Q2265"/>
      <c r="R2265"/>
    </row>
    <row r="2266" spans="2:18" x14ac:dyDescent="0.2">
      <c r="B2266"/>
      <c r="P2266"/>
      <c r="Q2266"/>
      <c r="R2266"/>
    </row>
    <row r="2267" spans="2:18" x14ac:dyDescent="0.2">
      <c r="B2267"/>
      <c r="P2267"/>
      <c r="Q2267"/>
      <c r="R2267"/>
    </row>
    <row r="2268" spans="2:18" x14ac:dyDescent="0.2">
      <c r="B2268"/>
      <c r="P2268"/>
      <c r="Q2268"/>
      <c r="R2268"/>
    </row>
    <row r="2269" spans="2:18" x14ac:dyDescent="0.2">
      <c r="B2269"/>
      <c r="P2269"/>
      <c r="Q2269"/>
      <c r="R2269"/>
    </row>
    <row r="2270" spans="2:18" x14ac:dyDescent="0.2">
      <c r="B2270"/>
      <c r="P2270"/>
      <c r="Q2270"/>
      <c r="R2270"/>
    </row>
    <row r="2271" spans="2:18" x14ac:dyDescent="0.2">
      <c r="B2271"/>
      <c r="P2271"/>
      <c r="Q2271"/>
      <c r="R2271"/>
    </row>
    <row r="2272" spans="2:18" x14ac:dyDescent="0.2">
      <c r="B2272"/>
      <c r="P2272"/>
      <c r="Q2272"/>
      <c r="R2272"/>
    </row>
    <row r="2273" spans="2:18" x14ac:dyDescent="0.2">
      <c r="B2273"/>
      <c r="P2273"/>
      <c r="Q2273"/>
      <c r="R2273"/>
    </row>
    <row r="2274" spans="2:18" x14ac:dyDescent="0.2">
      <c r="B2274"/>
      <c r="P2274"/>
      <c r="Q2274"/>
      <c r="R2274"/>
    </row>
    <row r="2275" spans="2:18" x14ac:dyDescent="0.2">
      <c r="B2275"/>
      <c r="P2275"/>
      <c r="Q2275"/>
      <c r="R2275"/>
    </row>
    <row r="2276" spans="2:18" x14ac:dyDescent="0.2">
      <c r="B2276"/>
      <c r="P2276"/>
      <c r="Q2276"/>
      <c r="R2276"/>
    </row>
    <row r="2277" spans="2:18" x14ac:dyDescent="0.2">
      <c r="B2277"/>
      <c r="P2277"/>
      <c r="Q2277"/>
      <c r="R2277"/>
    </row>
    <row r="2278" spans="2:18" x14ac:dyDescent="0.2">
      <c r="B2278"/>
      <c r="P2278"/>
      <c r="Q2278"/>
      <c r="R2278"/>
    </row>
    <row r="2279" spans="2:18" x14ac:dyDescent="0.2">
      <c r="B2279"/>
      <c r="P2279"/>
      <c r="Q2279"/>
      <c r="R2279"/>
    </row>
    <row r="2280" spans="2:18" x14ac:dyDescent="0.2">
      <c r="B2280"/>
      <c r="P2280"/>
      <c r="Q2280"/>
      <c r="R2280"/>
    </row>
    <row r="2281" spans="2:18" x14ac:dyDescent="0.2">
      <c r="B2281"/>
      <c r="P2281"/>
      <c r="Q2281"/>
      <c r="R2281"/>
    </row>
    <row r="2282" spans="2:18" x14ac:dyDescent="0.2">
      <c r="B2282"/>
      <c r="P2282"/>
      <c r="Q2282"/>
      <c r="R2282"/>
    </row>
    <row r="2283" spans="2:18" x14ac:dyDescent="0.2">
      <c r="B2283"/>
      <c r="P2283"/>
      <c r="Q2283"/>
      <c r="R2283"/>
    </row>
    <row r="2284" spans="2:18" x14ac:dyDescent="0.2">
      <c r="B2284"/>
      <c r="P2284"/>
      <c r="Q2284"/>
      <c r="R2284"/>
    </row>
    <row r="2285" spans="2:18" x14ac:dyDescent="0.2">
      <c r="B2285"/>
      <c r="P2285"/>
      <c r="Q2285"/>
      <c r="R2285"/>
    </row>
    <row r="2286" spans="2:18" x14ac:dyDescent="0.2">
      <c r="B2286"/>
      <c r="P2286"/>
      <c r="Q2286"/>
      <c r="R2286"/>
    </row>
    <row r="2287" spans="2:18" x14ac:dyDescent="0.2">
      <c r="B2287"/>
      <c r="P2287"/>
      <c r="Q2287"/>
      <c r="R2287"/>
    </row>
    <row r="2288" spans="2:18" x14ac:dyDescent="0.2">
      <c r="B2288"/>
      <c r="P2288"/>
      <c r="Q2288"/>
      <c r="R2288"/>
    </row>
    <row r="2289" spans="2:18" x14ac:dyDescent="0.2">
      <c r="B2289"/>
      <c r="P2289"/>
      <c r="Q2289"/>
      <c r="R2289"/>
    </row>
    <row r="2290" spans="2:18" x14ac:dyDescent="0.2">
      <c r="B2290"/>
      <c r="P2290"/>
      <c r="Q2290"/>
      <c r="R2290"/>
    </row>
    <row r="2291" spans="2:18" x14ac:dyDescent="0.2">
      <c r="B2291"/>
      <c r="P2291"/>
      <c r="Q2291"/>
      <c r="R2291"/>
    </row>
    <row r="2292" spans="2:18" x14ac:dyDescent="0.2">
      <c r="B2292"/>
      <c r="P2292"/>
      <c r="Q2292"/>
      <c r="R2292"/>
    </row>
    <row r="2293" spans="2:18" x14ac:dyDescent="0.2">
      <c r="B2293"/>
      <c r="P2293"/>
      <c r="Q2293"/>
      <c r="R2293"/>
    </row>
    <row r="2294" spans="2:18" x14ac:dyDescent="0.2">
      <c r="B2294"/>
      <c r="P2294"/>
      <c r="Q2294"/>
      <c r="R2294"/>
    </row>
    <row r="2295" spans="2:18" x14ac:dyDescent="0.2">
      <c r="B2295"/>
      <c r="P2295"/>
      <c r="Q2295"/>
      <c r="R2295"/>
    </row>
    <row r="2296" spans="2:18" x14ac:dyDescent="0.2">
      <c r="B2296"/>
      <c r="P2296"/>
      <c r="Q2296"/>
      <c r="R2296"/>
    </row>
    <row r="2297" spans="2:18" x14ac:dyDescent="0.2">
      <c r="B2297"/>
      <c r="P2297"/>
      <c r="Q2297"/>
      <c r="R2297"/>
    </row>
    <row r="2298" spans="2:18" x14ac:dyDescent="0.2">
      <c r="B2298"/>
      <c r="P2298"/>
      <c r="Q2298"/>
      <c r="R2298"/>
    </row>
    <row r="2299" spans="2:18" x14ac:dyDescent="0.2">
      <c r="B2299"/>
      <c r="P2299"/>
      <c r="Q2299"/>
      <c r="R2299"/>
    </row>
    <row r="2300" spans="2:18" x14ac:dyDescent="0.2">
      <c r="B2300"/>
      <c r="P2300"/>
      <c r="Q2300"/>
      <c r="R2300"/>
    </row>
    <row r="2301" spans="2:18" x14ac:dyDescent="0.2">
      <c r="B2301"/>
      <c r="P2301"/>
      <c r="Q2301"/>
      <c r="R2301"/>
    </row>
    <row r="2302" spans="2:18" x14ac:dyDescent="0.2">
      <c r="B2302"/>
      <c r="P2302"/>
      <c r="Q2302"/>
      <c r="R2302"/>
    </row>
    <row r="2303" spans="2:18" x14ac:dyDescent="0.2">
      <c r="B2303"/>
      <c r="P2303"/>
      <c r="Q2303"/>
      <c r="R2303"/>
    </row>
    <row r="2304" spans="2:18" x14ac:dyDescent="0.2">
      <c r="B2304"/>
      <c r="P2304"/>
      <c r="Q2304"/>
      <c r="R2304"/>
    </row>
    <row r="2305" spans="2:18" x14ac:dyDescent="0.2">
      <c r="B2305"/>
      <c r="P2305"/>
      <c r="Q2305"/>
      <c r="R2305"/>
    </row>
    <row r="2306" spans="2:18" x14ac:dyDescent="0.2">
      <c r="B2306"/>
      <c r="P2306"/>
      <c r="Q2306"/>
      <c r="R2306"/>
    </row>
    <row r="2307" spans="2:18" x14ac:dyDescent="0.2">
      <c r="B2307"/>
      <c r="P2307"/>
      <c r="Q2307"/>
      <c r="R2307"/>
    </row>
    <row r="2308" spans="2:18" x14ac:dyDescent="0.2">
      <c r="B2308"/>
      <c r="P2308"/>
      <c r="Q2308"/>
      <c r="R2308"/>
    </row>
    <row r="2309" spans="2:18" x14ac:dyDescent="0.2">
      <c r="B2309"/>
      <c r="P2309"/>
      <c r="Q2309"/>
      <c r="R2309"/>
    </row>
    <row r="2310" spans="2:18" x14ac:dyDescent="0.2">
      <c r="B2310"/>
      <c r="P2310"/>
      <c r="Q2310"/>
      <c r="R2310"/>
    </row>
    <row r="2311" spans="2:18" x14ac:dyDescent="0.2">
      <c r="B2311"/>
      <c r="P2311"/>
      <c r="Q2311"/>
      <c r="R2311"/>
    </row>
    <row r="2312" spans="2:18" x14ac:dyDescent="0.2">
      <c r="B2312"/>
      <c r="P2312"/>
      <c r="Q2312"/>
      <c r="R2312"/>
    </row>
    <row r="2313" spans="2:18" x14ac:dyDescent="0.2">
      <c r="B2313"/>
      <c r="P2313"/>
      <c r="Q2313"/>
      <c r="R2313"/>
    </row>
    <row r="2314" spans="2:18" x14ac:dyDescent="0.2">
      <c r="B2314"/>
      <c r="P2314"/>
      <c r="Q2314"/>
      <c r="R2314"/>
    </row>
    <row r="2315" spans="2:18" x14ac:dyDescent="0.2">
      <c r="B2315"/>
      <c r="P2315"/>
      <c r="Q2315"/>
      <c r="R2315"/>
    </row>
    <row r="2316" spans="2:18" x14ac:dyDescent="0.2">
      <c r="B2316"/>
      <c r="P2316"/>
      <c r="Q2316"/>
      <c r="R2316"/>
    </row>
    <row r="2317" spans="2:18" x14ac:dyDescent="0.2">
      <c r="B2317"/>
      <c r="P2317"/>
      <c r="Q2317"/>
      <c r="R2317"/>
    </row>
    <row r="2318" spans="2:18" x14ac:dyDescent="0.2">
      <c r="B2318"/>
      <c r="P2318"/>
      <c r="Q2318"/>
      <c r="R2318"/>
    </row>
    <row r="2319" spans="2:18" x14ac:dyDescent="0.2">
      <c r="B2319"/>
      <c r="P2319"/>
      <c r="Q2319"/>
      <c r="R2319"/>
    </row>
    <row r="2320" spans="2:18" x14ac:dyDescent="0.2">
      <c r="B2320"/>
      <c r="P2320"/>
      <c r="Q2320"/>
      <c r="R2320"/>
    </row>
    <row r="2321" spans="2:18" x14ac:dyDescent="0.2">
      <c r="B2321"/>
      <c r="P2321"/>
      <c r="Q2321"/>
      <c r="R2321"/>
    </row>
    <row r="2322" spans="2:18" x14ac:dyDescent="0.2">
      <c r="B2322"/>
      <c r="P2322"/>
      <c r="Q2322"/>
      <c r="R2322"/>
    </row>
    <row r="2323" spans="2:18" x14ac:dyDescent="0.2">
      <c r="B2323"/>
      <c r="P2323"/>
      <c r="Q2323"/>
      <c r="R2323"/>
    </row>
    <row r="2324" spans="2:18" x14ac:dyDescent="0.2">
      <c r="B2324"/>
      <c r="P2324"/>
      <c r="Q2324"/>
      <c r="R2324"/>
    </row>
    <row r="2325" spans="2:18" x14ac:dyDescent="0.2">
      <c r="B2325"/>
      <c r="P2325"/>
      <c r="Q2325"/>
      <c r="R2325"/>
    </row>
    <row r="2326" spans="2:18" x14ac:dyDescent="0.2">
      <c r="B2326"/>
      <c r="P2326"/>
      <c r="Q2326"/>
      <c r="R2326"/>
    </row>
    <row r="2327" spans="2:18" x14ac:dyDescent="0.2">
      <c r="B2327"/>
      <c r="P2327"/>
      <c r="Q2327"/>
      <c r="R2327"/>
    </row>
    <row r="2328" spans="2:18" x14ac:dyDescent="0.2">
      <c r="B2328"/>
      <c r="P2328"/>
      <c r="Q2328"/>
      <c r="R2328"/>
    </row>
    <row r="2329" spans="2:18" x14ac:dyDescent="0.2">
      <c r="B2329"/>
      <c r="P2329"/>
      <c r="Q2329"/>
      <c r="R2329"/>
    </row>
    <row r="2330" spans="2:18" x14ac:dyDescent="0.2">
      <c r="B2330"/>
      <c r="P2330"/>
      <c r="Q2330"/>
      <c r="R2330"/>
    </row>
    <row r="2331" spans="2:18" x14ac:dyDescent="0.2">
      <c r="B2331"/>
      <c r="P2331"/>
      <c r="Q2331"/>
      <c r="R2331"/>
    </row>
    <row r="2332" spans="2:18" x14ac:dyDescent="0.2">
      <c r="B2332"/>
      <c r="P2332"/>
      <c r="Q2332"/>
      <c r="R2332"/>
    </row>
    <row r="2333" spans="2:18" x14ac:dyDescent="0.2">
      <c r="B2333"/>
      <c r="P2333"/>
      <c r="Q2333"/>
      <c r="R2333"/>
    </row>
    <row r="2334" spans="2:18" x14ac:dyDescent="0.2">
      <c r="B2334"/>
      <c r="P2334"/>
      <c r="Q2334"/>
      <c r="R2334"/>
    </row>
    <row r="2335" spans="2:18" x14ac:dyDescent="0.2">
      <c r="B2335"/>
      <c r="P2335"/>
      <c r="Q2335"/>
      <c r="R2335"/>
    </row>
    <row r="2336" spans="2:18" x14ac:dyDescent="0.2">
      <c r="B2336"/>
      <c r="P2336"/>
      <c r="Q2336"/>
      <c r="R2336"/>
    </row>
    <row r="2337" spans="2:18" x14ac:dyDescent="0.2">
      <c r="B2337"/>
      <c r="P2337"/>
      <c r="Q2337"/>
      <c r="R2337"/>
    </row>
    <row r="2338" spans="2:18" x14ac:dyDescent="0.2">
      <c r="B2338"/>
      <c r="P2338"/>
      <c r="Q2338"/>
      <c r="R2338"/>
    </row>
    <row r="2339" spans="2:18" x14ac:dyDescent="0.2">
      <c r="B2339"/>
      <c r="P2339"/>
      <c r="Q2339"/>
      <c r="R2339"/>
    </row>
    <row r="2340" spans="2:18" x14ac:dyDescent="0.2">
      <c r="B2340"/>
      <c r="P2340"/>
      <c r="Q2340"/>
      <c r="R2340"/>
    </row>
    <row r="2341" spans="2:18" x14ac:dyDescent="0.2">
      <c r="B2341"/>
      <c r="P2341"/>
      <c r="Q2341"/>
      <c r="R2341"/>
    </row>
    <row r="2342" spans="2:18" x14ac:dyDescent="0.2">
      <c r="B2342"/>
      <c r="P2342"/>
      <c r="Q2342"/>
      <c r="R2342"/>
    </row>
    <row r="2343" spans="2:18" x14ac:dyDescent="0.2">
      <c r="B2343"/>
      <c r="P2343"/>
      <c r="Q2343"/>
      <c r="R2343"/>
    </row>
    <row r="2344" spans="2:18" x14ac:dyDescent="0.2">
      <c r="B2344"/>
      <c r="P2344"/>
      <c r="Q2344"/>
      <c r="R2344"/>
    </row>
    <row r="2345" spans="2:18" x14ac:dyDescent="0.2">
      <c r="B2345"/>
      <c r="P2345"/>
      <c r="Q2345"/>
      <c r="R2345"/>
    </row>
    <row r="2346" spans="2:18" x14ac:dyDescent="0.2">
      <c r="B2346"/>
      <c r="P2346"/>
      <c r="Q2346"/>
      <c r="R2346"/>
    </row>
    <row r="2347" spans="2:18" x14ac:dyDescent="0.2">
      <c r="B2347"/>
      <c r="P2347"/>
      <c r="Q2347"/>
      <c r="R2347"/>
    </row>
    <row r="2348" spans="2:18" x14ac:dyDescent="0.2">
      <c r="B2348"/>
      <c r="P2348"/>
      <c r="Q2348"/>
      <c r="R2348"/>
    </row>
    <row r="2349" spans="2:18" x14ac:dyDescent="0.2">
      <c r="B2349"/>
      <c r="P2349"/>
      <c r="Q2349"/>
      <c r="R2349"/>
    </row>
    <row r="2350" spans="2:18" x14ac:dyDescent="0.2">
      <c r="B2350"/>
      <c r="P2350"/>
      <c r="Q2350"/>
      <c r="R2350"/>
    </row>
    <row r="2351" spans="2:18" x14ac:dyDescent="0.2">
      <c r="B2351"/>
      <c r="P2351"/>
      <c r="Q2351"/>
      <c r="R2351"/>
    </row>
    <row r="2352" spans="2:18" x14ac:dyDescent="0.2">
      <c r="B2352"/>
      <c r="P2352"/>
      <c r="Q2352"/>
      <c r="R2352"/>
    </row>
    <row r="2353" spans="2:18" x14ac:dyDescent="0.2">
      <c r="B2353"/>
      <c r="P2353"/>
      <c r="Q2353"/>
      <c r="R2353"/>
    </row>
    <row r="2354" spans="2:18" x14ac:dyDescent="0.2">
      <c r="B2354"/>
      <c r="P2354"/>
      <c r="Q2354"/>
      <c r="R2354"/>
    </row>
    <row r="2355" spans="2:18" x14ac:dyDescent="0.2">
      <c r="B2355"/>
      <c r="P2355"/>
      <c r="Q2355"/>
      <c r="R2355"/>
    </row>
    <row r="2356" spans="2:18" x14ac:dyDescent="0.2">
      <c r="B2356"/>
      <c r="P2356"/>
      <c r="Q2356"/>
      <c r="R2356"/>
    </row>
    <row r="2357" spans="2:18" x14ac:dyDescent="0.2">
      <c r="B2357"/>
      <c r="P2357"/>
      <c r="Q2357"/>
      <c r="R2357"/>
    </row>
    <row r="2358" spans="2:18" x14ac:dyDescent="0.2">
      <c r="B2358"/>
      <c r="P2358"/>
      <c r="Q2358"/>
      <c r="R2358"/>
    </row>
    <row r="2359" spans="2:18" x14ac:dyDescent="0.2">
      <c r="B2359"/>
      <c r="P2359"/>
      <c r="Q2359"/>
      <c r="R2359"/>
    </row>
    <row r="2360" spans="2:18" x14ac:dyDescent="0.2">
      <c r="B2360"/>
      <c r="P2360"/>
      <c r="Q2360"/>
      <c r="R2360"/>
    </row>
    <row r="2361" spans="2:18" x14ac:dyDescent="0.2">
      <c r="B2361"/>
      <c r="P2361"/>
      <c r="Q2361"/>
      <c r="R2361"/>
    </row>
    <row r="2362" spans="2:18" x14ac:dyDescent="0.2">
      <c r="B2362"/>
      <c r="P2362"/>
      <c r="Q2362"/>
      <c r="R2362"/>
    </row>
    <row r="2363" spans="2:18" x14ac:dyDescent="0.2">
      <c r="B2363"/>
      <c r="P2363"/>
      <c r="Q2363"/>
      <c r="R2363"/>
    </row>
    <row r="2364" spans="2:18" x14ac:dyDescent="0.2">
      <c r="B2364"/>
      <c r="P2364"/>
      <c r="Q2364"/>
      <c r="R2364"/>
    </row>
    <row r="2365" spans="2:18" x14ac:dyDescent="0.2">
      <c r="B2365"/>
      <c r="P2365"/>
      <c r="Q2365"/>
      <c r="R2365"/>
    </row>
    <row r="2366" spans="2:18" x14ac:dyDescent="0.2">
      <c r="B2366"/>
      <c r="P2366"/>
      <c r="Q2366"/>
      <c r="R2366"/>
    </row>
    <row r="2367" spans="2:18" x14ac:dyDescent="0.2">
      <c r="B2367"/>
      <c r="P2367"/>
      <c r="Q2367"/>
      <c r="R2367"/>
    </row>
    <row r="2368" spans="2:18" x14ac:dyDescent="0.2">
      <c r="B2368"/>
      <c r="P2368"/>
      <c r="Q2368"/>
      <c r="R2368"/>
    </row>
    <row r="2369" spans="2:18" x14ac:dyDescent="0.2">
      <c r="B2369"/>
      <c r="P2369"/>
      <c r="Q2369"/>
      <c r="R2369"/>
    </row>
    <row r="2370" spans="2:18" x14ac:dyDescent="0.2">
      <c r="B2370"/>
      <c r="P2370"/>
      <c r="Q2370"/>
      <c r="R2370"/>
    </row>
    <row r="2371" spans="2:18" x14ac:dyDescent="0.2">
      <c r="B2371"/>
      <c r="P2371"/>
      <c r="Q2371"/>
      <c r="R2371"/>
    </row>
    <row r="2372" spans="2:18" x14ac:dyDescent="0.2">
      <c r="B2372"/>
      <c r="P2372"/>
      <c r="Q2372"/>
      <c r="R2372"/>
    </row>
    <row r="2373" spans="2:18" x14ac:dyDescent="0.2">
      <c r="B2373"/>
      <c r="P2373"/>
      <c r="Q2373"/>
      <c r="R2373"/>
    </row>
    <row r="2374" spans="2:18" x14ac:dyDescent="0.2">
      <c r="B2374"/>
      <c r="P2374"/>
      <c r="Q2374"/>
      <c r="R2374"/>
    </row>
    <row r="2375" spans="2:18" x14ac:dyDescent="0.2">
      <c r="B2375"/>
      <c r="P2375"/>
      <c r="Q2375"/>
      <c r="R2375"/>
    </row>
    <row r="2376" spans="2:18" x14ac:dyDescent="0.2">
      <c r="B2376"/>
      <c r="P2376"/>
      <c r="Q2376"/>
      <c r="R2376"/>
    </row>
    <row r="2377" spans="2:18" x14ac:dyDescent="0.2">
      <c r="B2377"/>
      <c r="P2377"/>
      <c r="Q2377"/>
      <c r="R2377"/>
    </row>
    <row r="2378" spans="2:18" x14ac:dyDescent="0.2">
      <c r="B2378"/>
      <c r="P2378"/>
      <c r="Q2378"/>
      <c r="R2378"/>
    </row>
    <row r="2379" spans="2:18" x14ac:dyDescent="0.2">
      <c r="B2379"/>
      <c r="P2379"/>
      <c r="Q2379"/>
      <c r="R2379"/>
    </row>
    <row r="2380" spans="2:18" x14ac:dyDescent="0.2">
      <c r="B2380"/>
      <c r="P2380"/>
      <c r="Q2380"/>
      <c r="R2380"/>
    </row>
    <row r="2381" spans="2:18" x14ac:dyDescent="0.2">
      <c r="B2381"/>
      <c r="P2381"/>
      <c r="Q2381"/>
      <c r="R2381"/>
    </row>
    <row r="2382" spans="2:18" x14ac:dyDescent="0.2">
      <c r="B2382"/>
      <c r="P2382"/>
      <c r="Q2382"/>
      <c r="R2382"/>
    </row>
    <row r="2383" spans="2:18" x14ac:dyDescent="0.2">
      <c r="B2383"/>
      <c r="P2383"/>
      <c r="Q2383"/>
      <c r="R2383"/>
    </row>
    <row r="2384" spans="2:18" x14ac:dyDescent="0.2">
      <c r="B2384"/>
      <c r="P2384"/>
      <c r="Q2384"/>
      <c r="R2384"/>
    </row>
    <row r="2385" spans="2:18" x14ac:dyDescent="0.2">
      <c r="B2385"/>
      <c r="P2385"/>
      <c r="Q2385"/>
      <c r="R2385"/>
    </row>
    <row r="2386" spans="2:18" x14ac:dyDescent="0.2">
      <c r="B2386"/>
      <c r="P2386"/>
      <c r="Q2386"/>
      <c r="R2386"/>
    </row>
    <row r="2387" spans="2:18" x14ac:dyDescent="0.2">
      <c r="B2387"/>
      <c r="P2387"/>
      <c r="Q2387"/>
      <c r="R2387"/>
    </row>
    <row r="2388" spans="2:18" x14ac:dyDescent="0.2">
      <c r="B2388"/>
      <c r="P2388"/>
      <c r="Q2388"/>
      <c r="R2388"/>
    </row>
    <row r="2389" spans="2:18" x14ac:dyDescent="0.2">
      <c r="B2389"/>
      <c r="P2389"/>
      <c r="Q2389"/>
      <c r="R2389"/>
    </row>
    <row r="2390" spans="2:18" x14ac:dyDescent="0.2">
      <c r="B2390"/>
      <c r="P2390"/>
      <c r="Q2390"/>
      <c r="R2390"/>
    </row>
    <row r="2391" spans="2:18" x14ac:dyDescent="0.2">
      <c r="B2391"/>
      <c r="P2391"/>
      <c r="Q2391"/>
      <c r="R2391"/>
    </row>
    <row r="2392" spans="2:18" x14ac:dyDescent="0.2">
      <c r="B2392"/>
      <c r="P2392"/>
      <c r="Q2392"/>
      <c r="R2392"/>
    </row>
    <row r="2393" spans="2:18" x14ac:dyDescent="0.2">
      <c r="B2393"/>
      <c r="P2393"/>
      <c r="Q2393"/>
      <c r="R2393"/>
    </row>
    <row r="2394" spans="2:18" x14ac:dyDescent="0.2">
      <c r="B2394"/>
      <c r="P2394"/>
      <c r="Q2394"/>
      <c r="R2394"/>
    </row>
    <row r="2395" spans="2:18" x14ac:dyDescent="0.2">
      <c r="B2395"/>
      <c r="P2395"/>
      <c r="Q2395"/>
      <c r="R2395"/>
    </row>
    <row r="2396" spans="2:18" x14ac:dyDescent="0.2">
      <c r="B2396"/>
      <c r="P2396"/>
      <c r="Q2396"/>
      <c r="R2396"/>
    </row>
    <row r="2397" spans="2:18" x14ac:dyDescent="0.2">
      <c r="B2397"/>
      <c r="P2397"/>
      <c r="Q2397"/>
      <c r="R2397"/>
    </row>
    <row r="2398" spans="2:18" x14ac:dyDescent="0.2">
      <c r="B2398"/>
      <c r="P2398"/>
      <c r="Q2398"/>
      <c r="R2398"/>
    </row>
    <row r="2399" spans="2:18" x14ac:dyDescent="0.2">
      <c r="B2399"/>
      <c r="P2399"/>
      <c r="Q2399"/>
      <c r="R2399"/>
    </row>
    <row r="2400" spans="2:18" x14ac:dyDescent="0.2">
      <c r="B2400"/>
      <c r="P2400"/>
      <c r="Q2400"/>
      <c r="R2400"/>
    </row>
    <row r="2401" spans="2:18" x14ac:dyDescent="0.2">
      <c r="B2401"/>
      <c r="P2401"/>
      <c r="Q2401"/>
      <c r="R2401"/>
    </row>
    <row r="2402" spans="2:18" x14ac:dyDescent="0.2">
      <c r="B2402"/>
      <c r="P2402"/>
      <c r="Q2402"/>
      <c r="R2402"/>
    </row>
    <row r="2403" spans="2:18" x14ac:dyDescent="0.2">
      <c r="B2403"/>
      <c r="P2403"/>
      <c r="Q2403"/>
      <c r="R2403"/>
    </row>
    <row r="2404" spans="2:18" x14ac:dyDescent="0.2">
      <c r="B2404"/>
      <c r="P2404"/>
      <c r="Q2404"/>
      <c r="R2404"/>
    </row>
    <row r="2405" spans="2:18" x14ac:dyDescent="0.2">
      <c r="B2405"/>
      <c r="P2405"/>
      <c r="Q2405"/>
      <c r="R2405"/>
    </row>
    <row r="2406" spans="2:18" x14ac:dyDescent="0.2">
      <c r="B2406"/>
      <c r="P2406"/>
      <c r="Q2406"/>
      <c r="R2406"/>
    </row>
    <row r="2407" spans="2:18" x14ac:dyDescent="0.2">
      <c r="B2407"/>
      <c r="P2407"/>
      <c r="Q2407"/>
      <c r="R2407"/>
    </row>
    <row r="2408" spans="2:18" x14ac:dyDescent="0.2">
      <c r="B2408"/>
      <c r="P2408"/>
      <c r="Q2408"/>
      <c r="R2408"/>
    </row>
    <row r="2409" spans="2:18" x14ac:dyDescent="0.2">
      <c r="B2409"/>
      <c r="P2409"/>
      <c r="Q2409"/>
      <c r="R2409"/>
    </row>
    <row r="2410" spans="2:18" x14ac:dyDescent="0.2">
      <c r="B2410"/>
      <c r="P2410"/>
      <c r="Q2410"/>
      <c r="R2410"/>
    </row>
    <row r="2411" spans="2:18" x14ac:dyDescent="0.2">
      <c r="B2411"/>
      <c r="P2411"/>
      <c r="Q2411"/>
      <c r="R2411"/>
    </row>
    <row r="2412" spans="2:18" x14ac:dyDescent="0.2">
      <c r="B2412"/>
      <c r="P2412"/>
      <c r="Q2412"/>
      <c r="R2412"/>
    </row>
    <row r="2413" spans="2:18" x14ac:dyDescent="0.2">
      <c r="B2413"/>
      <c r="P2413"/>
      <c r="Q2413"/>
      <c r="R2413"/>
    </row>
    <row r="2414" spans="2:18" x14ac:dyDescent="0.2">
      <c r="B2414"/>
      <c r="P2414"/>
      <c r="Q2414"/>
      <c r="R2414"/>
    </row>
    <row r="2415" spans="2:18" x14ac:dyDescent="0.2">
      <c r="B2415"/>
      <c r="P2415"/>
      <c r="Q2415"/>
      <c r="R2415"/>
    </row>
    <row r="2416" spans="2:18" x14ac:dyDescent="0.2">
      <c r="B2416"/>
      <c r="P2416"/>
      <c r="Q2416"/>
      <c r="R2416"/>
    </row>
    <row r="2417" spans="2:18" x14ac:dyDescent="0.2">
      <c r="B2417"/>
      <c r="P2417"/>
      <c r="Q2417"/>
      <c r="R2417"/>
    </row>
    <row r="2418" spans="2:18" x14ac:dyDescent="0.2">
      <c r="B2418"/>
      <c r="P2418"/>
      <c r="Q2418"/>
      <c r="R2418"/>
    </row>
    <row r="2419" spans="2:18" x14ac:dyDescent="0.2">
      <c r="B2419"/>
      <c r="P2419"/>
      <c r="Q2419"/>
      <c r="R2419"/>
    </row>
    <row r="2420" spans="2:18" x14ac:dyDescent="0.2">
      <c r="B2420"/>
      <c r="P2420"/>
      <c r="Q2420"/>
      <c r="R2420"/>
    </row>
    <row r="2421" spans="2:18" x14ac:dyDescent="0.2">
      <c r="B2421"/>
      <c r="P2421"/>
      <c r="Q2421"/>
      <c r="R2421"/>
    </row>
    <row r="2422" spans="2:18" x14ac:dyDescent="0.2">
      <c r="B2422"/>
      <c r="P2422"/>
      <c r="Q2422"/>
      <c r="R2422"/>
    </row>
    <row r="2423" spans="2:18" x14ac:dyDescent="0.2">
      <c r="B2423"/>
      <c r="P2423"/>
      <c r="Q2423"/>
      <c r="R2423"/>
    </row>
    <row r="2424" spans="2:18" x14ac:dyDescent="0.2">
      <c r="B2424"/>
      <c r="P2424"/>
      <c r="Q2424"/>
      <c r="R2424"/>
    </row>
    <row r="2425" spans="2:18" x14ac:dyDescent="0.2">
      <c r="B2425"/>
      <c r="P2425"/>
      <c r="Q2425"/>
      <c r="R2425"/>
    </row>
    <row r="2426" spans="2:18" x14ac:dyDescent="0.2">
      <c r="B2426"/>
      <c r="P2426"/>
      <c r="Q2426"/>
      <c r="R2426"/>
    </row>
    <row r="2427" spans="2:18" x14ac:dyDescent="0.2">
      <c r="B2427"/>
      <c r="P2427"/>
      <c r="Q2427"/>
      <c r="R2427"/>
    </row>
    <row r="2428" spans="2:18" x14ac:dyDescent="0.2">
      <c r="B2428"/>
      <c r="P2428"/>
      <c r="Q2428"/>
      <c r="R2428"/>
    </row>
    <row r="2429" spans="2:18" x14ac:dyDescent="0.2">
      <c r="B2429"/>
      <c r="P2429"/>
      <c r="Q2429"/>
      <c r="R2429"/>
    </row>
    <row r="2430" spans="2:18" x14ac:dyDescent="0.2">
      <c r="B2430"/>
      <c r="P2430"/>
      <c r="Q2430"/>
      <c r="R2430"/>
    </row>
    <row r="2431" spans="2:18" x14ac:dyDescent="0.2">
      <c r="B2431"/>
      <c r="P2431"/>
      <c r="Q2431"/>
      <c r="R2431"/>
    </row>
    <row r="2432" spans="2:18" x14ac:dyDescent="0.2">
      <c r="B2432"/>
      <c r="P2432"/>
      <c r="Q2432"/>
      <c r="R2432"/>
    </row>
    <row r="2433" spans="2:18" x14ac:dyDescent="0.2">
      <c r="B2433"/>
      <c r="P2433"/>
      <c r="Q2433"/>
      <c r="R2433"/>
    </row>
    <row r="2434" spans="2:18" x14ac:dyDescent="0.2">
      <c r="B2434"/>
      <c r="P2434"/>
      <c r="Q2434"/>
      <c r="R2434"/>
    </row>
    <row r="2435" spans="2:18" x14ac:dyDescent="0.2">
      <c r="B2435"/>
      <c r="P2435"/>
      <c r="Q2435"/>
      <c r="R2435"/>
    </row>
    <row r="2436" spans="2:18" x14ac:dyDescent="0.2">
      <c r="B2436"/>
      <c r="P2436"/>
      <c r="Q2436"/>
      <c r="R2436"/>
    </row>
    <row r="2437" spans="2:18" x14ac:dyDescent="0.2">
      <c r="B2437"/>
      <c r="P2437"/>
      <c r="Q2437"/>
      <c r="R2437"/>
    </row>
    <row r="2438" spans="2:18" x14ac:dyDescent="0.2">
      <c r="B2438"/>
      <c r="P2438"/>
      <c r="Q2438"/>
      <c r="R2438"/>
    </row>
    <row r="2439" spans="2:18" x14ac:dyDescent="0.2">
      <c r="B2439"/>
      <c r="P2439"/>
      <c r="Q2439"/>
      <c r="R2439"/>
    </row>
    <row r="2440" spans="2:18" x14ac:dyDescent="0.2">
      <c r="B2440"/>
      <c r="P2440"/>
      <c r="Q2440"/>
      <c r="R2440"/>
    </row>
    <row r="2441" spans="2:18" x14ac:dyDescent="0.2">
      <c r="B2441"/>
      <c r="P2441"/>
      <c r="Q2441"/>
      <c r="R2441"/>
    </row>
    <row r="2442" spans="2:18" x14ac:dyDescent="0.2">
      <c r="B2442"/>
      <c r="P2442"/>
      <c r="Q2442"/>
      <c r="R2442"/>
    </row>
    <row r="2443" spans="2:18" x14ac:dyDescent="0.2">
      <c r="B2443"/>
      <c r="P2443"/>
      <c r="Q2443"/>
      <c r="R2443"/>
    </row>
    <row r="2444" spans="2:18" x14ac:dyDescent="0.2">
      <c r="B2444"/>
      <c r="P2444"/>
      <c r="Q2444"/>
      <c r="R2444"/>
    </row>
    <row r="2445" spans="2:18" x14ac:dyDescent="0.2">
      <c r="B2445"/>
      <c r="P2445"/>
      <c r="Q2445"/>
      <c r="R2445"/>
    </row>
    <row r="2446" spans="2:18" x14ac:dyDescent="0.2">
      <c r="B2446"/>
      <c r="P2446"/>
      <c r="Q2446"/>
      <c r="R2446"/>
    </row>
    <row r="2447" spans="2:18" x14ac:dyDescent="0.2">
      <c r="B2447"/>
      <c r="P2447"/>
      <c r="Q2447"/>
      <c r="R2447"/>
    </row>
    <row r="2448" spans="2:18" x14ac:dyDescent="0.2">
      <c r="B2448"/>
      <c r="P2448"/>
      <c r="Q2448"/>
      <c r="R2448"/>
    </row>
    <row r="2449" spans="2:18" x14ac:dyDescent="0.2">
      <c r="B2449"/>
      <c r="P2449"/>
      <c r="Q2449"/>
      <c r="R2449"/>
    </row>
    <row r="2450" spans="2:18" x14ac:dyDescent="0.2">
      <c r="B2450"/>
      <c r="P2450"/>
      <c r="Q2450"/>
      <c r="R2450"/>
    </row>
    <row r="2451" spans="2:18" x14ac:dyDescent="0.2">
      <c r="B2451"/>
      <c r="P2451"/>
      <c r="Q2451"/>
      <c r="R2451"/>
    </row>
    <row r="2452" spans="2:18" x14ac:dyDescent="0.2">
      <c r="B2452"/>
      <c r="P2452"/>
      <c r="Q2452"/>
      <c r="R2452"/>
    </row>
    <row r="2453" spans="2:18" x14ac:dyDescent="0.2">
      <c r="B2453"/>
      <c r="P2453"/>
      <c r="Q2453"/>
      <c r="R2453"/>
    </row>
    <row r="2454" spans="2:18" x14ac:dyDescent="0.2">
      <c r="B2454"/>
      <c r="P2454"/>
      <c r="Q2454"/>
      <c r="R2454"/>
    </row>
    <row r="2455" spans="2:18" x14ac:dyDescent="0.2">
      <c r="B2455"/>
      <c r="P2455"/>
      <c r="Q2455"/>
      <c r="R2455"/>
    </row>
    <row r="2456" spans="2:18" x14ac:dyDescent="0.2">
      <c r="B2456"/>
      <c r="P2456"/>
      <c r="Q2456"/>
      <c r="R2456"/>
    </row>
    <row r="2457" spans="2:18" x14ac:dyDescent="0.2">
      <c r="B2457"/>
      <c r="P2457"/>
      <c r="Q2457"/>
      <c r="R2457"/>
    </row>
    <row r="2458" spans="2:18" x14ac:dyDescent="0.2">
      <c r="B2458"/>
      <c r="P2458"/>
      <c r="Q2458"/>
      <c r="R2458"/>
    </row>
    <row r="2459" spans="2:18" x14ac:dyDescent="0.2">
      <c r="B2459"/>
      <c r="P2459"/>
      <c r="Q2459"/>
      <c r="R2459"/>
    </row>
    <row r="2460" spans="2:18" x14ac:dyDescent="0.2">
      <c r="B2460"/>
      <c r="P2460"/>
      <c r="Q2460"/>
      <c r="R2460"/>
    </row>
    <row r="2461" spans="2:18" x14ac:dyDescent="0.2">
      <c r="B2461"/>
      <c r="P2461"/>
      <c r="Q2461"/>
      <c r="R2461"/>
    </row>
    <row r="2462" spans="2:18" x14ac:dyDescent="0.2">
      <c r="B2462"/>
      <c r="P2462"/>
      <c r="Q2462"/>
      <c r="R2462"/>
    </row>
    <row r="2463" spans="2:18" x14ac:dyDescent="0.2">
      <c r="B2463"/>
      <c r="P2463"/>
      <c r="Q2463"/>
      <c r="R2463"/>
    </row>
    <row r="2464" spans="2:18" x14ac:dyDescent="0.2">
      <c r="B2464"/>
      <c r="P2464"/>
      <c r="Q2464"/>
      <c r="R2464"/>
    </row>
    <row r="2465" spans="2:18" x14ac:dyDescent="0.2">
      <c r="B2465"/>
      <c r="P2465"/>
      <c r="Q2465"/>
      <c r="R2465"/>
    </row>
    <row r="2466" spans="2:18" x14ac:dyDescent="0.2">
      <c r="B2466"/>
      <c r="P2466"/>
      <c r="Q2466"/>
      <c r="R2466"/>
    </row>
    <row r="2467" spans="2:18" x14ac:dyDescent="0.2">
      <c r="B2467"/>
      <c r="P2467"/>
      <c r="Q2467"/>
      <c r="R2467"/>
    </row>
    <row r="2468" spans="2:18" x14ac:dyDescent="0.2">
      <c r="B2468"/>
      <c r="P2468"/>
      <c r="Q2468"/>
      <c r="R2468"/>
    </row>
    <row r="2469" spans="2:18" x14ac:dyDescent="0.2">
      <c r="B2469"/>
      <c r="P2469"/>
      <c r="Q2469"/>
      <c r="R2469"/>
    </row>
    <row r="2470" spans="2:18" x14ac:dyDescent="0.2">
      <c r="B2470"/>
      <c r="P2470"/>
      <c r="Q2470"/>
      <c r="R2470"/>
    </row>
    <row r="2471" spans="2:18" x14ac:dyDescent="0.2">
      <c r="B2471"/>
      <c r="P2471"/>
      <c r="Q2471"/>
      <c r="R2471"/>
    </row>
    <row r="2472" spans="2:18" x14ac:dyDescent="0.2">
      <c r="B2472"/>
      <c r="P2472"/>
      <c r="Q2472"/>
      <c r="R2472"/>
    </row>
    <row r="2473" spans="2:18" x14ac:dyDescent="0.2">
      <c r="B2473"/>
      <c r="P2473"/>
      <c r="Q2473"/>
      <c r="R2473"/>
    </row>
    <row r="2474" spans="2:18" x14ac:dyDescent="0.2">
      <c r="B2474"/>
      <c r="P2474"/>
      <c r="Q2474"/>
      <c r="R2474"/>
    </row>
    <row r="2475" spans="2:18" x14ac:dyDescent="0.2">
      <c r="B2475"/>
      <c r="P2475"/>
      <c r="Q2475"/>
      <c r="R2475"/>
    </row>
    <row r="2476" spans="2:18" x14ac:dyDescent="0.2">
      <c r="B2476"/>
      <c r="P2476"/>
      <c r="Q2476"/>
      <c r="R2476"/>
    </row>
    <row r="2477" spans="2:18" x14ac:dyDescent="0.2">
      <c r="B2477"/>
      <c r="P2477"/>
      <c r="Q2477"/>
      <c r="R2477"/>
    </row>
    <row r="2478" spans="2:18" x14ac:dyDescent="0.2">
      <c r="B2478"/>
      <c r="P2478"/>
      <c r="Q2478"/>
      <c r="R2478"/>
    </row>
    <row r="2479" spans="2:18" x14ac:dyDescent="0.2">
      <c r="B2479"/>
      <c r="P2479"/>
      <c r="Q2479"/>
      <c r="R2479"/>
    </row>
    <row r="2480" spans="2:18" x14ac:dyDescent="0.2">
      <c r="B2480"/>
      <c r="P2480"/>
      <c r="Q2480"/>
      <c r="R2480"/>
    </row>
    <row r="2481" spans="2:18" x14ac:dyDescent="0.2">
      <c r="B2481"/>
      <c r="P2481"/>
      <c r="Q2481"/>
      <c r="R2481"/>
    </row>
    <row r="2482" spans="2:18" x14ac:dyDescent="0.2">
      <c r="B2482"/>
      <c r="P2482"/>
      <c r="Q2482"/>
      <c r="R2482"/>
    </row>
    <row r="2483" spans="2:18" x14ac:dyDescent="0.2">
      <c r="B2483"/>
      <c r="P2483"/>
      <c r="Q2483"/>
      <c r="R2483"/>
    </row>
    <row r="2484" spans="2:18" x14ac:dyDescent="0.2">
      <c r="B2484"/>
      <c r="P2484"/>
      <c r="Q2484"/>
      <c r="R2484"/>
    </row>
    <row r="2485" spans="2:18" x14ac:dyDescent="0.2">
      <c r="B2485"/>
      <c r="P2485"/>
      <c r="Q2485"/>
      <c r="R2485"/>
    </row>
    <row r="2486" spans="2:18" x14ac:dyDescent="0.2">
      <c r="B2486"/>
      <c r="P2486"/>
      <c r="Q2486"/>
      <c r="R2486"/>
    </row>
    <row r="2487" spans="2:18" x14ac:dyDescent="0.2">
      <c r="B2487"/>
      <c r="P2487"/>
      <c r="Q2487"/>
      <c r="R2487"/>
    </row>
    <row r="2488" spans="2:18" x14ac:dyDescent="0.2">
      <c r="B2488"/>
      <c r="P2488"/>
      <c r="Q2488"/>
      <c r="R2488"/>
    </row>
    <row r="2489" spans="2:18" x14ac:dyDescent="0.2">
      <c r="B2489"/>
      <c r="P2489"/>
      <c r="Q2489"/>
      <c r="R2489"/>
    </row>
    <row r="2490" spans="2:18" x14ac:dyDescent="0.2">
      <c r="B2490"/>
      <c r="P2490"/>
      <c r="Q2490"/>
      <c r="R2490"/>
    </row>
    <row r="2491" spans="2:18" x14ac:dyDescent="0.2">
      <c r="B2491"/>
      <c r="P2491"/>
      <c r="Q2491"/>
      <c r="R2491"/>
    </row>
    <row r="2492" spans="2:18" x14ac:dyDescent="0.2">
      <c r="B2492"/>
      <c r="P2492"/>
      <c r="Q2492"/>
      <c r="R2492"/>
    </row>
    <row r="2493" spans="2:18" x14ac:dyDescent="0.2">
      <c r="B2493"/>
      <c r="P2493"/>
      <c r="Q2493"/>
      <c r="R2493"/>
    </row>
    <row r="2494" spans="2:18" x14ac:dyDescent="0.2">
      <c r="B2494"/>
      <c r="P2494"/>
      <c r="Q2494"/>
      <c r="R2494"/>
    </row>
    <row r="2495" spans="2:18" x14ac:dyDescent="0.2">
      <c r="B2495"/>
      <c r="P2495"/>
      <c r="Q2495"/>
      <c r="R2495"/>
    </row>
    <row r="2496" spans="2:18" x14ac:dyDescent="0.2">
      <c r="B2496"/>
      <c r="P2496"/>
      <c r="Q2496"/>
      <c r="R2496"/>
    </row>
    <row r="2497" spans="2:18" x14ac:dyDescent="0.2">
      <c r="B2497"/>
      <c r="P2497"/>
      <c r="Q2497"/>
      <c r="R2497"/>
    </row>
    <row r="2498" spans="2:18" x14ac:dyDescent="0.2">
      <c r="B2498"/>
      <c r="P2498"/>
      <c r="Q2498"/>
      <c r="R2498"/>
    </row>
    <row r="2499" spans="2:18" x14ac:dyDescent="0.2">
      <c r="B2499"/>
      <c r="P2499"/>
      <c r="Q2499"/>
      <c r="R2499"/>
    </row>
    <row r="2500" spans="2:18" x14ac:dyDescent="0.2">
      <c r="B2500"/>
      <c r="P2500"/>
      <c r="Q2500"/>
      <c r="R2500"/>
    </row>
    <row r="2501" spans="2:18" x14ac:dyDescent="0.2">
      <c r="B2501"/>
      <c r="P2501"/>
      <c r="Q2501"/>
      <c r="R2501"/>
    </row>
    <row r="2502" spans="2:18" x14ac:dyDescent="0.2">
      <c r="B2502"/>
      <c r="P2502"/>
      <c r="Q2502"/>
      <c r="R2502"/>
    </row>
    <row r="2503" spans="2:18" x14ac:dyDescent="0.2">
      <c r="B2503"/>
      <c r="P2503"/>
      <c r="Q2503"/>
      <c r="R2503"/>
    </row>
    <row r="2504" spans="2:18" x14ac:dyDescent="0.2">
      <c r="B2504"/>
      <c r="P2504"/>
      <c r="Q2504"/>
      <c r="R2504"/>
    </row>
    <row r="2505" spans="2:18" x14ac:dyDescent="0.2">
      <c r="B2505"/>
      <c r="P2505"/>
      <c r="Q2505"/>
      <c r="R2505"/>
    </row>
    <row r="2506" spans="2:18" x14ac:dyDescent="0.2">
      <c r="B2506"/>
      <c r="P2506"/>
      <c r="Q2506"/>
      <c r="R2506"/>
    </row>
    <row r="2507" spans="2:18" x14ac:dyDescent="0.2">
      <c r="B2507"/>
      <c r="P2507"/>
      <c r="Q2507"/>
      <c r="R2507"/>
    </row>
    <row r="2508" spans="2:18" x14ac:dyDescent="0.2">
      <c r="B2508"/>
      <c r="P2508"/>
      <c r="Q2508"/>
      <c r="R2508"/>
    </row>
    <row r="2509" spans="2:18" x14ac:dyDescent="0.2">
      <c r="B2509"/>
      <c r="P2509"/>
      <c r="Q2509"/>
      <c r="R2509"/>
    </row>
    <row r="2510" spans="2:18" x14ac:dyDescent="0.2">
      <c r="B2510"/>
      <c r="P2510"/>
      <c r="Q2510"/>
      <c r="R2510"/>
    </row>
    <row r="2511" spans="2:18" x14ac:dyDescent="0.2">
      <c r="B2511"/>
      <c r="P2511"/>
      <c r="Q2511"/>
      <c r="R2511"/>
    </row>
    <row r="2512" spans="2:18" x14ac:dyDescent="0.2">
      <c r="B2512"/>
      <c r="P2512"/>
      <c r="Q2512"/>
      <c r="R2512"/>
    </row>
    <row r="2513" spans="2:18" x14ac:dyDescent="0.2">
      <c r="B2513"/>
      <c r="P2513"/>
      <c r="Q2513"/>
      <c r="R2513"/>
    </row>
    <row r="2514" spans="2:18" x14ac:dyDescent="0.2">
      <c r="B2514"/>
      <c r="P2514"/>
      <c r="Q2514"/>
      <c r="R2514"/>
    </row>
    <row r="2515" spans="2:18" x14ac:dyDescent="0.2">
      <c r="B2515"/>
      <c r="P2515"/>
      <c r="Q2515"/>
      <c r="R2515"/>
    </row>
    <row r="2516" spans="2:18" x14ac:dyDescent="0.2">
      <c r="B2516"/>
      <c r="P2516"/>
      <c r="Q2516"/>
      <c r="R2516"/>
    </row>
    <row r="2517" spans="2:18" x14ac:dyDescent="0.2">
      <c r="B2517"/>
      <c r="P2517"/>
      <c r="Q2517"/>
      <c r="R2517"/>
    </row>
    <row r="2518" spans="2:18" x14ac:dyDescent="0.2">
      <c r="B2518"/>
      <c r="P2518"/>
      <c r="Q2518"/>
      <c r="R2518"/>
    </row>
    <row r="2519" spans="2:18" x14ac:dyDescent="0.2">
      <c r="B2519"/>
      <c r="P2519"/>
      <c r="Q2519"/>
      <c r="R2519"/>
    </row>
    <row r="2520" spans="2:18" x14ac:dyDescent="0.2">
      <c r="B2520"/>
      <c r="P2520"/>
      <c r="Q2520"/>
      <c r="R2520"/>
    </row>
    <row r="2521" spans="2:18" x14ac:dyDescent="0.2">
      <c r="B2521"/>
      <c r="P2521"/>
      <c r="Q2521"/>
      <c r="R2521"/>
    </row>
    <row r="2522" spans="2:18" x14ac:dyDescent="0.2">
      <c r="B2522"/>
      <c r="P2522"/>
      <c r="Q2522"/>
      <c r="R2522"/>
    </row>
    <row r="2523" spans="2:18" x14ac:dyDescent="0.2">
      <c r="B2523"/>
      <c r="P2523"/>
      <c r="Q2523"/>
      <c r="R2523"/>
    </row>
    <row r="2524" spans="2:18" x14ac:dyDescent="0.2">
      <c r="B2524"/>
      <c r="P2524"/>
      <c r="Q2524"/>
      <c r="R2524"/>
    </row>
    <row r="2525" spans="2:18" x14ac:dyDescent="0.2">
      <c r="B2525"/>
      <c r="P2525"/>
      <c r="Q2525"/>
      <c r="R2525"/>
    </row>
    <row r="2526" spans="2:18" x14ac:dyDescent="0.2">
      <c r="B2526"/>
      <c r="P2526"/>
      <c r="Q2526"/>
      <c r="R2526"/>
    </row>
    <row r="2527" spans="2:18" x14ac:dyDescent="0.2">
      <c r="B2527"/>
      <c r="P2527"/>
      <c r="Q2527"/>
      <c r="R2527"/>
    </row>
    <row r="2528" spans="2:18" x14ac:dyDescent="0.2">
      <c r="B2528"/>
      <c r="P2528"/>
      <c r="Q2528"/>
      <c r="R2528"/>
    </row>
    <row r="2529" spans="2:18" x14ac:dyDescent="0.2">
      <c r="B2529"/>
      <c r="P2529"/>
      <c r="Q2529"/>
      <c r="R2529"/>
    </row>
    <row r="2530" spans="2:18" x14ac:dyDescent="0.2">
      <c r="B2530"/>
      <c r="P2530"/>
      <c r="Q2530"/>
      <c r="R2530"/>
    </row>
    <row r="2531" spans="2:18" x14ac:dyDescent="0.2">
      <c r="B2531"/>
      <c r="P2531"/>
      <c r="Q2531"/>
      <c r="R2531"/>
    </row>
    <row r="2532" spans="2:18" x14ac:dyDescent="0.2">
      <c r="B2532"/>
      <c r="P2532"/>
      <c r="Q2532"/>
      <c r="R2532"/>
    </row>
    <row r="2533" spans="2:18" x14ac:dyDescent="0.2">
      <c r="B2533"/>
      <c r="P2533"/>
      <c r="Q2533"/>
      <c r="R2533"/>
    </row>
    <row r="2534" spans="2:18" x14ac:dyDescent="0.2">
      <c r="B2534"/>
      <c r="P2534"/>
      <c r="Q2534"/>
      <c r="R2534"/>
    </row>
    <row r="2535" spans="2:18" x14ac:dyDescent="0.2">
      <c r="B2535"/>
      <c r="P2535"/>
      <c r="Q2535"/>
      <c r="R2535"/>
    </row>
    <row r="2536" spans="2:18" x14ac:dyDescent="0.2">
      <c r="B2536"/>
      <c r="P2536"/>
      <c r="Q2536"/>
      <c r="R2536"/>
    </row>
    <row r="2537" spans="2:18" x14ac:dyDescent="0.2">
      <c r="B2537"/>
      <c r="P2537"/>
      <c r="Q2537"/>
      <c r="R2537"/>
    </row>
    <row r="2538" spans="2:18" x14ac:dyDescent="0.2">
      <c r="B2538"/>
      <c r="P2538"/>
      <c r="Q2538"/>
      <c r="R2538"/>
    </row>
    <row r="2539" spans="2:18" x14ac:dyDescent="0.2">
      <c r="B2539"/>
      <c r="P2539"/>
      <c r="Q2539"/>
      <c r="R2539"/>
    </row>
    <row r="2540" spans="2:18" x14ac:dyDescent="0.2">
      <c r="B2540"/>
      <c r="P2540"/>
      <c r="Q2540"/>
      <c r="R2540"/>
    </row>
    <row r="2541" spans="2:18" x14ac:dyDescent="0.2">
      <c r="B2541"/>
      <c r="P2541"/>
      <c r="Q2541"/>
      <c r="R2541"/>
    </row>
    <row r="2542" spans="2:18" x14ac:dyDescent="0.2">
      <c r="B2542"/>
      <c r="P2542"/>
      <c r="Q2542"/>
      <c r="R2542"/>
    </row>
    <row r="2543" spans="2:18" x14ac:dyDescent="0.2">
      <c r="B2543"/>
      <c r="P2543"/>
      <c r="Q2543"/>
      <c r="R2543"/>
    </row>
    <row r="2544" spans="2:18" x14ac:dyDescent="0.2">
      <c r="B2544"/>
      <c r="P2544"/>
      <c r="Q2544"/>
      <c r="R2544"/>
    </row>
    <row r="2545" spans="2:18" x14ac:dyDescent="0.2">
      <c r="B2545"/>
      <c r="P2545"/>
      <c r="Q2545"/>
      <c r="R2545"/>
    </row>
    <row r="2546" spans="2:18" x14ac:dyDescent="0.2">
      <c r="B2546"/>
      <c r="P2546"/>
      <c r="Q2546"/>
      <c r="R2546"/>
    </row>
    <row r="2547" spans="2:18" x14ac:dyDescent="0.2">
      <c r="B2547"/>
      <c r="P2547"/>
      <c r="Q2547"/>
      <c r="R2547"/>
    </row>
    <row r="2548" spans="2:18" x14ac:dyDescent="0.2">
      <c r="B2548"/>
      <c r="P2548"/>
      <c r="Q2548"/>
      <c r="R2548"/>
    </row>
    <row r="2549" spans="2:18" x14ac:dyDescent="0.2">
      <c r="B2549"/>
      <c r="P2549"/>
      <c r="Q2549"/>
      <c r="R2549"/>
    </row>
    <row r="2550" spans="2:18" x14ac:dyDescent="0.2">
      <c r="B2550"/>
      <c r="P2550"/>
      <c r="Q2550"/>
      <c r="R2550"/>
    </row>
    <row r="2551" spans="2:18" x14ac:dyDescent="0.2">
      <c r="B2551"/>
      <c r="P2551"/>
      <c r="Q2551"/>
      <c r="R2551"/>
    </row>
    <row r="2552" spans="2:18" x14ac:dyDescent="0.2">
      <c r="B2552"/>
      <c r="P2552"/>
      <c r="Q2552"/>
      <c r="R2552"/>
    </row>
    <row r="2553" spans="2:18" x14ac:dyDescent="0.2">
      <c r="B2553"/>
      <c r="P2553"/>
      <c r="Q2553"/>
      <c r="R2553"/>
    </row>
    <row r="2554" spans="2:18" x14ac:dyDescent="0.2">
      <c r="B2554"/>
      <c r="P2554"/>
      <c r="Q2554"/>
      <c r="R2554"/>
    </row>
    <row r="2555" spans="2:18" x14ac:dyDescent="0.2">
      <c r="B2555"/>
      <c r="P2555"/>
      <c r="Q2555"/>
      <c r="R2555"/>
    </row>
    <row r="2556" spans="2:18" x14ac:dyDescent="0.2">
      <c r="B2556"/>
      <c r="P2556"/>
      <c r="Q2556"/>
      <c r="R2556"/>
    </row>
    <row r="2557" spans="2:18" x14ac:dyDescent="0.2">
      <c r="B2557"/>
      <c r="P2557"/>
      <c r="Q2557"/>
      <c r="R2557"/>
    </row>
    <row r="2558" spans="2:18" x14ac:dyDescent="0.2">
      <c r="B2558"/>
      <c r="P2558"/>
      <c r="Q2558"/>
      <c r="R2558"/>
    </row>
    <row r="2559" spans="2:18" x14ac:dyDescent="0.2">
      <c r="B2559"/>
      <c r="P2559"/>
      <c r="Q2559"/>
      <c r="R2559"/>
    </row>
    <row r="2560" spans="2:18" x14ac:dyDescent="0.2">
      <c r="B2560"/>
      <c r="P2560"/>
      <c r="Q2560"/>
      <c r="R2560"/>
    </row>
    <row r="2561" spans="2:18" x14ac:dyDescent="0.2">
      <c r="B2561"/>
      <c r="P2561"/>
      <c r="Q2561"/>
      <c r="R2561"/>
    </row>
    <row r="2562" spans="2:18" x14ac:dyDescent="0.2">
      <c r="B2562"/>
      <c r="P2562"/>
      <c r="Q2562"/>
      <c r="R2562"/>
    </row>
    <row r="2563" spans="2:18" x14ac:dyDescent="0.2">
      <c r="B2563"/>
      <c r="P2563"/>
      <c r="Q2563"/>
      <c r="R2563"/>
    </row>
    <row r="2564" spans="2:18" x14ac:dyDescent="0.2">
      <c r="B2564"/>
      <c r="P2564"/>
      <c r="Q2564"/>
      <c r="R2564"/>
    </row>
    <row r="2565" spans="2:18" x14ac:dyDescent="0.2">
      <c r="B2565"/>
      <c r="P2565"/>
      <c r="Q2565"/>
      <c r="R2565"/>
    </row>
    <row r="2566" spans="2:18" x14ac:dyDescent="0.2">
      <c r="B2566"/>
      <c r="P2566"/>
      <c r="Q2566"/>
      <c r="R2566"/>
    </row>
    <row r="2567" spans="2:18" x14ac:dyDescent="0.2">
      <c r="B2567"/>
      <c r="P2567"/>
      <c r="Q2567"/>
      <c r="R2567"/>
    </row>
    <row r="2568" spans="2:18" x14ac:dyDescent="0.2">
      <c r="B2568"/>
      <c r="P2568"/>
      <c r="Q2568"/>
      <c r="R2568"/>
    </row>
    <row r="2569" spans="2:18" x14ac:dyDescent="0.2">
      <c r="B2569"/>
      <c r="P2569"/>
      <c r="Q2569"/>
      <c r="R2569"/>
    </row>
    <row r="2570" spans="2:18" x14ac:dyDescent="0.2">
      <c r="B2570"/>
      <c r="P2570"/>
      <c r="Q2570"/>
      <c r="R2570"/>
    </row>
    <row r="2571" spans="2:18" x14ac:dyDescent="0.2">
      <c r="B2571"/>
      <c r="P2571"/>
      <c r="Q2571"/>
      <c r="R2571"/>
    </row>
    <row r="2572" spans="2:18" x14ac:dyDescent="0.2">
      <c r="B2572"/>
      <c r="P2572"/>
      <c r="Q2572"/>
      <c r="R2572"/>
    </row>
    <row r="2573" spans="2:18" x14ac:dyDescent="0.2">
      <c r="B2573"/>
      <c r="P2573"/>
      <c r="Q2573"/>
      <c r="R2573"/>
    </row>
    <row r="2574" spans="2:18" x14ac:dyDescent="0.2">
      <c r="B2574"/>
      <c r="P2574"/>
      <c r="Q2574"/>
      <c r="R2574"/>
    </row>
    <row r="2575" spans="2:18" x14ac:dyDescent="0.2">
      <c r="B2575"/>
      <c r="P2575"/>
      <c r="Q2575"/>
      <c r="R2575"/>
    </row>
    <row r="2576" spans="2:18" x14ac:dyDescent="0.2">
      <c r="B2576"/>
      <c r="P2576"/>
      <c r="Q2576"/>
      <c r="R2576"/>
    </row>
    <row r="2577" spans="2:18" x14ac:dyDescent="0.2">
      <c r="B2577"/>
      <c r="P2577"/>
      <c r="Q2577"/>
      <c r="R2577"/>
    </row>
    <row r="2578" spans="2:18" x14ac:dyDescent="0.2">
      <c r="B2578"/>
      <c r="P2578"/>
      <c r="Q2578"/>
      <c r="R2578"/>
    </row>
    <row r="2579" spans="2:18" x14ac:dyDescent="0.2">
      <c r="B2579"/>
      <c r="P2579"/>
      <c r="Q2579"/>
      <c r="R2579"/>
    </row>
    <row r="2580" spans="2:18" x14ac:dyDescent="0.2">
      <c r="B2580"/>
      <c r="P2580"/>
      <c r="Q2580"/>
      <c r="R2580"/>
    </row>
    <row r="2581" spans="2:18" x14ac:dyDescent="0.2">
      <c r="B2581"/>
      <c r="P2581"/>
      <c r="Q2581"/>
      <c r="R2581"/>
    </row>
    <row r="2582" spans="2:18" x14ac:dyDescent="0.2">
      <c r="B2582"/>
      <c r="P2582"/>
      <c r="Q2582"/>
      <c r="R2582"/>
    </row>
    <row r="2583" spans="2:18" x14ac:dyDescent="0.2">
      <c r="B2583"/>
      <c r="P2583"/>
      <c r="Q2583"/>
      <c r="R2583"/>
    </row>
    <row r="2584" spans="2:18" x14ac:dyDescent="0.2">
      <c r="B2584"/>
      <c r="P2584"/>
      <c r="Q2584"/>
      <c r="R2584"/>
    </row>
    <row r="2585" spans="2:18" x14ac:dyDescent="0.2">
      <c r="B2585"/>
      <c r="P2585"/>
      <c r="Q2585"/>
      <c r="R2585"/>
    </row>
    <row r="2586" spans="2:18" x14ac:dyDescent="0.2">
      <c r="B2586"/>
      <c r="P2586"/>
      <c r="Q2586"/>
      <c r="R2586"/>
    </row>
    <row r="2587" spans="2:18" x14ac:dyDescent="0.2">
      <c r="B2587"/>
      <c r="P2587"/>
      <c r="Q2587"/>
      <c r="R2587"/>
    </row>
    <row r="2588" spans="2:18" x14ac:dyDescent="0.2">
      <c r="B2588"/>
      <c r="P2588"/>
      <c r="Q2588"/>
      <c r="R2588"/>
    </row>
    <row r="2589" spans="2:18" x14ac:dyDescent="0.2">
      <c r="B2589"/>
      <c r="P2589"/>
      <c r="Q2589"/>
      <c r="R2589"/>
    </row>
    <row r="2590" spans="2:18" x14ac:dyDescent="0.2">
      <c r="B2590"/>
      <c r="P2590"/>
      <c r="Q2590"/>
      <c r="R2590"/>
    </row>
    <row r="2591" spans="2:18" x14ac:dyDescent="0.2">
      <c r="B2591"/>
      <c r="P2591"/>
      <c r="Q2591"/>
      <c r="R2591"/>
    </row>
    <row r="2592" spans="2:18" x14ac:dyDescent="0.2">
      <c r="B2592"/>
      <c r="P2592"/>
      <c r="Q2592"/>
      <c r="R2592"/>
    </row>
    <row r="2593" spans="2:18" x14ac:dyDescent="0.2">
      <c r="B2593"/>
      <c r="P2593"/>
      <c r="Q2593"/>
      <c r="R2593"/>
    </row>
    <row r="2594" spans="2:18" x14ac:dyDescent="0.2">
      <c r="B2594"/>
      <c r="P2594"/>
      <c r="Q2594"/>
      <c r="R2594"/>
    </row>
    <row r="2595" spans="2:18" x14ac:dyDescent="0.2">
      <c r="B2595"/>
      <c r="P2595"/>
      <c r="Q2595"/>
      <c r="R2595"/>
    </row>
    <row r="2596" spans="2:18" x14ac:dyDescent="0.2">
      <c r="B2596"/>
      <c r="P2596"/>
      <c r="Q2596"/>
      <c r="R2596"/>
    </row>
    <row r="2597" spans="2:18" x14ac:dyDescent="0.2">
      <c r="B2597"/>
      <c r="P2597"/>
      <c r="Q2597"/>
      <c r="R2597"/>
    </row>
    <row r="2598" spans="2:18" x14ac:dyDescent="0.2">
      <c r="B2598"/>
      <c r="P2598"/>
      <c r="Q2598"/>
      <c r="R2598"/>
    </row>
    <row r="2599" spans="2:18" x14ac:dyDescent="0.2">
      <c r="B2599"/>
      <c r="P2599"/>
      <c r="Q2599"/>
      <c r="R2599"/>
    </row>
    <row r="2600" spans="2:18" x14ac:dyDescent="0.2">
      <c r="B2600"/>
      <c r="P2600"/>
      <c r="Q2600"/>
      <c r="R2600"/>
    </row>
    <row r="2601" spans="2:18" x14ac:dyDescent="0.2">
      <c r="B2601"/>
      <c r="P2601"/>
      <c r="Q2601"/>
      <c r="R2601"/>
    </row>
    <row r="2602" spans="2:18" x14ac:dyDescent="0.2">
      <c r="B2602"/>
      <c r="P2602"/>
      <c r="Q2602"/>
      <c r="R2602"/>
    </row>
    <row r="2603" spans="2:18" x14ac:dyDescent="0.2">
      <c r="B2603"/>
      <c r="P2603"/>
      <c r="Q2603"/>
      <c r="R2603"/>
    </row>
    <row r="2604" spans="2:18" x14ac:dyDescent="0.2">
      <c r="B2604"/>
      <c r="P2604"/>
      <c r="Q2604"/>
      <c r="R2604"/>
    </row>
    <row r="2605" spans="2:18" x14ac:dyDescent="0.2">
      <c r="B2605"/>
      <c r="P2605"/>
      <c r="Q2605"/>
      <c r="R2605"/>
    </row>
    <row r="2606" spans="2:18" x14ac:dyDescent="0.2">
      <c r="B2606"/>
      <c r="P2606"/>
      <c r="Q2606"/>
      <c r="R2606"/>
    </row>
    <row r="2607" spans="2:18" x14ac:dyDescent="0.2">
      <c r="B2607"/>
      <c r="P2607"/>
      <c r="Q2607"/>
      <c r="R2607"/>
    </row>
    <row r="2608" spans="2:18" x14ac:dyDescent="0.2">
      <c r="B2608"/>
      <c r="P2608"/>
      <c r="Q2608"/>
      <c r="R2608"/>
    </row>
    <row r="2609" spans="2:18" x14ac:dyDescent="0.2">
      <c r="B2609"/>
      <c r="P2609"/>
      <c r="Q2609"/>
      <c r="R2609"/>
    </row>
    <row r="2610" spans="2:18" x14ac:dyDescent="0.2">
      <c r="B2610"/>
      <c r="P2610"/>
      <c r="Q2610"/>
      <c r="R2610"/>
    </row>
    <row r="2611" spans="2:18" x14ac:dyDescent="0.2">
      <c r="B2611"/>
      <c r="P2611"/>
      <c r="Q2611"/>
      <c r="R2611"/>
    </row>
    <row r="2612" spans="2:18" x14ac:dyDescent="0.2">
      <c r="B2612"/>
      <c r="P2612"/>
      <c r="Q2612"/>
      <c r="R2612"/>
    </row>
    <row r="2613" spans="2:18" x14ac:dyDescent="0.2">
      <c r="B2613"/>
      <c r="P2613"/>
      <c r="Q2613"/>
      <c r="R2613"/>
    </row>
    <row r="2614" spans="2:18" x14ac:dyDescent="0.2">
      <c r="B2614"/>
      <c r="P2614"/>
      <c r="Q2614"/>
      <c r="R2614"/>
    </row>
    <row r="2615" spans="2:18" x14ac:dyDescent="0.2">
      <c r="B2615"/>
      <c r="P2615"/>
      <c r="Q2615"/>
      <c r="R2615"/>
    </row>
    <row r="2616" spans="2:18" x14ac:dyDescent="0.2">
      <c r="B2616"/>
      <c r="P2616"/>
      <c r="Q2616"/>
      <c r="R2616"/>
    </row>
    <row r="2617" spans="2:18" x14ac:dyDescent="0.2">
      <c r="B2617"/>
      <c r="P2617"/>
      <c r="Q2617"/>
      <c r="R2617"/>
    </row>
    <row r="2618" spans="2:18" x14ac:dyDescent="0.2">
      <c r="B2618"/>
      <c r="P2618"/>
      <c r="Q2618"/>
      <c r="R2618"/>
    </row>
    <row r="2619" spans="2:18" x14ac:dyDescent="0.2">
      <c r="B2619"/>
      <c r="P2619"/>
      <c r="Q2619"/>
      <c r="R2619"/>
    </row>
    <row r="2620" spans="2:18" x14ac:dyDescent="0.2">
      <c r="B2620"/>
      <c r="P2620"/>
      <c r="Q2620"/>
      <c r="R2620"/>
    </row>
    <row r="2621" spans="2:18" x14ac:dyDescent="0.2">
      <c r="B2621"/>
      <c r="P2621"/>
      <c r="Q2621"/>
      <c r="R2621"/>
    </row>
    <row r="2622" spans="2:18" x14ac:dyDescent="0.2">
      <c r="B2622"/>
      <c r="P2622"/>
      <c r="Q2622"/>
      <c r="R2622"/>
    </row>
    <row r="2623" spans="2:18" x14ac:dyDescent="0.2">
      <c r="B2623"/>
      <c r="P2623"/>
      <c r="Q2623"/>
      <c r="R2623"/>
    </row>
    <row r="2624" spans="2:18" x14ac:dyDescent="0.2">
      <c r="B2624"/>
      <c r="P2624"/>
      <c r="Q2624"/>
      <c r="R2624"/>
    </row>
    <row r="2625" spans="2:18" x14ac:dyDescent="0.2">
      <c r="B2625"/>
      <c r="P2625"/>
      <c r="Q2625"/>
      <c r="R2625"/>
    </row>
    <row r="2626" spans="2:18" x14ac:dyDescent="0.2">
      <c r="B2626"/>
      <c r="P2626"/>
      <c r="Q2626"/>
      <c r="R2626"/>
    </row>
    <row r="2627" spans="2:18" x14ac:dyDescent="0.2">
      <c r="B2627"/>
      <c r="P2627"/>
      <c r="Q2627"/>
      <c r="R2627"/>
    </row>
    <row r="2628" spans="2:18" x14ac:dyDescent="0.2">
      <c r="B2628"/>
      <c r="P2628"/>
      <c r="Q2628"/>
      <c r="R2628"/>
    </row>
    <row r="2629" spans="2:18" x14ac:dyDescent="0.2">
      <c r="B2629"/>
      <c r="P2629"/>
      <c r="Q2629"/>
      <c r="R2629"/>
    </row>
    <row r="2630" spans="2:18" x14ac:dyDescent="0.2">
      <c r="B2630"/>
      <c r="P2630"/>
      <c r="Q2630"/>
      <c r="R2630"/>
    </row>
    <row r="2631" spans="2:18" x14ac:dyDescent="0.2">
      <c r="B2631"/>
      <c r="P2631"/>
      <c r="Q2631"/>
      <c r="R2631"/>
    </row>
    <row r="2632" spans="2:18" x14ac:dyDescent="0.2">
      <c r="B2632"/>
      <c r="P2632"/>
      <c r="Q2632"/>
      <c r="R2632"/>
    </row>
    <row r="2633" spans="2:18" x14ac:dyDescent="0.2">
      <c r="B2633"/>
      <c r="P2633"/>
      <c r="Q2633"/>
      <c r="R2633"/>
    </row>
    <row r="2634" spans="2:18" x14ac:dyDescent="0.2">
      <c r="B2634"/>
      <c r="P2634"/>
      <c r="Q2634"/>
      <c r="R2634"/>
    </row>
    <row r="2635" spans="2:18" x14ac:dyDescent="0.2">
      <c r="B2635"/>
      <c r="P2635"/>
      <c r="Q2635"/>
      <c r="R2635"/>
    </row>
    <row r="2636" spans="2:18" x14ac:dyDescent="0.2">
      <c r="B2636"/>
      <c r="P2636"/>
      <c r="Q2636"/>
      <c r="R2636"/>
    </row>
    <row r="2637" spans="2:18" x14ac:dyDescent="0.2">
      <c r="B2637"/>
      <c r="P2637"/>
      <c r="Q2637"/>
      <c r="R2637"/>
    </row>
    <row r="2638" spans="2:18" x14ac:dyDescent="0.2">
      <c r="B2638"/>
      <c r="P2638"/>
      <c r="Q2638"/>
      <c r="R2638"/>
    </row>
    <row r="2639" spans="2:18" x14ac:dyDescent="0.2">
      <c r="B2639"/>
      <c r="P2639"/>
      <c r="Q2639"/>
      <c r="R2639"/>
    </row>
    <row r="2640" spans="2:18" x14ac:dyDescent="0.2">
      <c r="B2640"/>
      <c r="P2640"/>
      <c r="Q2640"/>
      <c r="R2640"/>
    </row>
    <row r="2641" spans="2:18" x14ac:dyDescent="0.2">
      <c r="B2641"/>
      <c r="P2641"/>
      <c r="Q2641"/>
      <c r="R2641"/>
    </row>
    <row r="2642" spans="2:18" x14ac:dyDescent="0.2">
      <c r="B2642"/>
      <c r="P2642"/>
      <c r="Q2642"/>
      <c r="R2642"/>
    </row>
    <row r="2643" spans="2:18" x14ac:dyDescent="0.2">
      <c r="B2643"/>
      <c r="P2643"/>
      <c r="Q2643"/>
      <c r="R2643"/>
    </row>
    <row r="2644" spans="2:18" x14ac:dyDescent="0.2">
      <c r="B2644"/>
      <c r="P2644"/>
      <c r="Q2644"/>
      <c r="R2644"/>
    </row>
    <row r="2645" spans="2:18" x14ac:dyDescent="0.2">
      <c r="B2645"/>
      <c r="P2645"/>
      <c r="Q2645"/>
      <c r="R2645"/>
    </row>
    <row r="2646" spans="2:18" x14ac:dyDescent="0.2">
      <c r="B2646"/>
      <c r="P2646"/>
      <c r="Q2646"/>
      <c r="R2646"/>
    </row>
    <row r="2647" spans="2:18" x14ac:dyDescent="0.2">
      <c r="B2647"/>
      <c r="P2647"/>
      <c r="Q2647"/>
      <c r="R2647"/>
    </row>
    <row r="2648" spans="2:18" x14ac:dyDescent="0.2">
      <c r="B2648"/>
      <c r="P2648"/>
      <c r="Q2648"/>
      <c r="R2648"/>
    </row>
    <row r="2649" spans="2:18" x14ac:dyDescent="0.2">
      <c r="B2649"/>
      <c r="P2649"/>
      <c r="Q2649"/>
      <c r="R2649"/>
    </row>
    <row r="2650" spans="2:18" x14ac:dyDescent="0.2">
      <c r="B2650"/>
      <c r="P2650"/>
      <c r="Q2650"/>
      <c r="R2650"/>
    </row>
    <row r="2651" spans="2:18" x14ac:dyDescent="0.2">
      <c r="B2651"/>
      <c r="P2651"/>
      <c r="Q2651"/>
      <c r="R2651"/>
    </row>
    <row r="2652" spans="2:18" x14ac:dyDescent="0.2">
      <c r="B2652"/>
      <c r="P2652"/>
      <c r="Q2652"/>
      <c r="R2652"/>
    </row>
    <row r="2653" spans="2:18" x14ac:dyDescent="0.2">
      <c r="B2653"/>
      <c r="P2653"/>
      <c r="Q2653"/>
      <c r="R2653"/>
    </row>
    <row r="2654" spans="2:18" x14ac:dyDescent="0.2">
      <c r="B2654"/>
      <c r="P2654"/>
      <c r="Q2654"/>
      <c r="R2654"/>
    </row>
    <row r="2655" spans="2:18" x14ac:dyDescent="0.2">
      <c r="B2655"/>
      <c r="P2655"/>
      <c r="Q2655"/>
      <c r="R2655"/>
    </row>
    <row r="2656" spans="2:18" x14ac:dyDescent="0.2">
      <c r="B2656"/>
      <c r="P2656"/>
      <c r="Q2656"/>
      <c r="R2656"/>
    </row>
    <row r="2657" spans="2:18" x14ac:dyDescent="0.2">
      <c r="B2657"/>
      <c r="P2657"/>
      <c r="Q2657"/>
      <c r="R2657"/>
    </row>
    <row r="2658" spans="2:18" x14ac:dyDescent="0.2">
      <c r="B2658"/>
      <c r="P2658"/>
      <c r="Q2658"/>
      <c r="R2658"/>
    </row>
    <row r="2659" spans="2:18" x14ac:dyDescent="0.2">
      <c r="B2659"/>
      <c r="P2659"/>
      <c r="Q2659"/>
      <c r="R2659"/>
    </row>
    <row r="2660" spans="2:18" x14ac:dyDescent="0.2">
      <c r="B2660"/>
      <c r="P2660"/>
      <c r="Q2660"/>
      <c r="R2660"/>
    </row>
    <row r="2661" spans="2:18" x14ac:dyDescent="0.2">
      <c r="B2661"/>
      <c r="P2661"/>
      <c r="Q2661"/>
      <c r="R2661"/>
    </row>
    <row r="2662" spans="2:18" x14ac:dyDescent="0.2">
      <c r="B2662"/>
      <c r="P2662"/>
      <c r="Q2662"/>
      <c r="R2662"/>
    </row>
    <row r="2663" spans="2:18" x14ac:dyDescent="0.2">
      <c r="B2663"/>
      <c r="P2663"/>
      <c r="Q2663"/>
      <c r="R2663"/>
    </row>
    <row r="2664" spans="2:18" x14ac:dyDescent="0.2">
      <c r="B2664"/>
      <c r="P2664"/>
      <c r="Q2664"/>
      <c r="R2664"/>
    </row>
    <row r="2665" spans="2:18" x14ac:dyDescent="0.2">
      <c r="B2665"/>
      <c r="P2665"/>
      <c r="Q2665"/>
      <c r="R2665"/>
    </row>
    <row r="2666" spans="2:18" x14ac:dyDescent="0.2">
      <c r="B2666"/>
      <c r="P2666"/>
      <c r="Q2666"/>
      <c r="R2666"/>
    </row>
    <row r="2667" spans="2:18" x14ac:dyDescent="0.2">
      <c r="B2667"/>
      <c r="P2667"/>
      <c r="Q2667"/>
      <c r="R2667"/>
    </row>
    <row r="2668" spans="2:18" x14ac:dyDescent="0.2">
      <c r="B2668"/>
      <c r="P2668"/>
      <c r="Q2668"/>
      <c r="R2668"/>
    </row>
    <row r="2669" spans="2:18" x14ac:dyDescent="0.2">
      <c r="B2669"/>
      <c r="P2669"/>
      <c r="Q2669"/>
      <c r="R2669"/>
    </row>
    <row r="2670" spans="2:18" x14ac:dyDescent="0.2">
      <c r="B2670"/>
      <c r="P2670"/>
      <c r="Q2670"/>
      <c r="R2670"/>
    </row>
    <row r="2671" spans="2:18" x14ac:dyDescent="0.2">
      <c r="B2671"/>
      <c r="P2671"/>
      <c r="Q2671"/>
      <c r="R2671"/>
    </row>
    <row r="2672" spans="2:18" x14ac:dyDescent="0.2">
      <c r="B2672"/>
      <c r="P2672"/>
      <c r="Q2672"/>
      <c r="R2672"/>
    </row>
    <row r="2673" spans="2:18" x14ac:dyDescent="0.2">
      <c r="B2673"/>
      <c r="P2673"/>
      <c r="Q2673"/>
      <c r="R2673"/>
    </row>
    <row r="2674" spans="2:18" x14ac:dyDescent="0.2">
      <c r="B2674"/>
      <c r="P2674"/>
      <c r="Q2674"/>
      <c r="R2674"/>
    </row>
    <row r="2675" spans="2:18" x14ac:dyDescent="0.2">
      <c r="B2675"/>
      <c r="P2675"/>
      <c r="Q2675"/>
      <c r="R2675"/>
    </row>
    <row r="2676" spans="2:18" x14ac:dyDescent="0.2">
      <c r="B2676"/>
      <c r="P2676"/>
      <c r="Q2676"/>
      <c r="R2676"/>
    </row>
    <row r="2677" spans="2:18" x14ac:dyDescent="0.2">
      <c r="B2677"/>
      <c r="P2677"/>
      <c r="Q2677"/>
      <c r="R2677"/>
    </row>
    <row r="2678" spans="2:18" x14ac:dyDescent="0.2">
      <c r="B2678"/>
      <c r="P2678"/>
      <c r="Q2678"/>
      <c r="R2678"/>
    </row>
    <row r="2679" spans="2:18" x14ac:dyDescent="0.2">
      <c r="B2679"/>
      <c r="P2679"/>
      <c r="Q2679"/>
      <c r="R2679"/>
    </row>
    <row r="2680" spans="2:18" x14ac:dyDescent="0.2">
      <c r="B2680"/>
      <c r="P2680"/>
      <c r="Q2680"/>
      <c r="R2680"/>
    </row>
    <row r="2681" spans="2:18" x14ac:dyDescent="0.2">
      <c r="B2681"/>
      <c r="P2681"/>
      <c r="Q2681"/>
      <c r="R2681"/>
    </row>
    <row r="2682" spans="2:18" x14ac:dyDescent="0.2">
      <c r="B2682"/>
      <c r="P2682"/>
      <c r="Q2682"/>
      <c r="R2682"/>
    </row>
    <row r="2683" spans="2:18" x14ac:dyDescent="0.2">
      <c r="B2683"/>
      <c r="P2683"/>
      <c r="Q2683"/>
      <c r="R2683"/>
    </row>
    <row r="2684" spans="2:18" x14ac:dyDescent="0.2">
      <c r="B2684"/>
      <c r="P2684"/>
      <c r="Q2684"/>
      <c r="R2684"/>
    </row>
    <row r="2685" spans="2:18" x14ac:dyDescent="0.2">
      <c r="B2685"/>
      <c r="P2685"/>
      <c r="Q2685"/>
      <c r="R2685"/>
    </row>
    <row r="2686" spans="2:18" x14ac:dyDescent="0.2">
      <c r="B2686"/>
      <c r="P2686"/>
      <c r="Q2686"/>
      <c r="R2686"/>
    </row>
    <row r="2687" spans="2:18" x14ac:dyDescent="0.2">
      <c r="B2687"/>
      <c r="P2687"/>
      <c r="Q2687"/>
      <c r="R2687"/>
    </row>
    <row r="2688" spans="2:18" x14ac:dyDescent="0.2">
      <c r="B2688"/>
      <c r="P2688"/>
      <c r="Q2688"/>
      <c r="R2688"/>
    </row>
    <row r="2689" spans="2:18" x14ac:dyDescent="0.2">
      <c r="B2689"/>
      <c r="P2689"/>
      <c r="Q2689"/>
      <c r="R2689"/>
    </row>
    <row r="2690" spans="2:18" x14ac:dyDescent="0.2">
      <c r="B2690"/>
      <c r="P2690"/>
      <c r="Q2690"/>
      <c r="R2690"/>
    </row>
    <row r="2691" spans="2:18" x14ac:dyDescent="0.2">
      <c r="B2691"/>
      <c r="P2691"/>
      <c r="Q2691"/>
      <c r="R2691"/>
    </row>
    <row r="2692" spans="2:18" x14ac:dyDescent="0.2">
      <c r="B2692"/>
      <c r="P2692"/>
      <c r="Q2692"/>
      <c r="R2692"/>
    </row>
    <row r="2693" spans="2:18" x14ac:dyDescent="0.2">
      <c r="B2693"/>
      <c r="P2693"/>
      <c r="Q2693"/>
      <c r="R2693"/>
    </row>
    <row r="2694" spans="2:18" x14ac:dyDescent="0.2">
      <c r="B2694"/>
      <c r="P2694"/>
      <c r="Q2694"/>
      <c r="R2694"/>
    </row>
    <row r="2695" spans="2:18" x14ac:dyDescent="0.2">
      <c r="B2695"/>
      <c r="P2695"/>
      <c r="Q2695"/>
      <c r="R2695"/>
    </row>
    <row r="2696" spans="2:18" x14ac:dyDescent="0.2">
      <c r="B2696"/>
      <c r="P2696"/>
      <c r="Q2696"/>
      <c r="R2696"/>
    </row>
    <row r="2697" spans="2:18" x14ac:dyDescent="0.2">
      <c r="B2697"/>
      <c r="P2697"/>
      <c r="Q2697"/>
      <c r="R2697"/>
    </row>
    <row r="2698" spans="2:18" x14ac:dyDescent="0.2">
      <c r="B2698"/>
      <c r="P2698"/>
      <c r="Q2698"/>
      <c r="R2698"/>
    </row>
    <row r="2699" spans="2:18" x14ac:dyDescent="0.2">
      <c r="B2699"/>
      <c r="P2699"/>
      <c r="Q2699"/>
      <c r="R2699"/>
    </row>
    <row r="2700" spans="2:18" x14ac:dyDescent="0.2">
      <c r="B2700"/>
      <c r="P2700"/>
      <c r="Q2700"/>
      <c r="R2700"/>
    </row>
    <row r="2701" spans="2:18" x14ac:dyDescent="0.2">
      <c r="B2701"/>
      <c r="P2701"/>
      <c r="Q2701"/>
      <c r="R2701"/>
    </row>
    <row r="2702" spans="2:18" x14ac:dyDescent="0.2">
      <c r="B2702"/>
      <c r="P2702"/>
      <c r="Q2702"/>
      <c r="R2702"/>
    </row>
    <row r="2703" spans="2:18" x14ac:dyDescent="0.2">
      <c r="B2703"/>
      <c r="P2703"/>
      <c r="Q2703"/>
      <c r="R2703"/>
    </row>
    <row r="2704" spans="2:18" x14ac:dyDescent="0.2">
      <c r="B2704"/>
      <c r="P2704"/>
      <c r="Q2704"/>
      <c r="R2704"/>
    </row>
    <row r="2705" spans="2:18" x14ac:dyDescent="0.2">
      <c r="B2705"/>
      <c r="P2705"/>
      <c r="Q2705"/>
      <c r="R2705"/>
    </row>
    <row r="2706" spans="2:18" x14ac:dyDescent="0.2">
      <c r="B2706"/>
      <c r="P2706"/>
      <c r="Q2706"/>
      <c r="R2706"/>
    </row>
    <row r="2707" spans="2:18" x14ac:dyDescent="0.2">
      <c r="B2707"/>
      <c r="P2707"/>
      <c r="Q2707"/>
      <c r="R2707"/>
    </row>
    <row r="2708" spans="2:18" x14ac:dyDescent="0.2">
      <c r="B2708"/>
      <c r="P2708"/>
      <c r="Q2708"/>
      <c r="R2708"/>
    </row>
    <row r="2709" spans="2:18" x14ac:dyDescent="0.2">
      <c r="B2709"/>
      <c r="P2709"/>
      <c r="Q2709"/>
      <c r="R2709"/>
    </row>
    <row r="2710" spans="2:18" x14ac:dyDescent="0.2">
      <c r="B2710"/>
      <c r="P2710"/>
      <c r="Q2710"/>
      <c r="R2710"/>
    </row>
    <row r="2711" spans="2:18" x14ac:dyDescent="0.2">
      <c r="B2711"/>
      <c r="P2711"/>
      <c r="Q2711"/>
      <c r="R2711"/>
    </row>
    <row r="2712" spans="2:18" x14ac:dyDescent="0.2">
      <c r="B2712"/>
      <c r="P2712"/>
      <c r="Q2712"/>
      <c r="R2712"/>
    </row>
    <row r="2713" spans="2:18" x14ac:dyDescent="0.2">
      <c r="B2713"/>
      <c r="P2713"/>
      <c r="Q2713"/>
      <c r="R2713"/>
    </row>
    <row r="2714" spans="2:18" x14ac:dyDescent="0.2">
      <c r="B2714"/>
      <c r="P2714"/>
      <c r="Q2714"/>
      <c r="R2714"/>
    </row>
    <row r="2715" spans="2:18" x14ac:dyDescent="0.2">
      <c r="B2715"/>
      <c r="P2715"/>
      <c r="Q2715"/>
      <c r="R2715"/>
    </row>
    <row r="2716" spans="2:18" x14ac:dyDescent="0.2">
      <c r="B2716"/>
      <c r="P2716"/>
      <c r="Q2716"/>
      <c r="R2716"/>
    </row>
    <row r="2717" spans="2:18" x14ac:dyDescent="0.2">
      <c r="B2717"/>
      <c r="P2717"/>
      <c r="Q2717"/>
      <c r="R2717"/>
    </row>
    <row r="2718" spans="2:18" x14ac:dyDescent="0.2">
      <c r="B2718"/>
      <c r="P2718"/>
      <c r="Q2718"/>
      <c r="R2718"/>
    </row>
    <row r="2719" spans="2:18" x14ac:dyDescent="0.2">
      <c r="B2719"/>
      <c r="P2719"/>
      <c r="Q2719"/>
      <c r="R2719"/>
    </row>
    <row r="2720" spans="2:18" x14ac:dyDescent="0.2">
      <c r="B2720"/>
      <c r="P2720"/>
      <c r="Q2720"/>
      <c r="R2720"/>
    </row>
    <row r="2721" spans="2:18" x14ac:dyDescent="0.2">
      <c r="B2721"/>
      <c r="P2721"/>
      <c r="Q2721"/>
      <c r="R2721"/>
    </row>
    <row r="2722" spans="2:18" x14ac:dyDescent="0.2">
      <c r="B2722"/>
      <c r="P2722"/>
      <c r="Q2722"/>
      <c r="R2722"/>
    </row>
    <row r="2723" spans="2:18" x14ac:dyDescent="0.2">
      <c r="B2723"/>
      <c r="P2723"/>
      <c r="Q2723"/>
      <c r="R2723"/>
    </row>
    <row r="2724" spans="2:18" x14ac:dyDescent="0.2">
      <c r="B2724"/>
      <c r="P2724"/>
      <c r="Q2724"/>
      <c r="R2724"/>
    </row>
    <row r="2725" spans="2:18" x14ac:dyDescent="0.2">
      <c r="B2725"/>
      <c r="P2725"/>
      <c r="Q2725"/>
      <c r="R2725"/>
    </row>
    <row r="2726" spans="2:18" x14ac:dyDescent="0.2">
      <c r="B2726"/>
      <c r="P2726"/>
      <c r="Q2726"/>
      <c r="R2726"/>
    </row>
    <row r="2727" spans="2:18" x14ac:dyDescent="0.2">
      <c r="B2727"/>
      <c r="P2727"/>
      <c r="Q2727"/>
      <c r="R2727"/>
    </row>
    <row r="2728" spans="2:18" x14ac:dyDescent="0.2">
      <c r="B2728"/>
      <c r="P2728"/>
      <c r="Q2728"/>
      <c r="R2728"/>
    </row>
    <row r="2729" spans="2:18" x14ac:dyDescent="0.2">
      <c r="B2729"/>
      <c r="P2729"/>
      <c r="Q2729"/>
      <c r="R2729"/>
    </row>
    <row r="2730" spans="2:18" x14ac:dyDescent="0.2">
      <c r="B2730"/>
      <c r="P2730"/>
      <c r="Q2730"/>
      <c r="R2730"/>
    </row>
    <row r="2731" spans="2:18" x14ac:dyDescent="0.2">
      <c r="B2731"/>
      <c r="P2731"/>
      <c r="Q2731"/>
      <c r="R2731"/>
    </row>
    <row r="2732" spans="2:18" x14ac:dyDescent="0.2">
      <c r="B2732"/>
      <c r="P2732"/>
      <c r="Q2732"/>
      <c r="R2732"/>
    </row>
    <row r="2733" spans="2:18" x14ac:dyDescent="0.2">
      <c r="B2733"/>
      <c r="P2733"/>
      <c r="Q2733"/>
      <c r="R2733"/>
    </row>
    <row r="2734" spans="2:18" x14ac:dyDescent="0.2">
      <c r="B2734"/>
      <c r="P2734"/>
      <c r="Q2734"/>
      <c r="R2734"/>
    </row>
    <row r="2735" spans="2:18" x14ac:dyDescent="0.2">
      <c r="B2735"/>
      <c r="P2735"/>
      <c r="Q2735"/>
      <c r="R2735"/>
    </row>
    <row r="2736" spans="2:18" x14ac:dyDescent="0.2">
      <c r="B2736"/>
      <c r="P2736"/>
      <c r="Q2736"/>
      <c r="R2736"/>
    </row>
    <row r="2737" spans="2:18" x14ac:dyDescent="0.2">
      <c r="B2737"/>
      <c r="P2737"/>
      <c r="Q2737"/>
      <c r="R2737"/>
    </row>
    <row r="2738" spans="2:18" x14ac:dyDescent="0.2">
      <c r="B2738"/>
      <c r="P2738"/>
      <c r="Q2738"/>
      <c r="R2738"/>
    </row>
    <row r="2739" spans="2:18" x14ac:dyDescent="0.2">
      <c r="B2739"/>
      <c r="P2739"/>
      <c r="Q2739"/>
      <c r="R2739"/>
    </row>
    <row r="2740" spans="2:18" x14ac:dyDescent="0.2">
      <c r="B2740"/>
      <c r="P2740"/>
      <c r="Q2740"/>
      <c r="R2740"/>
    </row>
    <row r="2741" spans="2:18" x14ac:dyDescent="0.2">
      <c r="B2741"/>
      <c r="P2741"/>
      <c r="Q2741"/>
      <c r="R2741"/>
    </row>
    <row r="2742" spans="2:18" x14ac:dyDescent="0.2">
      <c r="B2742"/>
      <c r="P2742"/>
      <c r="Q2742"/>
      <c r="R2742"/>
    </row>
    <row r="2743" spans="2:18" x14ac:dyDescent="0.2">
      <c r="B2743"/>
      <c r="P2743"/>
      <c r="Q2743"/>
      <c r="R2743"/>
    </row>
    <row r="2744" spans="2:18" x14ac:dyDescent="0.2">
      <c r="B2744"/>
      <c r="P2744"/>
      <c r="Q2744"/>
      <c r="R2744"/>
    </row>
    <row r="2745" spans="2:18" x14ac:dyDescent="0.2">
      <c r="B2745"/>
      <c r="P2745"/>
      <c r="Q2745"/>
      <c r="R2745"/>
    </row>
    <row r="2746" spans="2:18" x14ac:dyDescent="0.2">
      <c r="B2746"/>
      <c r="P2746"/>
      <c r="Q2746"/>
      <c r="R2746"/>
    </row>
    <row r="2747" spans="2:18" x14ac:dyDescent="0.2">
      <c r="B2747"/>
      <c r="P2747"/>
      <c r="Q2747"/>
      <c r="R2747"/>
    </row>
    <row r="2748" spans="2:18" x14ac:dyDescent="0.2">
      <c r="B2748"/>
      <c r="P2748"/>
      <c r="Q2748"/>
      <c r="R2748"/>
    </row>
    <row r="2749" spans="2:18" x14ac:dyDescent="0.2">
      <c r="B2749"/>
      <c r="P2749"/>
      <c r="Q2749"/>
      <c r="R2749"/>
    </row>
    <row r="2750" spans="2:18" x14ac:dyDescent="0.2">
      <c r="B2750"/>
      <c r="P2750"/>
      <c r="Q2750"/>
      <c r="R2750"/>
    </row>
    <row r="2751" spans="2:18" x14ac:dyDescent="0.2">
      <c r="B2751"/>
      <c r="P2751"/>
      <c r="Q2751"/>
      <c r="R2751"/>
    </row>
    <row r="2752" spans="2:18" x14ac:dyDescent="0.2">
      <c r="B2752"/>
      <c r="P2752"/>
      <c r="Q2752"/>
      <c r="R2752"/>
    </row>
    <row r="2753" spans="2:18" x14ac:dyDescent="0.2">
      <c r="B2753"/>
      <c r="P2753"/>
      <c r="Q2753"/>
      <c r="R2753"/>
    </row>
    <row r="2754" spans="2:18" x14ac:dyDescent="0.2">
      <c r="B2754"/>
      <c r="P2754"/>
      <c r="Q2754"/>
      <c r="R2754"/>
    </row>
    <row r="2755" spans="2:18" x14ac:dyDescent="0.2">
      <c r="B2755"/>
      <c r="P2755"/>
      <c r="Q2755"/>
      <c r="R2755"/>
    </row>
    <row r="2756" spans="2:18" x14ac:dyDescent="0.2">
      <c r="B2756"/>
      <c r="P2756"/>
      <c r="Q2756"/>
      <c r="R2756"/>
    </row>
    <row r="2757" spans="2:18" x14ac:dyDescent="0.2">
      <c r="B2757"/>
      <c r="P2757"/>
      <c r="Q2757"/>
      <c r="R2757"/>
    </row>
    <row r="2758" spans="2:18" x14ac:dyDescent="0.2">
      <c r="B2758"/>
      <c r="P2758"/>
      <c r="Q2758"/>
      <c r="R2758"/>
    </row>
    <row r="2759" spans="2:18" x14ac:dyDescent="0.2">
      <c r="B2759"/>
      <c r="P2759"/>
      <c r="Q2759"/>
      <c r="R2759"/>
    </row>
    <row r="2760" spans="2:18" x14ac:dyDescent="0.2">
      <c r="B2760"/>
      <c r="P2760"/>
      <c r="Q2760"/>
      <c r="R2760"/>
    </row>
    <row r="2761" spans="2:18" x14ac:dyDescent="0.2">
      <c r="B2761"/>
      <c r="P2761"/>
      <c r="Q2761"/>
      <c r="R2761"/>
    </row>
    <row r="2762" spans="2:18" x14ac:dyDescent="0.2">
      <c r="B2762"/>
      <c r="P2762"/>
      <c r="Q2762"/>
      <c r="R2762"/>
    </row>
    <row r="2763" spans="2:18" x14ac:dyDescent="0.2">
      <c r="B2763"/>
      <c r="P2763"/>
      <c r="Q2763"/>
      <c r="R2763"/>
    </row>
    <row r="2764" spans="2:18" x14ac:dyDescent="0.2">
      <c r="B2764"/>
      <c r="P2764"/>
      <c r="Q2764"/>
      <c r="R2764"/>
    </row>
    <row r="2765" spans="2:18" x14ac:dyDescent="0.2">
      <c r="B2765"/>
      <c r="P2765"/>
      <c r="Q2765"/>
      <c r="R2765"/>
    </row>
    <row r="2766" spans="2:18" x14ac:dyDescent="0.2">
      <c r="B2766"/>
      <c r="P2766"/>
      <c r="Q2766"/>
      <c r="R2766"/>
    </row>
    <row r="2767" spans="2:18" x14ac:dyDescent="0.2">
      <c r="B2767"/>
      <c r="P2767"/>
      <c r="Q2767"/>
      <c r="R2767"/>
    </row>
    <row r="2768" spans="2:18" x14ac:dyDescent="0.2">
      <c r="B2768"/>
      <c r="P2768"/>
      <c r="Q2768"/>
      <c r="R2768"/>
    </row>
    <row r="2769" spans="2:18" x14ac:dyDescent="0.2">
      <c r="B2769"/>
      <c r="P2769"/>
      <c r="Q2769"/>
      <c r="R2769"/>
    </row>
    <row r="2770" spans="2:18" x14ac:dyDescent="0.2">
      <c r="B2770"/>
      <c r="P2770"/>
      <c r="Q2770"/>
      <c r="R2770"/>
    </row>
    <row r="2771" spans="2:18" x14ac:dyDescent="0.2">
      <c r="B2771"/>
      <c r="P2771"/>
      <c r="Q2771"/>
      <c r="R2771"/>
    </row>
    <row r="2772" spans="2:18" x14ac:dyDescent="0.2">
      <c r="B2772"/>
      <c r="P2772"/>
      <c r="Q2772"/>
      <c r="R2772"/>
    </row>
    <row r="2773" spans="2:18" x14ac:dyDescent="0.2">
      <c r="B2773"/>
      <c r="P2773"/>
      <c r="Q2773"/>
      <c r="R2773"/>
    </row>
    <row r="2774" spans="2:18" x14ac:dyDescent="0.2">
      <c r="B2774"/>
      <c r="P2774"/>
      <c r="Q2774"/>
      <c r="R2774"/>
    </row>
    <row r="2775" spans="2:18" x14ac:dyDescent="0.2">
      <c r="B2775"/>
      <c r="P2775"/>
      <c r="Q2775"/>
      <c r="R2775"/>
    </row>
    <row r="2776" spans="2:18" x14ac:dyDescent="0.2">
      <c r="B2776"/>
      <c r="P2776"/>
      <c r="Q2776"/>
      <c r="R2776"/>
    </row>
    <row r="2777" spans="2:18" x14ac:dyDescent="0.2">
      <c r="B2777"/>
      <c r="P2777"/>
      <c r="Q2777"/>
      <c r="R2777"/>
    </row>
    <row r="2778" spans="2:18" x14ac:dyDescent="0.2">
      <c r="B2778"/>
      <c r="P2778"/>
      <c r="Q2778"/>
      <c r="R2778"/>
    </row>
    <row r="2779" spans="2:18" x14ac:dyDescent="0.2">
      <c r="B2779"/>
      <c r="P2779"/>
      <c r="Q2779"/>
      <c r="R2779"/>
    </row>
    <row r="2780" spans="2:18" x14ac:dyDescent="0.2">
      <c r="B2780"/>
      <c r="P2780"/>
      <c r="Q2780"/>
      <c r="R2780"/>
    </row>
    <row r="2781" spans="2:18" x14ac:dyDescent="0.2">
      <c r="B2781"/>
      <c r="P2781"/>
      <c r="Q2781"/>
      <c r="R2781"/>
    </row>
    <row r="2782" spans="2:18" x14ac:dyDescent="0.2">
      <c r="B2782"/>
      <c r="P2782"/>
      <c r="Q2782"/>
      <c r="R2782"/>
    </row>
    <row r="2783" spans="2:18" x14ac:dyDescent="0.2">
      <c r="B2783"/>
      <c r="P2783"/>
      <c r="Q2783"/>
      <c r="R2783"/>
    </row>
    <row r="2784" spans="2:18" x14ac:dyDescent="0.2">
      <c r="B2784"/>
      <c r="P2784"/>
      <c r="Q2784"/>
      <c r="R2784"/>
    </row>
    <row r="2785" spans="2:18" x14ac:dyDescent="0.2">
      <c r="B2785"/>
      <c r="P2785"/>
      <c r="Q2785"/>
      <c r="R2785"/>
    </row>
    <row r="2786" spans="2:18" x14ac:dyDescent="0.2">
      <c r="B2786"/>
      <c r="P2786"/>
      <c r="Q2786"/>
      <c r="R2786"/>
    </row>
    <row r="2787" spans="2:18" x14ac:dyDescent="0.2">
      <c r="B2787"/>
      <c r="P2787"/>
      <c r="Q2787"/>
      <c r="R2787"/>
    </row>
    <row r="2788" spans="2:18" x14ac:dyDescent="0.2">
      <c r="B2788"/>
      <c r="P2788"/>
      <c r="Q2788"/>
      <c r="R2788"/>
    </row>
    <row r="2789" spans="2:18" x14ac:dyDescent="0.2">
      <c r="B2789"/>
      <c r="P2789"/>
      <c r="Q2789"/>
      <c r="R2789"/>
    </row>
    <row r="2790" spans="2:18" x14ac:dyDescent="0.2">
      <c r="B2790"/>
      <c r="P2790"/>
      <c r="Q2790"/>
      <c r="R2790"/>
    </row>
    <row r="2791" spans="2:18" x14ac:dyDescent="0.2">
      <c r="B2791"/>
      <c r="P2791"/>
      <c r="Q2791"/>
      <c r="R2791"/>
    </row>
    <row r="2792" spans="2:18" x14ac:dyDescent="0.2">
      <c r="B2792"/>
      <c r="P2792"/>
      <c r="Q2792"/>
      <c r="R2792"/>
    </row>
    <row r="2793" spans="2:18" x14ac:dyDescent="0.2">
      <c r="B2793"/>
      <c r="P2793"/>
      <c r="Q2793"/>
      <c r="R2793"/>
    </row>
    <row r="2794" spans="2:18" x14ac:dyDescent="0.2">
      <c r="B2794"/>
      <c r="P2794"/>
      <c r="Q2794"/>
      <c r="R2794"/>
    </row>
    <row r="2795" spans="2:18" x14ac:dyDescent="0.2">
      <c r="B2795"/>
      <c r="P2795"/>
      <c r="Q2795"/>
      <c r="R2795"/>
    </row>
    <row r="2796" spans="2:18" x14ac:dyDescent="0.2">
      <c r="B2796"/>
      <c r="P2796"/>
      <c r="Q2796"/>
      <c r="R2796"/>
    </row>
    <row r="2797" spans="2:18" x14ac:dyDescent="0.2">
      <c r="B2797"/>
      <c r="P2797"/>
      <c r="Q2797"/>
      <c r="R2797"/>
    </row>
    <row r="2798" spans="2:18" x14ac:dyDescent="0.2">
      <c r="B2798"/>
      <c r="P2798"/>
      <c r="Q2798"/>
      <c r="R2798"/>
    </row>
    <row r="2799" spans="2:18" x14ac:dyDescent="0.2">
      <c r="B2799"/>
      <c r="P2799"/>
      <c r="Q2799"/>
      <c r="R2799"/>
    </row>
    <row r="2800" spans="2:18" x14ac:dyDescent="0.2">
      <c r="B2800"/>
      <c r="P2800"/>
      <c r="Q2800"/>
      <c r="R2800"/>
    </row>
    <row r="2801" spans="2:18" x14ac:dyDescent="0.2">
      <c r="B2801"/>
      <c r="P2801"/>
      <c r="Q2801"/>
      <c r="R2801"/>
    </row>
    <row r="2802" spans="2:18" x14ac:dyDescent="0.2">
      <c r="B2802"/>
      <c r="P2802"/>
      <c r="Q2802"/>
      <c r="R2802"/>
    </row>
    <row r="2803" spans="2:18" x14ac:dyDescent="0.2">
      <c r="B2803"/>
      <c r="P2803"/>
      <c r="Q2803"/>
      <c r="R2803"/>
    </row>
    <row r="2804" spans="2:18" x14ac:dyDescent="0.2">
      <c r="B2804"/>
      <c r="P2804"/>
      <c r="Q2804"/>
      <c r="R2804"/>
    </row>
    <row r="2805" spans="2:18" x14ac:dyDescent="0.2">
      <c r="B2805"/>
      <c r="P2805"/>
      <c r="Q2805"/>
      <c r="R2805"/>
    </row>
    <row r="2806" spans="2:18" x14ac:dyDescent="0.2">
      <c r="B2806"/>
      <c r="P2806"/>
      <c r="Q2806"/>
      <c r="R2806"/>
    </row>
    <row r="2807" spans="2:18" x14ac:dyDescent="0.2">
      <c r="B2807"/>
      <c r="P2807"/>
      <c r="Q2807"/>
      <c r="R2807"/>
    </row>
    <row r="2808" spans="2:18" x14ac:dyDescent="0.2">
      <c r="B2808"/>
      <c r="P2808"/>
      <c r="Q2808"/>
      <c r="R2808"/>
    </row>
    <row r="2809" spans="2:18" x14ac:dyDescent="0.2">
      <c r="B2809"/>
      <c r="P2809"/>
      <c r="Q2809"/>
      <c r="R2809"/>
    </row>
    <row r="2810" spans="2:18" x14ac:dyDescent="0.2">
      <c r="B2810"/>
      <c r="P2810"/>
      <c r="Q2810"/>
      <c r="R2810"/>
    </row>
    <row r="2811" spans="2:18" x14ac:dyDescent="0.2">
      <c r="B2811"/>
      <c r="P2811"/>
      <c r="Q2811"/>
      <c r="R2811"/>
    </row>
    <row r="2812" spans="2:18" x14ac:dyDescent="0.2">
      <c r="B2812"/>
      <c r="P2812"/>
      <c r="Q2812"/>
      <c r="R2812"/>
    </row>
    <row r="2813" spans="2:18" x14ac:dyDescent="0.2">
      <c r="B2813"/>
      <c r="P2813"/>
      <c r="Q2813"/>
      <c r="R2813"/>
    </row>
    <row r="2814" spans="2:18" x14ac:dyDescent="0.2">
      <c r="B2814"/>
      <c r="P2814"/>
      <c r="Q2814"/>
      <c r="R2814"/>
    </row>
    <row r="2815" spans="2:18" x14ac:dyDescent="0.2">
      <c r="B2815"/>
      <c r="P2815"/>
      <c r="Q2815"/>
      <c r="R2815"/>
    </row>
    <row r="2816" spans="2:18" x14ac:dyDescent="0.2">
      <c r="B2816"/>
      <c r="P2816"/>
      <c r="Q2816"/>
      <c r="R2816"/>
    </row>
    <row r="2817" spans="2:18" x14ac:dyDescent="0.2">
      <c r="B2817"/>
      <c r="P2817"/>
      <c r="Q2817"/>
      <c r="R2817"/>
    </row>
    <row r="2818" spans="2:18" x14ac:dyDescent="0.2">
      <c r="B2818"/>
      <c r="P2818"/>
      <c r="Q2818"/>
      <c r="R2818"/>
    </row>
    <row r="2819" spans="2:18" x14ac:dyDescent="0.2">
      <c r="B2819"/>
      <c r="P2819"/>
      <c r="Q2819"/>
      <c r="R2819"/>
    </row>
    <row r="2820" spans="2:18" x14ac:dyDescent="0.2">
      <c r="B2820"/>
      <c r="P2820"/>
      <c r="Q2820"/>
      <c r="R2820"/>
    </row>
    <row r="2821" spans="2:18" x14ac:dyDescent="0.2">
      <c r="B2821"/>
      <c r="P2821"/>
      <c r="Q2821"/>
      <c r="R2821"/>
    </row>
    <row r="2822" spans="2:18" x14ac:dyDescent="0.2">
      <c r="B2822"/>
      <c r="P2822"/>
      <c r="Q2822"/>
      <c r="R2822"/>
    </row>
    <row r="2823" spans="2:18" x14ac:dyDescent="0.2">
      <c r="B2823"/>
      <c r="P2823"/>
      <c r="Q2823"/>
      <c r="R2823"/>
    </row>
    <row r="2824" spans="2:18" x14ac:dyDescent="0.2">
      <c r="B2824"/>
      <c r="P2824"/>
      <c r="Q2824"/>
      <c r="R2824"/>
    </row>
    <row r="2825" spans="2:18" x14ac:dyDescent="0.2">
      <c r="B2825"/>
      <c r="P2825"/>
      <c r="Q2825"/>
      <c r="R2825"/>
    </row>
    <row r="2826" spans="2:18" x14ac:dyDescent="0.2">
      <c r="B2826"/>
      <c r="P2826"/>
      <c r="Q2826"/>
      <c r="R2826"/>
    </row>
    <row r="2827" spans="2:18" x14ac:dyDescent="0.2">
      <c r="B2827"/>
      <c r="P2827"/>
      <c r="Q2827"/>
      <c r="R2827"/>
    </row>
    <row r="2828" spans="2:18" x14ac:dyDescent="0.2">
      <c r="B2828"/>
      <c r="P2828"/>
      <c r="Q2828"/>
      <c r="R2828"/>
    </row>
    <row r="2829" spans="2:18" x14ac:dyDescent="0.2">
      <c r="B2829"/>
      <c r="P2829"/>
      <c r="Q2829"/>
      <c r="R2829"/>
    </row>
    <row r="2830" spans="2:18" x14ac:dyDescent="0.2">
      <c r="B2830"/>
      <c r="P2830"/>
      <c r="Q2830"/>
      <c r="R2830"/>
    </row>
    <row r="2831" spans="2:18" x14ac:dyDescent="0.2">
      <c r="B2831"/>
      <c r="P2831"/>
      <c r="Q2831"/>
      <c r="R2831"/>
    </row>
    <row r="2832" spans="2:18" x14ac:dyDescent="0.2">
      <c r="B2832"/>
      <c r="P2832"/>
      <c r="Q2832"/>
      <c r="R2832"/>
    </row>
    <row r="2833" spans="2:18" x14ac:dyDescent="0.2">
      <c r="B2833"/>
      <c r="P2833"/>
      <c r="Q2833"/>
      <c r="R2833"/>
    </row>
    <row r="2834" spans="2:18" x14ac:dyDescent="0.2">
      <c r="B2834"/>
      <c r="P2834"/>
      <c r="Q2834"/>
      <c r="R2834"/>
    </row>
    <row r="2835" spans="2:18" x14ac:dyDescent="0.2">
      <c r="B2835"/>
      <c r="P2835"/>
      <c r="Q2835"/>
      <c r="R2835"/>
    </row>
    <row r="2836" spans="2:18" x14ac:dyDescent="0.2">
      <c r="B2836"/>
      <c r="P2836"/>
      <c r="Q2836"/>
      <c r="R2836"/>
    </row>
    <row r="2837" spans="2:18" x14ac:dyDescent="0.2">
      <c r="B2837"/>
      <c r="P2837"/>
      <c r="Q2837"/>
      <c r="R2837"/>
    </row>
    <row r="2838" spans="2:18" x14ac:dyDescent="0.2">
      <c r="B2838"/>
      <c r="P2838"/>
      <c r="Q2838"/>
      <c r="R2838"/>
    </row>
    <row r="2839" spans="2:18" x14ac:dyDescent="0.2">
      <c r="B2839"/>
      <c r="P2839"/>
      <c r="Q2839"/>
      <c r="R2839"/>
    </row>
    <row r="2840" spans="2:18" x14ac:dyDescent="0.2">
      <c r="B2840"/>
      <c r="P2840"/>
      <c r="Q2840"/>
      <c r="R2840"/>
    </row>
    <row r="2841" spans="2:18" x14ac:dyDescent="0.2">
      <c r="B2841"/>
      <c r="P2841"/>
      <c r="Q2841"/>
      <c r="R2841"/>
    </row>
    <row r="2842" spans="2:18" x14ac:dyDescent="0.2">
      <c r="B2842"/>
      <c r="P2842"/>
      <c r="Q2842"/>
      <c r="R2842"/>
    </row>
    <row r="2843" spans="2:18" x14ac:dyDescent="0.2">
      <c r="B2843"/>
      <c r="P2843"/>
      <c r="Q2843"/>
      <c r="R2843"/>
    </row>
    <row r="2844" spans="2:18" x14ac:dyDescent="0.2">
      <c r="B2844"/>
      <c r="P2844"/>
      <c r="Q2844"/>
      <c r="R2844"/>
    </row>
    <row r="2845" spans="2:18" x14ac:dyDescent="0.2">
      <c r="B2845"/>
      <c r="P2845"/>
      <c r="Q2845"/>
      <c r="R2845"/>
    </row>
    <row r="2846" spans="2:18" x14ac:dyDescent="0.2">
      <c r="B2846"/>
      <c r="P2846"/>
      <c r="Q2846"/>
      <c r="R2846"/>
    </row>
    <row r="2847" spans="2:18" x14ac:dyDescent="0.2">
      <c r="B2847"/>
      <c r="P2847"/>
      <c r="Q2847"/>
      <c r="R2847"/>
    </row>
    <row r="2848" spans="2:18" x14ac:dyDescent="0.2">
      <c r="B2848"/>
      <c r="P2848"/>
      <c r="Q2848"/>
      <c r="R2848"/>
    </row>
    <row r="2849" spans="2:18" x14ac:dyDescent="0.2">
      <c r="B2849"/>
      <c r="P2849"/>
      <c r="Q2849"/>
      <c r="R2849"/>
    </row>
    <row r="2850" spans="2:18" x14ac:dyDescent="0.2">
      <c r="B2850"/>
      <c r="P2850"/>
      <c r="Q2850"/>
      <c r="R2850"/>
    </row>
    <row r="2851" spans="2:18" x14ac:dyDescent="0.2">
      <c r="B2851"/>
      <c r="P2851"/>
      <c r="Q2851"/>
      <c r="R2851"/>
    </row>
    <row r="2852" spans="2:18" x14ac:dyDescent="0.2">
      <c r="B2852"/>
      <c r="P2852"/>
      <c r="Q2852"/>
      <c r="R2852"/>
    </row>
    <row r="2853" spans="2:18" x14ac:dyDescent="0.2">
      <c r="B2853"/>
      <c r="P2853"/>
      <c r="Q2853"/>
      <c r="R2853"/>
    </row>
    <row r="2854" spans="2:18" x14ac:dyDescent="0.2">
      <c r="B2854"/>
      <c r="P2854"/>
      <c r="Q2854"/>
      <c r="R2854"/>
    </row>
    <row r="2855" spans="2:18" x14ac:dyDescent="0.2">
      <c r="B2855"/>
      <c r="P2855"/>
      <c r="Q2855"/>
      <c r="R2855"/>
    </row>
    <row r="2856" spans="2:18" x14ac:dyDescent="0.2">
      <c r="B2856"/>
      <c r="P2856"/>
      <c r="Q2856"/>
      <c r="R2856"/>
    </row>
    <row r="2857" spans="2:18" x14ac:dyDescent="0.2">
      <c r="B2857"/>
      <c r="P2857"/>
      <c r="Q2857"/>
      <c r="R2857"/>
    </row>
    <row r="2858" spans="2:18" x14ac:dyDescent="0.2">
      <c r="B2858"/>
      <c r="P2858"/>
      <c r="Q2858"/>
      <c r="R2858"/>
    </row>
    <row r="2859" spans="2:18" x14ac:dyDescent="0.2">
      <c r="B2859"/>
      <c r="P2859"/>
      <c r="Q2859"/>
      <c r="R2859"/>
    </row>
    <row r="2860" spans="2:18" x14ac:dyDescent="0.2">
      <c r="B2860"/>
      <c r="P2860"/>
      <c r="Q2860"/>
      <c r="R2860"/>
    </row>
    <row r="2861" spans="2:18" x14ac:dyDescent="0.2">
      <c r="B2861"/>
      <c r="P2861"/>
      <c r="Q2861"/>
      <c r="R2861"/>
    </row>
    <row r="2862" spans="2:18" x14ac:dyDescent="0.2">
      <c r="B2862"/>
      <c r="P2862"/>
      <c r="Q2862"/>
      <c r="R2862"/>
    </row>
    <row r="2863" spans="2:18" x14ac:dyDescent="0.2">
      <c r="B2863"/>
      <c r="P2863"/>
      <c r="Q2863"/>
      <c r="R2863"/>
    </row>
    <row r="2864" spans="2:18" x14ac:dyDescent="0.2">
      <c r="B2864"/>
      <c r="P2864"/>
      <c r="Q2864"/>
      <c r="R2864"/>
    </row>
    <row r="2865" spans="2:18" x14ac:dyDescent="0.2">
      <c r="B2865"/>
      <c r="P2865"/>
      <c r="Q2865"/>
      <c r="R2865"/>
    </row>
    <row r="2866" spans="2:18" x14ac:dyDescent="0.2">
      <c r="B2866"/>
      <c r="P2866"/>
      <c r="Q2866"/>
      <c r="R2866"/>
    </row>
    <row r="2867" spans="2:18" x14ac:dyDescent="0.2">
      <c r="B2867"/>
      <c r="P2867"/>
      <c r="Q2867"/>
      <c r="R2867"/>
    </row>
    <row r="2868" spans="2:18" x14ac:dyDescent="0.2">
      <c r="B2868"/>
      <c r="P2868"/>
      <c r="Q2868"/>
      <c r="R2868"/>
    </row>
    <row r="2869" spans="2:18" x14ac:dyDescent="0.2">
      <c r="B2869"/>
      <c r="P2869"/>
      <c r="Q2869"/>
      <c r="R2869"/>
    </row>
    <row r="2870" spans="2:18" x14ac:dyDescent="0.2">
      <c r="B2870"/>
      <c r="P2870"/>
      <c r="Q2870"/>
      <c r="R2870"/>
    </row>
    <row r="2871" spans="2:18" x14ac:dyDescent="0.2">
      <c r="B2871"/>
      <c r="P2871"/>
      <c r="Q2871"/>
      <c r="R2871"/>
    </row>
    <row r="2872" spans="2:18" x14ac:dyDescent="0.2">
      <c r="B2872"/>
      <c r="P2872"/>
      <c r="Q2872"/>
      <c r="R2872"/>
    </row>
    <row r="2873" spans="2:18" x14ac:dyDescent="0.2">
      <c r="B2873"/>
      <c r="P2873"/>
      <c r="Q2873"/>
      <c r="R2873"/>
    </row>
    <row r="2874" spans="2:18" x14ac:dyDescent="0.2">
      <c r="B2874"/>
      <c r="P2874"/>
      <c r="Q2874"/>
      <c r="R2874"/>
    </row>
    <row r="2875" spans="2:18" x14ac:dyDescent="0.2">
      <c r="B2875"/>
      <c r="P2875"/>
      <c r="Q2875"/>
      <c r="R2875"/>
    </row>
    <row r="2876" spans="2:18" x14ac:dyDescent="0.2">
      <c r="B2876"/>
      <c r="P2876"/>
      <c r="Q2876"/>
      <c r="R2876"/>
    </row>
    <row r="2877" spans="2:18" x14ac:dyDescent="0.2">
      <c r="B2877"/>
      <c r="P2877"/>
      <c r="Q2877"/>
      <c r="R2877"/>
    </row>
    <row r="2878" spans="2:18" x14ac:dyDescent="0.2">
      <c r="B2878"/>
      <c r="P2878"/>
      <c r="Q2878"/>
      <c r="R2878"/>
    </row>
    <row r="2879" spans="2:18" x14ac:dyDescent="0.2">
      <c r="B2879"/>
      <c r="P2879"/>
      <c r="Q2879"/>
      <c r="R2879"/>
    </row>
    <row r="2880" spans="2:18" x14ac:dyDescent="0.2">
      <c r="B2880"/>
      <c r="P2880"/>
      <c r="Q2880"/>
      <c r="R2880"/>
    </row>
    <row r="2881" spans="2:18" x14ac:dyDescent="0.2">
      <c r="B2881"/>
      <c r="P2881"/>
      <c r="Q2881"/>
      <c r="R2881"/>
    </row>
    <row r="2882" spans="2:18" x14ac:dyDescent="0.2">
      <c r="B2882"/>
      <c r="P2882"/>
      <c r="Q2882"/>
      <c r="R2882"/>
    </row>
    <row r="2883" spans="2:18" x14ac:dyDescent="0.2">
      <c r="B2883"/>
      <c r="P2883"/>
      <c r="Q2883"/>
      <c r="R2883"/>
    </row>
    <row r="2884" spans="2:18" x14ac:dyDescent="0.2">
      <c r="B2884"/>
      <c r="P2884"/>
      <c r="Q2884"/>
      <c r="R2884"/>
    </row>
    <row r="2885" spans="2:18" x14ac:dyDescent="0.2">
      <c r="B2885"/>
      <c r="P2885"/>
      <c r="Q2885"/>
      <c r="R2885"/>
    </row>
    <row r="2886" spans="2:18" x14ac:dyDescent="0.2">
      <c r="B2886"/>
      <c r="P2886"/>
      <c r="Q2886"/>
      <c r="R2886"/>
    </row>
    <row r="2887" spans="2:18" x14ac:dyDescent="0.2">
      <c r="B2887"/>
      <c r="P2887"/>
      <c r="Q2887"/>
      <c r="R2887"/>
    </row>
    <row r="2888" spans="2:18" x14ac:dyDescent="0.2">
      <c r="B2888"/>
      <c r="P2888"/>
      <c r="Q2888"/>
      <c r="R2888"/>
    </row>
    <row r="2889" spans="2:18" x14ac:dyDescent="0.2">
      <c r="B2889"/>
      <c r="P2889"/>
      <c r="Q2889"/>
      <c r="R2889"/>
    </row>
    <row r="2890" spans="2:18" x14ac:dyDescent="0.2">
      <c r="B2890"/>
      <c r="P2890"/>
      <c r="Q2890"/>
      <c r="R2890"/>
    </row>
    <row r="2891" spans="2:18" x14ac:dyDescent="0.2">
      <c r="B2891"/>
      <c r="P2891"/>
      <c r="Q2891"/>
      <c r="R2891"/>
    </row>
    <row r="2892" spans="2:18" x14ac:dyDescent="0.2">
      <c r="B2892"/>
      <c r="P2892"/>
      <c r="Q2892"/>
      <c r="R2892"/>
    </row>
    <row r="2893" spans="2:18" x14ac:dyDescent="0.2">
      <c r="B2893"/>
      <c r="P2893"/>
      <c r="Q2893"/>
      <c r="R2893"/>
    </row>
    <row r="2894" spans="2:18" x14ac:dyDescent="0.2">
      <c r="B2894"/>
      <c r="P2894"/>
      <c r="Q2894"/>
      <c r="R2894"/>
    </row>
    <row r="2895" spans="2:18" x14ac:dyDescent="0.2">
      <c r="B2895"/>
      <c r="P2895"/>
      <c r="Q2895"/>
      <c r="R2895"/>
    </row>
    <row r="2896" spans="2:18" x14ac:dyDescent="0.2">
      <c r="B2896"/>
      <c r="P2896"/>
      <c r="Q2896"/>
      <c r="R2896"/>
    </row>
    <row r="2897" spans="2:18" x14ac:dyDescent="0.2">
      <c r="B2897"/>
      <c r="P2897"/>
      <c r="Q2897"/>
      <c r="R2897"/>
    </row>
    <row r="2898" spans="2:18" x14ac:dyDescent="0.2">
      <c r="B2898"/>
      <c r="P2898"/>
      <c r="Q2898"/>
      <c r="R2898"/>
    </row>
    <row r="2899" spans="2:18" x14ac:dyDescent="0.2">
      <c r="B2899"/>
      <c r="P2899"/>
      <c r="Q2899"/>
      <c r="R2899"/>
    </row>
    <row r="2900" spans="2:18" x14ac:dyDescent="0.2">
      <c r="B2900"/>
      <c r="P2900"/>
      <c r="Q2900"/>
      <c r="R2900"/>
    </row>
    <row r="2901" spans="2:18" x14ac:dyDescent="0.2">
      <c r="B2901"/>
      <c r="P2901"/>
      <c r="Q2901"/>
      <c r="R2901"/>
    </row>
    <row r="2902" spans="2:18" x14ac:dyDescent="0.2">
      <c r="B2902"/>
      <c r="P2902"/>
      <c r="Q2902"/>
      <c r="R2902"/>
    </row>
    <row r="2903" spans="2:18" x14ac:dyDescent="0.2">
      <c r="B2903"/>
      <c r="P2903"/>
      <c r="Q2903"/>
      <c r="R2903"/>
    </row>
    <row r="2904" spans="2:18" x14ac:dyDescent="0.2">
      <c r="B2904"/>
      <c r="P2904"/>
      <c r="Q2904"/>
      <c r="R2904"/>
    </row>
    <row r="2905" spans="2:18" x14ac:dyDescent="0.2">
      <c r="B2905"/>
      <c r="P2905"/>
      <c r="Q2905"/>
      <c r="R2905"/>
    </row>
    <row r="2906" spans="2:18" x14ac:dyDescent="0.2">
      <c r="B2906"/>
      <c r="P2906"/>
      <c r="Q2906"/>
      <c r="R2906"/>
    </row>
    <row r="2907" spans="2:18" x14ac:dyDescent="0.2">
      <c r="B2907"/>
      <c r="P2907"/>
      <c r="Q2907"/>
      <c r="R2907"/>
    </row>
    <row r="2908" spans="2:18" x14ac:dyDescent="0.2">
      <c r="B2908"/>
      <c r="P2908"/>
      <c r="Q2908"/>
      <c r="R2908"/>
    </row>
    <row r="2909" spans="2:18" x14ac:dyDescent="0.2">
      <c r="B2909"/>
      <c r="P2909"/>
      <c r="Q2909"/>
      <c r="R2909"/>
    </row>
    <row r="2910" spans="2:18" x14ac:dyDescent="0.2">
      <c r="B2910"/>
      <c r="P2910"/>
      <c r="Q2910"/>
      <c r="R2910"/>
    </row>
    <row r="2911" spans="2:18" x14ac:dyDescent="0.2">
      <c r="B2911"/>
      <c r="P2911"/>
      <c r="Q2911"/>
      <c r="R2911"/>
    </row>
    <row r="2912" spans="2:18" x14ac:dyDescent="0.2">
      <c r="B2912"/>
      <c r="P2912"/>
      <c r="Q2912"/>
      <c r="R2912"/>
    </row>
    <row r="2913" spans="2:18" x14ac:dyDescent="0.2">
      <c r="B2913"/>
      <c r="P2913"/>
      <c r="Q2913"/>
      <c r="R2913"/>
    </row>
    <row r="2914" spans="2:18" x14ac:dyDescent="0.2">
      <c r="B2914"/>
      <c r="P2914"/>
      <c r="Q2914"/>
      <c r="R2914"/>
    </row>
    <row r="2915" spans="2:18" x14ac:dyDescent="0.2">
      <c r="B2915"/>
      <c r="P2915"/>
      <c r="Q2915"/>
      <c r="R2915"/>
    </row>
    <row r="2916" spans="2:18" x14ac:dyDescent="0.2">
      <c r="B2916"/>
      <c r="P2916"/>
      <c r="Q2916"/>
      <c r="R2916"/>
    </row>
    <row r="2917" spans="2:18" x14ac:dyDescent="0.2">
      <c r="B2917"/>
      <c r="P2917"/>
      <c r="Q2917"/>
      <c r="R2917"/>
    </row>
    <row r="2918" spans="2:18" x14ac:dyDescent="0.2">
      <c r="B2918"/>
      <c r="P2918"/>
      <c r="Q2918"/>
      <c r="R2918"/>
    </row>
    <row r="2919" spans="2:18" x14ac:dyDescent="0.2">
      <c r="B2919"/>
      <c r="P2919"/>
      <c r="Q2919"/>
      <c r="R2919"/>
    </row>
    <row r="2920" spans="2:18" x14ac:dyDescent="0.2">
      <c r="B2920"/>
      <c r="P2920"/>
      <c r="Q2920"/>
      <c r="R2920"/>
    </row>
    <row r="2921" spans="2:18" x14ac:dyDescent="0.2">
      <c r="B2921"/>
      <c r="P2921"/>
      <c r="Q2921"/>
      <c r="R2921"/>
    </row>
    <row r="2922" spans="2:18" x14ac:dyDescent="0.2">
      <c r="B2922"/>
      <c r="P2922"/>
      <c r="Q2922"/>
      <c r="R2922"/>
    </row>
    <row r="2923" spans="2:18" x14ac:dyDescent="0.2">
      <c r="B2923"/>
      <c r="P2923"/>
      <c r="Q2923"/>
      <c r="R2923"/>
    </row>
    <row r="2924" spans="2:18" x14ac:dyDescent="0.2">
      <c r="B2924"/>
      <c r="P2924"/>
      <c r="Q2924"/>
      <c r="R2924"/>
    </row>
    <row r="2925" spans="2:18" x14ac:dyDescent="0.2">
      <c r="B2925"/>
      <c r="P2925"/>
      <c r="Q2925"/>
      <c r="R2925"/>
    </row>
    <row r="2926" spans="2:18" x14ac:dyDescent="0.2">
      <c r="B2926"/>
      <c r="P2926"/>
      <c r="Q2926"/>
      <c r="R2926"/>
    </row>
    <row r="2927" spans="2:18" x14ac:dyDescent="0.2">
      <c r="B2927"/>
      <c r="P2927"/>
      <c r="Q2927"/>
      <c r="R2927"/>
    </row>
    <row r="2928" spans="2:18" x14ac:dyDescent="0.2">
      <c r="B2928"/>
      <c r="P2928"/>
      <c r="Q2928"/>
      <c r="R2928"/>
    </row>
    <row r="2929" spans="2:18" x14ac:dyDescent="0.2">
      <c r="B2929"/>
      <c r="P2929"/>
      <c r="Q2929"/>
      <c r="R2929"/>
    </row>
    <row r="2930" spans="2:18" x14ac:dyDescent="0.2">
      <c r="B2930"/>
      <c r="P2930"/>
      <c r="Q2930"/>
      <c r="R2930"/>
    </row>
    <row r="2931" spans="2:18" x14ac:dyDescent="0.2">
      <c r="B2931"/>
      <c r="P2931"/>
      <c r="Q2931"/>
      <c r="R2931"/>
    </row>
    <row r="2932" spans="2:18" x14ac:dyDescent="0.2">
      <c r="B2932"/>
      <c r="P2932"/>
      <c r="Q2932"/>
      <c r="R2932"/>
    </row>
    <row r="2933" spans="2:18" x14ac:dyDescent="0.2">
      <c r="B2933"/>
      <c r="P2933"/>
      <c r="Q2933"/>
      <c r="R2933"/>
    </row>
    <row r="2934" spans="2:18" x14ac:dyDescent="0.2">
      <c r="B2934"/>
      <c r="P2934"/>
      <c r="Q2934"/>
      <c r="R2934"/>
    </row>
    <row r="2935" spans="2:18" x14ac:dyDescent="0.2">
      <c r="B2935"/>
      <c r="P2935"/>
      <c r="Q2935"/>
      <c r="R2935"/>
    </row>
    <row r="2936" spans="2:18" x14ac:dyDescent="0.2">
      <c r="B2936"/>
      <c r="P2936"/>
      <c r="Q2936"/>
      <c r="R2936"/>
    </row>
    <row r="2937" spans="2:18" x14ac:dyDescent="0.2">
      <c r="B2937"/>
      <c r="P2937"/>
      <c r="Q2937"/>
      <c r="R2937"/>
    </row>
    <row r="2938" spans="2:18" x14ac:dyDescent="0.2">
      <c r="B2938"/>
      <c r="P2938"/>
      <c r="Q2938"/>
      <c r="R2938"/>
    </row>
    <row r="2939" spans="2:18" x14ac:dyDescent="0.2">
      <c r="B2939"/>
      <c r="P2939"/>
      <c r="Q2939"/>
      <c r="R2939"/>
    </row>
    <row r="2940" spans="2:18" x14ac:dyDescent="0.2">
      <c r="B2940"/>
      <c r="P2940"/>
      <c r="Q2940"/>
      <c r="R2940"/>
    </row>
    <row r="2941" spans="2:18" x14ac:dyDescent="0.2">
      <c r="B2941"/>
      <c r="P2941"/>
      <c r="Q2941"/>
      <c r="R2941"/>
    </row>
    <row r="2942" spans="2:18" x14ac:dyDescent="0.2">
      <c r="B2942"/>
      <c r="P2942"/>
      <c r="Q2942"/>
      <c r="R2942"/>
    </row>
    <row r="2943" spans="2:18" x14ac:dyDescent="0.2">
      <c r="B2943"/>
      <c r="P2943"/>
      <c r="Q2943"/>
      <c r="R2943"/>
    </row>
    <row r="2944" spans="2:18" x14ac:dyDescent="0.2">
      <c r="B2944"/>
      <c r="P2944"/>
      <c r="Q2944"/>
      <c r="R2944"/>
    </row>
    <row r="2945" spans="2:18" x14ac:dyDescent="0.2">
      <c r="B2945"/>
      <c r="P2945"/>
      <c r="Q2945"/>
      <c r="R2945"/>
    </row>
    <row r="2946" spans="2:18" x14ac:dyDescent="0.2">
      <c r="B2946"/>
      <c r="P2946"/>
      <c r="Q2946"/>
      <c r="R2946"/>
    </row>
    <row r="2947" spans="2:18" x14ac:dyDescent="0.2">
      <c r="B2947"/>
      <c r="P2947"/>
      <c r="Q2947"/>
      <c r="R2947"/>
    </row>
    <row r="2948" spans="2:18" x14ac:dyDescent="0.2">
      <c r="B2948"/>
      <c r="P2948"/>
      <c r="Q2948"/>
      <c r="R2948"/>
    </row>
    <row r="2949" spans="2:18" x14ac:dyDescent="0.2">
      <c r="B2949"/>
      <c r="P2949"/>
      <c r="Q2949"/>
      <c r="R2949"/>
    </row>
    <row r="2950" spans="2:18" x14ac:dyDescent="0.2">
      <c r="B2950"/>
      <c r="P2950"/>
      <c r="Q2950"/>
      <c r="R2950"/>
    </row>
    <row r="2951" spans="2:18" x14ac:dyDescent="0.2">
      <c r="B2951"/>
      <c r="P2951"/>
      <c r="Q2951"/>
      <c r="R2951"/>
    </row>
    <row r="2952" spans="2:18" x14ac:dyDescent="0.2">
      <c r="B2952"/>
      <c r="P2952"/>
      <c r="Q2952"/>
      <c r="R2952"/>
    </row>
    <row r="2953" spans="2:18" x14ac:dyDescent="0.2">
      <c r="B2953"/>
      <c r="P2953"/>
      <c r="Q2953"/>
      <c r="R2953"/>
    </row>
    <row r="2954" spans="2:18" x14ac:dyDescent="0.2">
      <c r="B2954"/>
      <c r="P2954"/>
      <c r="Q2954"/>
      <c r="R2954"/>
    </row>
    <row r="2955" spans="2:18" x14ac:dyDescent="0.2">
      <c r="B2955"/>
      <c r="P2955"/>
      <c r="Q2955"/>
      <c r="R2955"/>
    </row>
    <row r="2956" spans="2:18" x14ac:dyDescent="0.2">
      <c r="B2956"/>
      <c r="P2956"/>
      <c r="Q2956"/>
      <c r="R2956"/>
    </row>
    <row r="2957" spans="2:18" x14ac:dyDescent="0.2">
      <c r="B2957"/>
      <c r="P2957"/>
      <c r="Q2957"/>
      <c r="R2957"/>
    </row>
    <row r="2958" spans="2:18" x14ac:dyDescent="0.2">
      <c r="B2958"/>
      <c r="P2958"/>
      <c r="Q2958"/>
      <c r="R2958"/>
    </row>
    <row r="2959" spans="2:18" x14ac:dyDescent="0.2">
      <c r="B2959"/>
      <c r="P2959"/>
      <c r="Q2959"/>
      <c r="R2959"/>
    </row>
    <row r="2960" spans="2:18" x14ac:dyDescent="0.2">
      <c r="B2960"/>
      <c r="P2960"/>
      <c r="Q2960"/>
      <c r="R2960"/>
    </row>
    <row r="2961" spans="2:18" x14ac:dyDescent="0.2">
      <c r="B2961"/>
      <c r="P2961"/>
      <c r="Q2961"/>
      <c r="R2961"/>
    </row>
    <row r="2962" spans="2:18" x14ac:dyDescent="0.2">
      <c r="B2962"/>
      <c r="P2962"/>
      <c r="Q2962"/>
      <c r="R2962"/>
    </row>
    <row r="2963" spans="2:18" x14ac:dyDescent="0.2">
      <c r="B2963"/>
      <c r="P2963"/>
      <c r="Q2963"/>
      <c r="R2963"/>
    </row>
    <row r="2964" spans="2:18" x14ac:dyDescent="0.2">
      <c r="B2964"/>
      <c r="P2964"/>
      <c r="Q2964"/>
      <c r="R2964"/>
    </row>
    <row r="2965" spans="2:18" x14ac:dyDescent="0.2">
      <c r="B2965"/>
      <c r="P2965"/>
      <c r="Q2965"/>
      <c r="R2965"/>
    </row>
    <row r="2966" spans="2:18" x14ac:dyDescent="0.2">
      <c r="B2966"/>
      <c r="P2966"/>
      <c r="Q2966"/>
      <c r="R2966"/>
    </row>
    <row r="2967" spans="2:18" x14ac:dyDescent="0.2">
      <c r="B2967"/>
      <c r="P2967"/>
      <c r="Q2967"/>
      <c r="R2967"/>
    </row>
    <row r="2968" spans="2:18" x14ac:dyDescent="0.2">
      <c r="B2968"/>
      <c r="P2968"/>
      <c r="Q2968"/>
      <c r="R2968"/>
    </row>
    <row r="2969" spans="2:18" x14ac:dyDescent="0.2">
      <c r="B2969"/>
      <c r="P2969"/>
      <c r="Q2969"/>
      <c r="R2969"/>
    </row>
    <row r="2970" spans="2:18" x14ac:dyDescent="0.2">
      <c r="B2970"/>
      <c r="P2970"/>
      <c r="Q2970"/>
      <c r="R2970"/>
    </row>
    <row r="2971" spans="2:18" x14ac:dyDescent="0.2">
      <c r="B2971"/>
      <c r="P2971"/>
      <c r="Q2971"/>
      <c r="R2971"/>
    </row>
    <row r="2972" spans="2:18" x14ac:dyDescent="0.2">
      <c r="B2972"/>
      <c r="P2972"/>
      <c r="Q2972"/>
      <c r="R2972"/>
    </row>
    <row r="2973" spans="2:18" x14ac:dyDescent="0.2">
      <c r="B2973"/>
      <c r="P2973"/>
      <c r="Q2973"/>
      <c r="R2973"/>
    </row>
    <row r="2974" spans="2:18" x14ac:dyDescent="0.2">
      <c r="B2974"/>
      <c r="P2974"/>
      <c r="Q2974"/>
      <c r="R2974"/>
    </row>
    <row r="2975" spans="2:18" x14ac:dyDescent="0.2">
      <c r="B2975"/>
      <c r="P2975"/>
      <c r="Q2975"/>
      <c r="R2975"/>
    </row>
    <row r="2976" spans="2:18" x14ac:dyDescent="0.2">
      <c r="B2976"/>
      <c r="P2976"/>
      <c r="Q2976"/>
      <c r="R2976"/>
    </row>
    <row r="2977" spans="2:18" x14ac:dyDescent="0.2">
      <c r="B2977"/>
      <c r="P2977"/>
      <c r="Q2977"/>
      <c r="R2977"/>
    </row>
    <row r="2978" spans="2:18" x14ac:dyDescent="0.2">
      <c r="B2978"/>
      <c r="P2978"/>
      <c r="Q2978"/>
      <c r="R2978"/>
    </row>
    <row r="2979" spans="2:18" x14ac:dyDescent="0.2">
      <c r="B2979"/>
      <c r="P2979"/>
      <c r="Q2979"/>
      <c r="R2979"/>
    </row>
    <row r="2980" spans="2:18" x14ac:dyDescent="0.2">
      <c r="B2980"/>
      <c r="P2980"/>
      <c r="Q2980"/>
      <c r="R2980"/>
    </row>
    <row r="2981" spans="2:18" x14ac:dyDescent="0.2">
      <c r="B2981"/>
      <c r="P2981"/>
      <c r="Q2981"/>
      <c r="R2981"/>
    </row>
    <row r="2982" spans="2:18" x14ac:dyDescent="0.2">
      <c r="B2982"/>
      <c r="P2982"/>
      <c r="Q2982"/>
      <c r="R2982"/>
    </row>
    <row r="2983" spans="2:18" x14ac:dyDescent="0.2">
      <c r="B2983"/>
      <c r="P2983"/>
      <c r="Q2983"/>
      <c r="R2983"/>
    </row>
    <row r="2984" spans="2:18" x14ac:dyDescent="0.2">
      <c r="B2984"/>
      <c r="P2984"/>
      <c r="Q2984"/>
      <c r="R2984"/>
    </row>
    <row r="2985" spans="2:18" x14ac:dyDescent="0.2">
      <c r="B2985"/>
      <c r="P2985"/>
      <c r="Q2985"/>
      <c r="R2985"/>
    </row>
    <row r="2986" spans="2:18" x14ac:dyDescent="0.2">
      <c r="B2986"/>
      <c r="P2986"/>
      <c r="Q2986"/>
      <c r="R2986"/>
    </row>
    <row r="2987" spans="2:18" x14ac:dyDescent="0.2">
      <c r="B2987"/>
      <c r="P2987"/>
      <c r="Q2987"/>
      <c r="R2987"/>
    </row>
    <row r="2988" spans="2:18" x14ac:dyDescent="0.2">
      <c r="B2988"/>
      <c r="P2988"/>
      <c r="Q2988"/>
      <c r="R2988"/>
    </row>
    <row r="2989" spans="2:18" x14ac:dyDescent="0.2">
      <c r="B2989"/>
      <c r="P2989"/>
      <c r="Q2989"/>
      <c r="R2989"/>
    </row>
    <row r="2990" spans="2:18" x14ac:dyDescent="0.2">
      <c r="B2990"/>
      <c r="P2990"/>
      <c r="Q2990"/>
      <c r="R2990"/>
    </row>
    <row r="2991" spans="2:18" x14ac:dyDescent="0.2">
      <c r="B2991"/>
      <c r="P2991"/>
      <c r="Q2991"/>
      <c r="R2991"/>
    </row>
    <row r="2992" spans="2:18" x14ac:dyDescent="0.2">
      <c r="B2992"/>
      <c r="P2992"/>
      <c r="Q2992"/>
      <c r="R2992"/>
    </row>
    <row r="2993" spans="2:18" x14ac:dyDescent="0.2">
      <c r="B2993"/>
      <c r="P2993"/>
      <c r="Q2993"/>
      <c r="R2993"/>
    </row>
    <row r="2994" spans="2:18" x14ac:dyDescent="0.2">
      <c r="B2994"/>
      <c r="P2994"/>
      <c r="Q2994"/>
      <c r="R2994"/>
    </row>
    <row r="2995" spans="2:18" x14ac:dyDescent="0.2">
      <c r="B2995"/>
      <c r="P2995"/>
      <c r="Q2995"/>
      <c r="R2995"/>
    </row>
    <row r="2996" spans="2:18" x14ac:dyDescent="0.2">
      <c r="B2996"/>
      <c r="P2996"/>
      <c r="Q2996"/>
      <c r="R2996"/>
    </row>
    <row r="2997" spans="2:18" x14ac:dyDescent="0.2">
      <c r="B2997"/>
      <c r="P2997"/>
      <c r="Q2997"/>
      <c r="R2997"/>
    </row>
    <row r="2998" spans="2:18" x14ac:dyDescent="0.2">
      <c r="B2998"/>
      <c r="P2998"/>
      <c r="Q2998"/>
      <c r="R2998"/>
    </row>
    <row r="2999" spans="2:18" x14ac:dyDescent="0.2">
      <c r="B2999"/>
      <c r="P2999"/>
      <c r="Q2999"/>
      <c r="R2999"/>
    </row>
    <row r="3000" spans="2:18" x14ac:dyDescent="0.2">
      <c r="B3000"/>
      <c r="P3000"/>
      <c r="Q3000"/>
      <c r="R3000"/>
    </row>
  </sheetData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7" tint="0.39997558519241921"/>
  </sheetPr>
  <dimension ref="A1:I27"/>
  <sheetViews>
    <sheetView showGridLines="0" zoomScale="115" zoomScaleNormal="115" workbookViewId="0">
      <selection activeCell="I5" sqref="I5"/>
    </sheetView>
  </sheetViews>
  <sheetFormatPr defaultRowHeight="14.25" x14ac:dyDescent="0.2"/>
  <cols>
    <col min="2" max="2" width="29.625" customWidth="1"/>
    <col min="3" max="3" width="13.375" customWidth="1"/>
    <col min="4" max="4" width="13.625" customWidth="1"/>
    <col min="5" max="5" width="13.125" customWidth="1"/>
    <col min="6" max="6" width="25.125" customWidth="1"/>
    <col min="7" max="7" width="11.625" bestFit="1" customWidth="1"/>
  </cols>
  <sheetData>
    <row r="1" spans="1:8" x14ac:dyDescent="0.2">
      <c r="B1" s="1" t="s">
        <v>0</v>
      </c>
    </row>
    <row r="3" spans="1:8" x14ac:dyDescent="0.2">
      <c r="B3" s="4" t="s">
        <v>1</v>
      </c>
      <c r="C3" s="2" t="s">
        <v>2</v>
      </c>
      <c r="F3" s="4" t="s">
        <v>14</v>
      </c>
      <c r="G3" s="11">
        <v>1000000</v>
      </c>
    </row>
    <row r="4" spans="1:8" x14ac:dyDescent="0.2">
      <c r="B4" s="4" t="s">
        <v>3</v>
      </c>
      <c r="C4" s="5">
        <v>43737</v>
      </c>
      <c r="F4" s="4" t="s">
        <v>15</v>
      </c>
      <c r="G4" s="24">
        <v>6.5</v>
      </c>
    </row>
    <row r="5" spans="1:8" x14ac:dyDescent="0.2">
      <c r="B5" s="8"/>
    </row>
    <row r="6" spans="1:8" x14ac:dyDescent="0.2">
      <c r="A6" s="10"/>
      <c r="B6" s="9"/>
      <c r="C6" s="2" t="s">
        <v>5</v>
      </c>
      <c r="D6" s="2" t="s">
        <v>6</v>
      </c>
      <c r="F6" s="1" t="s">
        <v>16</v>
      </c>
    </row>
    <row r="7" spans="1:8" x14ac:dyDescent="0.2">
      <c r="B7" s="4" t="s">
        <v>4</v>
      </c>
      <c r="C7" s="7">
        <v>0.05</v>
      </c>
      <c r="D7" s="7">
        <v>0.2</v>
      </c>
      <c r="F7" s="4" t="s">
        <v>17</v>
      </c>
      <c r="G7" s="24">
        <v>2.5</v>
      </c>
    </row>
    <row r="8" spans="1:8" x14ac:dyDescent="0.2">
      <c r="B8" s="4" t="s">
        <v>7</v>
      </c>
      <c r="C8" s="19">
        <v>1.8</v>
      </c>
      <c r="D8" s="19">
        <v>2.5</v>
      </c>
      <c r="F8" s="4" t="s">
        <v>40</v>
      </c>
      <c r="G8" s="150">
        <v>-2.5</v>
      </c>
    </row>
    <row r="9" spans="1:8" x14ac:dyDescent="0.2">
      <c r="B9" s="278" t="s">
        <v>1532</v>
      </c>
      <c r="C9" s="19">
        <v>0.9</v>
      </c>
      <c r="D9" s="18">
        <v>1</v>
      </c>
      <c r="E9" s="1"/>
      <c r="F9" s="4" t="s">
        <v>41</v>
      </c>
      <c r="G9" s="20">
        <v>15</v>
      </c>
      <c r="H9" s="1"/>
    </row>
    <row r="10" spans="1:8" x14ac:dyDescent="0.2">
      <c r="B10" s="278" t="s">
        <v>1535</v>
      </c>
      <c r="C10" s="19">
        <v>0.6</v>
      </c>
      <c r="D10" s="18">
        <v>1</v>
      </c>
      <c r="E10" s="12"/>
      <c r="F10" s="4" t="s">
        <v>1527</v>
      </c>
      <c r="G10" s="19">
        <v>2</v>
      </c>
      <c r="H10" s="1"/>
    </row>
    <row r="11" spans="1:8" x14ac:dyDescent="0.2">
      <c r="B11" s="277" t="s">
        <v>1533</v>
      </c>
      <c r="C11" s="18">
        <v>0</v>
      </c>
      <c r="D11" s="19">
        <v>0.1</v>
      </c>
      <c r="E11" s="1" t="s">
        <v>18</v>
      </c>
    </row>
    <row r="12" spans="1:8" x14ac:dyDescent="0.2">
      <c r="B12" s="277" t="s">
        <v>1534</v>
      </c>
      <c r="C12" s="18">
        <v>0</v>
      </c>
      <c r="D12" s="19">
        <v>0.5</v>
      </c>
    </row>
    <row r="13" spans="1:8" x14ac:dyDescent="0.2">
      <c r="B13" s="4" t="s">
        <v>8</v>
      </c>
      <c r="C13" s="3">
        <v>2</v>
      </c>
      <c r="D13" s="3">
        <v>3</v>
      </c>
    </row>
    <row r="14" spans="1:8" x14ac:dyDescent="0.2">
      <c r="B14" s="4" t="s">
        <v>9</v>
      </c>
      <c r="C14" s="2" t="s">
        <v>13</v>
      </c>
      <c r="D14" s="6"/>
      <c r="E14" s="1" t="s">
        <v>18</v>
      </c>
    </row>
    <row r="15" spans="1:8" x14ac:dyDescent="0.2">
      <c r="B15" s="4" t="s">
        <v>10</v>
      </c>
      <c r="C15" s="2" t="s">
        <v>12</v>
      </c>
      <c r="D15" s="6"/>
    </row>
    <row r="16" spans="1:8" x14ac:dyDescent="0.2">
      <c r="B16" s="4" t="s">
        <v>11</v>
      </c>
      <c r="C16" s="3">
        <v>200</v>
      </c>
      <c r="D16" s="6"/>
    </row>
    <row r="17" spans="2:9" x14ac:dyDescent="0.2">
      <c r="B17" s="276" t="s">
        <v>37</v>
      </c>
      <c r="C17" s="400" t="s">
        <v>971</v>
      </c>
      <c r="D17" s="401"/>
      <c r="E17" s="401"/>
      <c r="F17" s="401"/>
      <c r="G17" s="402"/>
    </row>
    <row r="18" spans="2:9" x14ac:dyDescent="0.2">
      <c r="B18" s="276" t="s">
        <v>36</v>
      </c>
      <c r="C18" s="403" t="str">
        <f>C17 &amp; "\master\" &amp; H18</f>
        <v>G:\Stock\pairs_trade\pair_trade\stock_data\master\master.csv</v>
      </c>
      <c r="D18" s="404"/>
      <c r="E18" s="404"/>
      <c r="F18" s="404"/>
      <c r="G18" s="404"/>
      <c r="H18" s="398" t="s">
        <v>494</v>
      </c>
      <c r="I18" s="399"/>
    </row>
    <row r="19" spans="2:9" x14ac:dyDescent="0.2">
      <c r="B19" s="276" t="s">
        <v>237</v>
      </c>
      <c r="C19" s="405" t="str">
        <f>C17 &amp; "\master\" &amp; H19</f>
        <v>G:\Stock\pairs_trade\pair_trade\stock_data\master\fiscal_data.csv</v>
      </c>
      <c r="D19" s="406"/>
      <c r="E19" s="406"/>
      <c r="F19" s="406"/>
      <c r="G19" s="406"/>
      <c r="H19" s="398" t="s">
        <v>493</v>
      </c>
      <c r="I19" s="399"/>
    </row>
    <row r="20" spans="2:9" x14ac:dyDescent="0.2">
      <c r="B20" s="276" t="s">
        <v>555</v>
      </c>
      <c r="C20" s="181" t="str">
        <f>C17 &amp; "\master\" &amp; H20</f>
        <v>G:\Stock\pairs_trade\pair_trade\stock_data\master\gyakunipo_data.csv</v>
      </c>
      <c r="D20" s="182"/>
      <c r="E20" s="182"/>
      <c r="F20" s="182"/>
      <c r="G20" s="182"/>
      <c r="H20" s="398" t="s">
        <v>556</v>
      </c>
      <c r="I20" s="399"/>
    </row>
    <row r="21" spans="2:9" x14ac:dyDescent="0.2">
      <c r="B21" s="276" t="s">
        <v>969</v>
      </c>
      <c r="C21" s="181" t="str">
        <f>C17 &amp; "\" &amp; H21</f>
        <v>G:\Stock\pairs_trade\pair_trade\stock_data\trade</v>
      </c>
      <c r="D21" s="182"/>
      <c r="E21" s="182"/>
      <c r="F21" s="182"/>
      <c r="G21" s="182"/>
      <c r="H21" s="398" t="s">
        <v>970</v>
      </c>
      <c r="I21" s="399"/>
    </row>
    <row r="22" spans="2:9" x14ac:dyDescent="0.2">
      <c r="B22" s="276" t="s">
        <v>1059</v>
      </c>
      <c r="C22" s="255" t="str">
        <f>C17 &amp; "\" &amp; H22</f>
        <v>G:\Stock\pairs_trade\pair_trade\stock_data\result</v>
      </c>
      <c r="D22" s="256"/>
      <c r="E22" s="256"/>
      <c r="F22" s="256"/>
      <c r="G22" s="256"/>
      <c r="H22" s="398" t="s">
        <v>1058</v>
      </c>
      <c r="I22" s="399"/>
    </row>
    <row r="23" spans="2:9" s="106" customFormat="1" x14ac:dyDescent="0.2">
      <c r="B23" s="276" t="s">
        <v>2149</v>
      </c>
      <c r="C23" s="333" t="str">
        <f>C17 &amp; "\"  &amp; H23</f>
        <v>G:\Stock\pairs_trade\pair_trade\stock_data\$MNK.csv</v>
      </c>
      <c r="D23" s="334"/>
      <c r="E23" s="334"/>
      <c r="F23" s="334"/>
      <c r="G23" s="334"/>
      <c r="H23" s="398" t="s">
        <v>2150</v>
      </c>
      <c r="I23" s="399"/>
    </row>
    <row r="24" spans="2:9" x14ac:dyDescent="0.2">
      <c r="B24" s="4" t="s">
        <v>1528</v>
      </c>
      <c r="C24" s="275" t="s">
        <v>1530</v>
      </c>
      <c r="D24" t="s">
        <v>1529</v>
      </c>
    </row>
    <row r="26" spans="2:9" x14ac:dyDescent="0.2">
      <c r="B26" s="268" t="s">
        <v>1536</v>
      </c>
    </row>
    <row r="27" spans="2:9" x14ac:dyDescent="0.2">
      <c r="B27" s="4" t="s">
        <v>1537</v>
      </c>
      <c r="C27" s="275" t="s">
        <v>1530</v>
      </c>
      <c r="D27" s="106" t="s">
        <v>1529</v>
      </c>
    </row>
  </sheetData>
  <mergeCells count="9">
    <mergeCell ref="H23:I23"/>
    <mergeCell ref="C17:G17"/>
    <mergeCell ref="H19:I19"/>
    <mergeCell ref="H18:I18"/>
    <mergeCell ref="H22:I22"/>
    <mergeCell ref="H21:I21"/>
    <mergeCell ref="H20:I20"/>
    <mergeCell ref="C18:G18"/>
    <mergeCell ref="C19:G19"/>
  </mergeCells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4.search_result">
                <anchor moveWithCells="1" sizeWithCells="1">
                  <from>
                    <xdr:col>8</xdr:col>
                    <xdr:colOff>476250</xdr:colOff>
                    <xdr:row>1</xdr:row>
                    <xdr:rowOff>28575</xdr:rowOff>
                  </from>
                  <to>
                    <xdr:col>10</xdr:col>
                    <xdr:colOff>123825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7" tint="0.39997558519241921"/>
  </sheetPr>
  <dimension ref="A1:AZ300"/>
  <sheetViews>
    <sheetView showGridLines="0" zoomScaleNormal="100" workbookViewId="0">
      <selection activeCell="A4" sqref="A4"/>
    </sheetView>
  </sheetViews>
  <sheetFormatPr defaultRowHeight="14.25" x14ac:dyDescent="0.2"/>
  <cols>
    <col min="1" max="1" width="4" customWidth="1"/>
    <col min="2" max="2" width="4.5" style="106" customWidth="1"/>
    <col min="3" max="3" width="2.75" style="106" customWidth="1"/>
    <col min="4" max="4" width="2" style="106" customWidth="1"/>
    <col min="5" max="5" width="2.625" style="106" customWidth="1"/>
    <col min="6" max="6" width="5.625" style="21" customWidth="1"/>
    <col min="7" max="7" width="17.625" style="23" customWidth="1"/>
    <col min="8" max="8" width="10" style="23" customWidth="1"/>
    <col min="9" max="9" width="9.125" customWidth="1"/>
    <col min="10" max="10" width="5.5" customWidth="1"/>
    <col min="11" max="11" width="7.75" customWidth="1"/>
    <col min="12" max="12" width="7.75" style="106" customWidth="1"/>
    <col min="13" max="13" width="10.75" style="106" hidden="1" customWidth="1"/>
    <col min="14" max="14" width="0.125" style="106" hidden="1" customWidth="1"/>
    <col min="15" max="15" width="6.5" style="22" customWidth="1"/>
    <col min="16" max="16" width="15.5" style="23" customWidth="1"/>
    <col min="17" max="17" width="12.5" style="23" customWidth="1"/>
    <col min="18" max="18" width="7.5" style="22" customWidth="1"/>
    <col min="19" max="19" width="6.875" style="22" customWidth="1"/>
    <col min="20" max="20" width="8.875" style="22" customWidth="1"/>
    <col min="21" max="21" width="7.375" style="22" customWidth="1"/>
    <col min="22" max="23" width="14.625" style="22" hidden="1" customWidth="1"/>
    <col min="24" max="24" width="7.625" style="22" customWidth="1"/>
    <col min="25" max="25" width="6.75" style="22" customWidth="1"/>
    <col min="26" max="28" width="7.875" style="22" customWidth="1"/>
    <col min="29" max="29" width="10.125" style="22" customWidth="1"/>
    <col min="30" max="30" width="7.875" style="22" customWidth="1"/>
    <col min="31" max="31" width="7.375" style="22" hidden="1" customWidth="1"/>
    <col min="32" max="32" width="9.875" style="22" customWidth="1"/>
    <col min="33" max="33" width="10.25" style="22" customWidth="1"/>
    <col min="34" max="34" width="6.125" style="21" customWidth="1"/>
    <col min="35" max="35" width="7" style="22" customWidth="1"/>
    <col min="36" max="38" width="8.875" style="22" customWidth="1"/>
    <col min="39" max="39" width="8.875" style="22" hidden="1" customWidth="1"/>
    <col min="40" max="40" width="6.5" style="22" hidden="1" customWidth="1"/>
    <col min="41" max="41" width="5.875" style="22" hidden="1" customWidth="1"/>
    <col min="42" max="42" width="7.5" style="22" customWidth="1"/>
    <col min="43" max="43" width="6.875" style="22" customWidth="1"/>
    <col min="44" max="44" width="6.375" style="22" customWidth="1"/>
    <col min="45" max="45" width="7" style="22" customWidth="1"/>
  </cols>
  <sheetData>
    <row r="1" spans="1:52" ht="15" thickBot="1" x14ac:dyDescent="0.25">
      <c r="L1" s="100"/>
      <c r="M1" s="100"/>
      <c r="N1" s="100"/>
    </row>
    <row r="2" spans="1:52" x14ac:dyDescent="0.2">
      <c r="A2" s="106"/>
      <c r="E2" s="413" t="s">
        <v>542</v>
      </c>
      <c r="F2" s="411" t="s">
        <v>955</v>
      </c>
      <c r="G2" s="408"/>
      <c r="H2" s="408"/>
      <c r="I2" s="408"/>
      <c r="J2" s="408"/>
      <c r="K2" s="408"/>
      <c r="L2" s="178"/>
      <c r="M2" s="178"/>
      <c r="N2" s="177"/>
      <c r="O2" s="412" t="s">
        <v>200</v>
      </c>
      <c r="P2" s="408"/>
      <c r="Q2" s="408"/>
      <c r="R2" s="408"/>
      <c r="S2" s="408"/>
      <c r="T2" s="408"/>
      <c r="U2" s="408"/>
      <c r="V2" s="408"/>
      <c r="W2" s="409"/>
      <c r="X2" s="407" t="s">
        <v>531</v>
      </c>
      <c r="Y2" s="408"/>
      <c r="Z2" s="408"/>
      <c r="AA2" s="408"/>
      <c r="AB2" s="408"/>
      <c r="AC2" s="408"/>
      <c r="AD2" s="408"/>
      <c r="AE2" s="409"/>
      <c r="AF2" s="410" t="s">
        <v>201</v>
      </c>
      <c r="AG2" s="408"/>
      <c r="AH2" s="408"/>
      <c r="AI2" s="408"/>
      <c r="AJ2" s="408"/>
      <c r="AK2" s="408"/>
      <c r="AL2" s="408"/>
      <c r="AM2" s="408"/>
      <c r="AN2" s="408"/>
      <c r="AO2" s="409"/>
      <c r="AP2" s="111" t="s">
        <v>1034</v>
      </c>
      <c r="AQ2" s="112"/>
      <c r="AR2" s="112"/>
      <c r="AS2" s="113"/>
    </row>
    <row r="3" spans="1:52" s="17" customFormat="1" ht="28.5" customHeight="1" thickBot="1" x14ac:dyDescent="0.25">
      <c r="A3" s="107"/>
      <c r="B3" s="107"/>
      <c r="C3" s="107"/>
      <c r="D3" s="107"/>
      <c r="E3" s="414"/>
      <c r="F3" s="109" t="s">
        <v>202</v>
      </c>
      <c r="G3" s="125" t="s">
        <v>203</v>
      </c>
      <c r="H3" s="125" t="s">
        <v>204</v>
      </c>
      <c r="I3" s="125" t="s">
        <v>205</v>
      </c>
      <c r="J3" s="125" t="s">
        <v>206</v>
      </c>
      <c r="K3" s="176" t="s">
        <v>1918</v>
      </c>
      <c r="L3" s="176" t="s">
        <v>541</v>
      </c>
      <c r="M3" s="176"/>
      <c r="N3" s="126"/>
      <c r="O3" s="110" t="s">
        <v>202</v>
      </c>
      <c r="P3" s="114" t="s">
        <v>203</v>
      </c>
      <c r="Q3" s="114" t="s">
        <v>204</v>
      </c>
      <c r="R3" s="114" t="s">
        <v>205</v>
      </c>
      <c r="S3" s="114" t="s">
        <v>206</v>
      </c>
      <c r="T3" s="179" t="s">
        <v>960</v>
      </c>
      <c r="U3" s="179" t="s">
        <v>541</v>
      </c>
      <c r="V3" s="179"/>
      <c r="W3" s="115"/>
      <c r="X3" s="116" t="s">
        <v>532</v>
      </c>
      <c r="Y3" s="117" t="s">
        <v>533</v>
      </c>
      <c r="Z3" s="180" t="s">
        <v>961</v>
      </c>
      <c r="AA3" s="180" t="s">
        <v>962</v>
      </c>
      <c r="AB3" s="180" t="s">
        <v>951</v>
      </c>
      <c r="AC3" s="180" t="s">
        <v>1069</v>
      </c>
      <c r="AD3" s="117" t="s">
        <v>1070</v>
      </c>
      <c r="AE3" s="118"/>
      <c r="AF3" s="119" t="s">
        <v>952</v>
      </c>
      <c r="AG3" s="120" t="s">
        <v>207</v>
      </c>
      <c r="AH3" s="108" t="s">
        <v>208</v>
      </c>
      <c r="AI3" s="108" t="s">
        <v>209</v>
      </c>
      <c r="AJ3" s="108" t="s">
        <v>210</v>
      </c>
      <c r="AK3" s="120" t="s">
        <v>211</v>
      </c>
      <c r="AL3" s="120" t="s">
        <v>212</v>
      </c>
      <c r="AM3" s="108"/>
      <c r="AN3" s="120"/>
      <c r="AO3" s="121"/>
      <c r="AP3" s="122" t="s">
        <v>534</v>
      </c>
      <c r="AQ3" s="123" t="s">
        <v>1531</v>
      </c>
      <c r="AR3" s="123" t="s">
        <v>535</v>
      </c>
      <c r="AS3" s="149" t="s">
        <v>213</v>
      </c>
    </row>
    <row r="4" spans="1:52" s="279" customFormat="1" ht="15" customHeight="1" x14ac:dyDescent="0.2">
      <c r="A4" s="124" t="s">
        <v>1286</v>
      </c>
      <c r="B4" s="124" t="s">
        <v>1287</v>
      </c>
      <c r="C4" s="124" t="s">
        <v>1288</v>
      </c>
      <c r="D4"/>
      <c r="E4">
        <v>1</v>
      </c>
      <c r="F4">
        <v>1942</v>
      </c>
      <c r="G4" t="s">
        <v>1664</v>
      </c>
      <c r="H4" t="s">
        <v>1249</v>
      </c>
      <c r="I4">
        <v>966</v>
      </c>
      <c r="J4">
        <v>1000</v>
      </c>
      <c r="K4"/>
      <c r="L4"/>
      <c r="M4"/>
      <c r="N4"/>
      <c r="O4">
        <v>9989</v>
      </c>
      <c r="P4" t="s">
        <v>2073</v>
      </c>
      <c r="Q4" t="s">
        <v>1264</v>
      </c>
      <c r="R4">
        <v>3235</v>
      </c>
      <c r="S4">
        <v>300</v>
      </c>
      <c r="T4"/>
      <c r="U4"/>
      <c r="V4"/>
      <c r="W4"/>
      <c r="X4">
        <v>1.8805369395893601</v>
      </c>
      <c r="Y4">
        <v>7.81</v>
      </c>
      <c r="Z4">
        <v>966000</v>
      </c>
      <c r="AA4">
        <v>970500</v>
      </c>
      <c r="AB4">
        <v>0.46</v>
      </c>
      <c r="AC4">
        <v>2.1068731504717402</v>
      </c>
      <c r="AD4" t="s">
        <v>1285</v>
      </c>
      <c r="AE4"/>
      <c r="AF4">
        <v>332499</v>
      </c>
      <c r="AG4">
        <v>19559</v>
      </c>
      <c r="AH4" s="273">
        <v>17</v>
      </c>
      <c r="AI4" s="273">
        <v>13</v>
      </c>
      <c r="AJ4" s="273" t="s">
        <v>2333</v>
      </c>
      <c r="AK4">
        <v>76.47</v>
      </c>
      <c r="AL4">
        <v>13</v>
      </c>
      <c r="AM4"/>
      <c r="AN4"/>
      <c r="AO4"/>
      <c r="AP4">
        <v>0.69191415121184396</v>
      </c>
      <c r="AQ4">
        <v>0.90749885780686701</v>
      </c>
      <c r="AR4">
        <v>0.22784386017348501</v>
      </c>
      <c r="AS4">
        <v>2.79039662876365E-2</v>
      </c>
      <c r="AT4"/>
      <c r="AU4"/>
      <c r="AV4"/>
      <c r="AW4"/>
      <c r="AX4"/>
      <c r="AY4"/>
      <c r="AZ4"/>
    </row>
    <row r="5" spans="1:52" s="133" customFormat="1" x14ac:dyDescent="0.2">
      <c r="A5" s="124" t="s">
        <v>1286</v>
      </c>
      <c r="B5" s="124" t="s">
        <v>1287</v>
      </c>
      <c r="C5" s="124" t="s">
        <v>1288</v>
      </c>
      <c r="D5"/>
      <c r="E5">
        <v>2</v>
      </c>
      <c r="F5">
        <v>7202</v>
      </c>
      <c r="G5" t="s">
        <v>778</v>
      </c>
      <c r="H5" t="s">
        <v>1256</v>
      </c>
      <c r="I5">
        <v>1084</v>
      </c>
      <c r="J5">
        <v>1000</v>
      </c>
      <c r="K5"/>
      <c r="L5"/>
      <c r="M5"/>
      <c r="N5"/>
      <c r="O5">
        <v>7189</v>
      </c>
      <c r="P5" t="s">
        <v>42</v>
      </c>
      <c r="Q5" t="s">
        <v>1294</v>
      </c>
      <c r="R5">
        <v>651</v>
      </c>
      <c r="S5">
        <v>1700</v>
      </c>
      <c r="T5"/>
      <c r="U5"/>
      <c r="V5"/>
      <c r="W5"/>
      <c r="X5">
        <v>-2.2889991150292701</v>
      </c>
      <c r="Y5">
        <v>-8.36</v>
      </c>
      <c r="Z5">
        <v>1084000</v>
      </c>
      <c r="AA5">
        <v>1106700</v>
      </c>
      <c r="AB5">
        <v>2.09</v>
      </c>
      <c r="AC5">
        <v>2.6143614923268101</v>
      </c>
      <c r="AD5" t="s">
        <v>1285</v>
      </c>
      <c r="AE5"/>
      <c r="AF5">
        <v>327811</v>
      </c>
      <c r="AG5">
        <v>17253</v>
      </c>
      <c r="AH5" s="273">
        <v>19</v>
      </c>
      <c r="AI5" s="273">
        <v>12</v>
      </c>
      <c r="AJ5" s="273" t="s">
        <v>2334</v>
      </c>
      <c r="AK5">
        <v>63.16</v>
      </c>
      <c r="AL5">
        <v>11</v>
      </c>
      <c r="AM5"/>
      <c r="AN5"/>
      <c r="AO5"/>
      <c r="AP5">
        <v>0.93050620018062602</v>
      </c>
      <c r="AQ5">
        <v>0.921227478590256</v>
      </c>
      <c r="AR5">
        <v>0.23916840147886101</v>
      </c>
      <c r="AS5">
        <v>4.1742416548181997E-2</v>
      </c>
      <c r="AT5"/>
      <c r="AU5"/>
      <c r="AV5"/>
      <c r="AW5"/>
      <c r="AX5"/>
      <c r="AY5"/>
      <c r="AZ5"/>
    </row>
    <row r="6" spans="1:52" s="133" customFormat="1" x14ac:dyDescent="0.2">
      <c r="A6" s="124" t="s">
        <v>1286</v>
      </c>
      <c r="B6" s="124" t="s">
        <v>1287</v>
      </c>
      <c r="C6" s="124" t="s">
        <v>1288</v>
      </c>
      <c r="D6"/>
      <c r="E6">
        <v>3</v>
      </c>
      <c r="F6">
        <v>7259</v>
      </c>
      <c r="G6" t="s">
        <v>25</v>
      </c>
      <c r="H6" t="s">
        <v>1256</v>
      </c>
      <c r="I6">
        <v>3725</v>
      </c>
      <c r="J6">
        <v>200</v>
      </c>
      <c r="K6" t="s">
        <v>1166</v>
      </c>
      <c r="L6"/>
      <c r="M6"/>
      <c r="N6"/>
      <c r="O6">
        <v>7272</v>
      </c>
      <c r="P6" t="s">
        <v>1443</v>
      </c>
      <c r="Q6" t="s">
        <v>1256</v>
      </c>
      <c r="R6">
        <v>1856</v>
      </c>
      <c r="S6">
        <v>400</v>
      </c>
      <c r="T6"/>
      <c r="U6"/>
      <c r="V6"/>
      <c r="W6"/>
      <c r="X6">
        <v>2.09356587200593</v>
      </c>
      <c r="Y6">
        <v>7.74</v>
      </c>
      <c r="Z6">
        <v>745000</v>
      </c>
      <c r="AA6">
        <v>742400</v>
      </c>
      <c r="AB6">
        <v>0.35</v>
      </c>
      <c r="AC6">
        <v>2.4927359922443402</v>
      </c>
      <c r="AD6" t="s">
        <v>1285</v>
      </c>
      <c r="AE6"/>
      <c r="AF6">
        <v>256366</v>
      </c>
      <c r="AG6">
        <v>23306</v>
      </c>
      <c r="AH6" s="273">
        <v>11</v>
      </c>
      <c r="AI6" s="273">
        <v>9</v>
      </c>
      <c r="AJ6" s="273" t="s">
        <v>2335</v>
      </c>
      <c r="AK6">
        <v>81.819999999999993</v>
      </c>
      <c r="AL6">
        <v>15</v>
      </c>
      <c r="AM6"/>
      <c r="AN6"/>
      <c r="AO6"/>
      <c r="AP6">
        <v>0.85568532584988599</v>
      </c>
      <c r="AQ6">
        <v>0.90777386512174596</v>
      </c>
      <c r="AR6">
        <v>0.32935287525890999</v>
      </c>
      <c r="AS6">
        <v>5.5326069830778897E-3</v>
      </c>
      <c r="AT6"/>
      <c r="AU6"/>
      <c r="AV6"/>
      <c r="AW6"/>
      <c r="AX6"/>
      <c r="AY6"/>
      <c r="AZ6"/>
    </row>
    <row r="7" spans="1:52" s="133" customFormat="1" x14ac:dyDescent="0.2">
      <c r="A7" s="124" t="s">
        <v>1286</v>
      </c>
      <c r="B7" s="124" t="s">
        <v>1287</v>
      </c>
      <c r="C7" s="124" t="s">
        <v>1288</v>
      </c>
      <c r="D7"/>
      <c r="E7">
        <v>4</v>
      </c>
      <c r="F7">
        <v>6967</v>
      </c>
      <c r="G7" t="s">
        <v>770</v>
      </c>
      <c r="H7" t="s">
        <v>1244</v>
      </c>
      <c r="I7">
        <v>1329</v>
      </c>
      <c r="J7">
        <v>700</v>
      </c>
      <c r="K7"/>
      <c r="L7" s="184">
        <v>0.05</v>
      </c>
      <c r="M7"/>
      <c r="N7"/>
      <c r="O7">
        <v>6755</v>
      </c>
      <c r="P7" t="s">
        <v>528</v>
      </c>
      <c r="Q7" t="s">
        <v>1244</v>
      </c>
      <c r="R7">
        <v>2346</v>
      </c>
      <c r="S7">
        <v>400</v>
      </c>
      <c r="T7"/>
      <c r="U7" s="184">
        <v>0.05</v>
      </c>
      <c r="V7"/>
      <c r="W7"/>
      <c r="X7">
        <v>-2.2584822472193999</v>
      </c>
      <c r="Y7">
        <v>-6.61</v>
      </c>
      <c r="Z7">
        <v>930300</v>
      </c>
      <c r="AA7">
        <v>938400</v>
      </c>
      <c r="AB7">
        <v>0.86</v>
      </c>
      <c r="AC7">
        <v>2.77617849749875</v>
      </c>
      <c r="AD7" t="s">
        <v>1285</v>
      </c>
      <c r="AE7"/>
      <c r="AF7">
        <v>233986</v>
      </c>
      <c r="AG7">
        <v>12315</v>
      </c>
      <c r="AH7" s="273">
        <v>19</v>
      </c>
      <c r="AI7" s="273">
        <v>12</v>
      </c>
      <c r="AJ7" s="273" t="s">
        <v>2336</v>
      </c>
      <c r="AK7">
        <v>63.16</v>
      </c>
      <c r="AL7">
        <v>9</v>
      </c>
      <c r="AM7"/>
      <c r="AN7"/>
      <c r="AO7"/>
      <c r="AP7">
        <v>0.90792783152295198</v>
      </c>
      <c r="AQ7">
        <v>0.94741117877709402</v>
      </c>
      <c r="AR7">
        <v>0.180177190966614</v>
      </c>
      <c r="AS7">
        <v>3.7088268597306101E-2</v>
      </c>
      <c r="AT7"/>
      <c r="AU7"/>
      <c r="AV7"/>
      <c r="AW7"/>
      <c r="AX7"/>
      <c r="AY7"/>
      <c r="AZ7"/>
    </row>
    <row r="8" spans="1:52" s="279" customFormat="1" x14ac:dyDescent="0.2">
      <c r="A8" s="124" t="s">
        <v>1286</v>
      </c>
      <c r="B8" s="124" t="s">
        <v>1287</v>
      </c>
      <c r="C8" s="124" t="s">
        <v>1288</v>
      </c>
      <c r="D8"/>
      <c r="E8">
        <v>5</v>
      </c>
      <c r="F8">
        <v>4095</v>
      </c>
      <c r="G8" t="s">
        <v>1929</v>
      </c>
      <c r="H8" t="s">
        <v>1263</v>
      </c>
      <c r="I8">
        <v>1053</v>
      </c>
      <c r="J8">
        <v>1000</v>
      </c>
      <c r="K8"/>
      <c r="L8"/>
      <c r="M8"/>
      <c r="N8"/>
      <c r="O8">
        <v>7201</v>
      </c>
      <c r="P8" t="s">
        <v>1279</v>
      </c>
      <c r="Q8" t="s">
        <v>1256</v>
      </c>
      <c r="R8">
        <v>481.4</v>
      </c>
      <c r="S8">
        <v>2200</v>
      </c>
      <c r="T8"/>
      <c r="U8"/>
      <c r="V8"/>
      <c r="W8"/>
      <c r="X8">
        <v>2.4643918219350298</v>
      </c>
      <c r="Y8">
        <v>15.23</v>
      </c>
      <c r="Z8">
        <v>1053000</v>
      </c>
      <c r="AA8">
        <v>1059080</v>
      </c>
      <c r="AB8">
        <v>0.57999999999999996</v>
      </c>
      <c r="AC8">
        <v>2.6416319905414598</v>
      </c>
      <c r="AD8" t="s">
        <v>1285</v>
      </c>
      <c r="AE8"/>
      <c r="AF8">
        <v>223253</v>
      </c>
      <c r="AG8">
        <v>11750</v>
      </c>
      <c r="AH8" s="273">
        <v>19</v>
      </c>
      <c r="AI8" s="273">
        <v>10</v>
      </c>
      <c r="AJ8" s="273" t="s">
        <v>2337</v>
      </c>
      <c r="AK8">
        <v>52.63</v>
      </c>
      <c r="AL8">
        <v>12</v>
      </c>
      <c r="AM8"/>
      <c r="AN8"/>
      <c r="AO8"/>
      <c r="AP8">
        <v>0.72855551366453897</v>
      </c>
      <c r="AQ8">
        <v>0.90580505561588498</v>
      </c>
      <c r="AR8">
        <v>1.5631480888803399E-2</v>
      </c>
      <c r="AS8">
        <v>9.1798553750480003E-2</v>
      </c>
      <c r="AT8"/>
      <c r="AU8"/>
      <c r="AV8"/>
      <c r="AW8"/>
      <c r="AX8"/>
      <c r="AY8"/>
      <c r="AZ8"/>
    </row>
    <row r="9" spans="1:52" s="279" customFormat="1" x14ac:dyDescent="0.2">
      <c r="A9" s="124" t="s">
        <v>1286</v>
      </c>
      <c r="B9" s="124" t="s">
        <v>1287</v>
      </c>
      <c r="C9" s="124" t="s">
        <v>1288</v>
      </c>
      <c r="D9"/>
      <c r="E9">
        <v>6</v>
      </c>
      <c r="F9">
        <v>1332</v>
      </c>
      <c r="G9" t="s">
        <v>1647</v>
      </c>
      <c r="H9" t="s">
        <v>1357</v>
      </c>
      <c r="I9">
        <v>570</v>
      </c>
      <c r="J9">
        <v>1900</v>
      </c>
      <c r="K9"/>
      <c r="L9"/>
      <c r="M9"/>
      <c r="N9"/>
      <c r="O9">
        <v>5406</v>
      </c>
      <c r="P9" t="s">
        <v>1569</v>
      </c>
      <c r="Q9" t="s">
        <v>1292</v>
      </c>
      <c r="R9">
        <v>427</v>
      </c>
      <c r="S9">
        <v>2500</v>
      </c>
      <c r="T9"/>
      <c r="U9"/>
      <c r="V9"/>
      <c r="W9"/>
      <c r="X9">
        <v>2.4293145081715899</v>
      </c>
      <c r="Y9">
        <v>15.02</v>
      </c>
      <c r="Z9">
        <v>1083000</v>
      </c>
      <c r="AA9">
        <v>1067500</v>
      </c>
      <c r="AB9">
        <v>1.43</v>
      </c>
      <c r="AC9">
        <v>2.4510086469573702</v>
      </c>
      <c r="AD9" t="s">
        <v>1285</v>
      </c>
      <c r="AE9"/>
      <c r="AF9">
        <v>212602</v>
      </c>
      <c r="AG9">
        <v>10124</v>
      </c>
      <c r="AH9" s="273">
        <v>21</v>
      </c>
      <c r="AI9" s="273">
        <v>13</v>
      </c>
      <c r="AJ9" s="273" t="s">
        <v>2338</v>
      </c>
      <c r="AK9">
        <v>61.9</v>
      </c>
      <c r="AL9">
        <v>9</v>
      </c>
      <c r="AM9"/>
      <c r="AN9"/>
      <c r="AO9"/>
      <c r="AP9">
        <v>0.68543191625618305</v>
      </c>
      <c r="AQ9">
        <v>0.92991889712187503</v>
      </c>
      <c r="AR9">
        <v>0.123644147165946</v>
      </c>
      <c r="AS9">
        <v>1.8586462814314499E-2</v>
      </c>
      <c r="AT9"/>
      <c r="AU9"/>
      <c r="AV9"/>
      <c r="AW9"/>
      <c r="AX9"/>
      <c r="AY9"/>
      <c r="AZ9"/>
    </row>
    <row r="10" spans="1:52" s="133" customFormat="1" x14ac:dyDescent="0.2">
      <c r="A10" s="124" t="s">
        <v>1286</v>
      </c>
      <c r="B10" s="124" t="s">
        <v>1287</v>
      </c>
      <c r="C10" s="124" t="s">
        <v>1288</v>
      </c>
      <c r="D10"/>
      <c r="E10">
        <v>7</v>
      </c>
      <c r="F10">
        <v>5991</v>
      </c>
      <c r="G10" t="s">
        <v>1071</v>
      </c>
      <c r="H10" t="s">
        <v>1436</v>
      </c>
      <c r="I10">
        <v>859</v>
      </c>
      <c r="J10">
        <v>1100</v>
      </c>
      <c r="K10"/>
      <c r="L10" s="184">
        <v>0.05</v>
      </c>
      <c r="M10"/>
      <c r="N10"/>
      <c r="O10">
        <v>6371</v>
      </c>
      <c r="P10" t="s">
        <v>1399</v>
      </c>
      <c r="Q10" t="s">
        <v>1251</v>
      </c>
      <c r="R10">
        <v>3070</v>
      </c>
      <c r="S10">
        <v>300</v>
      </c>
      <c r="T10"/>
      <c r="U10"/>
      <c r="V10"/>
      <c r="W10"/>
      <c r="X10">
        <v>2.2150436172311099</v>
      </c>
      <c r="Y10">
        <v>7.48</v>
      </c>
      <c r="Z10">
        <v>944900</v>
      </c>
      <c r="AA10">
        <v>921000</v>
      </c>
      <c r="AB10">
        <v>2.6</v>
      </c>
      <c r="AC10">
        <v>2.4656965758058802</v>
      </c>
      <c r="AD10" t="s">
        <v>1285</v>
      </c>
      <c r="AE10"/>
      <c r="AF10">
        <v>198433</v>
      </c>
      <c r="AG10">
        <v>10444</v>
      </c>
      <c r="AH10" s="273">
        <v>19</v>
      </c>
      <c r="AI10" s="273">
        <v>10</v>
      </c>
      <c r="AJ10" s="273" t="s">
        <v>2339</v>
      </c>
      <c r="AK10">
        <v>52.63</v>
      </c>
      <c r="AL10">
        <v>13</v>
      </c>
      <c r="AM10"/>
      <c r="AN10"/>
      <c r="AO10"/>
      <c r="AP10">
        <v>0.93849171328807302</v>
      </c>
      <c r="AQ10">
        <v>0.91436312726878299</v>
      </c>
      <c r="AR10">
        <v>0.27515206053391</v>
      </c>
      <c r="AS10">
        <v>1.0419074387435201E-2</v>
      </c>
      <c r="AT10"/>
      <c r="AU10"/>
      <c r="AV10"/>
      <c r="AW10"/>
      <c r="AX10"/>
      <c r="AY10"/>
      <c r="AZ10"/>
    </row>
    <row r="11" spans="1:52" s="133" customFormat="1" x14ac:dyDescent="0.2">
      <c r="A11" s="124" t="s">
        <v>1286</v>
      </c>
      <c r="B11" s="124" t="s">
        <v>1287</v>
      </c>
      <c r="C11" s="124" t="s">
        <v>1288</v>
      </c>
      <c r="D11"/>
      <c r="E11">
        <v>8</v>
      </c>
      <c r="F11">
        <v>4812</v>
      </c>
      <c r="G11" t="s">
        <v>683</v>
      </c>
      <c r="H11" t="s">
        <v>1241</v>
      </c>
      <c r="I11">
        <v>4870</v>
      </c>
      <c r="J11">
        <v>200</v>
      </c>
      <c r="K11"/>
      <c r="L11" s="184">
        <v>0.1</v>
      </c>
      <c r="M11"/>
      <c r="N11"/>
      <c r="O11">
        <v>5486</v>
      </c>
      <c r="P11" t="s">
        <v>706</v>
      </c>
      <c r="Q11" t="s">
        <v>1292</v>
      </c>
      <c r="R11">
        <v>1652</v>
      </c>
      <c r="S11">
        <v>600</v>
      </c>
      <c r="T11"/>
      <c r="U11"/>
      <c r="V11"/>
      <c r="W11"/>
      <c r="X11">
        <v>2.2512728784520202</v>
      </c>
      <c r="Y11">
        <v>7.28</v>
      </c>
      <c r="Z11">
        <v>974000</v>
      </c>
      <c r="AA11">
        <v>991200</v>
      </c>
      <c r="AB11">
        <v>1.77</v>
      </c>
      <c r="AC11">
        <v>2.6050862385171998</v>
      </c>
      <c r="AD11" t="s">
        <v>1285</v>
      </c>
      <c r="AE11"/>
      <c r="AF11">
        <v>141649</v>
      </c>
      <c r="AG11">
        <v>7082</v>
      </c>
      <c r="AH11" s="273">
        <v>20</v>
      </c>
      <c r="AI11" s="273">
        <v>11</v>
      </c>
      <c r="AJ11" s="273" t="s">
        <v>2340</v>
      </c>
      <c r="AK11">
        <v>55</v>
      </c>
      <c r="AL11">
        <v>8</v>
      </c>
      <c r="AM11"/>
      <c r="AN11"/>
      <c r="AO11"/>
      <c r="AP11">
        <v>0.85041571613465194</v>
      </c>
      <c r="AQ11">
        <v>0.93137646837610999</v>
      </c>
      <c r="AR11">
        <v>0.19927622684395699</v>
      </c>
      <c r="AS11">
        <v>2.2286425671093599E-2</v>
      </c>
      <c r="AT11"/>
      <c r="AU11"/>
      <c r="AV11"/>
      <c r="AW11"/>
      <c r="AX11"/>
      <c r="AY11"/>
      <c r="AZ11"/>
    </row>
    <row r="12" spans="1:52" s="133" customFormat="1" ht="17.25" hidden="1" customHeight="1" x14ac:dyDescent="0.2">
      <c r="A12" s="124" t="s">
        <v>1286</v>
      </c>
      <c r="B12" s="124" t="s">
        <v>1287</v>
      </c>
      <c r="C12" s="124" t="s">
        <v>1288</v>
      </c>
      <c r="D12"/>
      <c r="E12">
        <v>9</v>
      </c>
      <c r="F12">
        <v>9201</v>
      </c>
      <c r="G12" t="s">
        <v>1496</v>
      </c>
      <c r="H12" t="s">
        <v>1497</v>
      </c>
      <c r="I12">
        <v>2877.5</v>
      </c>
      <c r="J12">
        <v>300</v>
      </c>
      <c r="K12"/>
      <c r="L12"/>
      <c r="M12"/>
      <c r="N12"/>
      <c r="O12">
        <v>5406</v>
      </c>
      <c r="P12" t="s">
        <v>1569</v>
      </c>
      <c r="Q12" t="s">
        <v>1292</v>
      </c>
      <c r="R12">
        <v>427</v>
      </c>
      <c r="S12">
        <v>2000</v>
      </c>
      <c r="T12"/>
      <c r="U12"/>
      <c r="V12"/>
      <c r="W12"/>
      <c r="X12">
        <v>-2.3999713533902698</v>
      </c>
      <c r="Y12">
        <v>-13.91</v>
      </c>
      <c r="Z12">
        <v>863250</v>
      </c>
      <c r="AA12">
        <v>854000</v>
      </c>
      <c r="AB12">
        <v>1.07</v>
      </c>
      <c r="AC12">
        <v>2.4213198188742502</v>
      </c>
      <c r="AD12" t="s">
        <v>1285</v>
      </c>
      <c r="AE12"/>
      <c r="AF12">
        <v>128268</v>
      </c>
      <c r="AG12">
        <v>7126</v>
      </c>
      <c r="AH12" s="273">
        <v>18</v>
      </c>
      <c r="AI12" s="273">
        <v>10</v>
      </c>
      <c r="AJ12" s="273" t="s">
        <v>2341</v>
      </c>
      <c r="AK12">
        <v>55.56</v>
      </c>
      <c r="AL12">
        <v>12</v>
      </c>
      <c r="AM12"/>
      <c r="AN12"/>
      <c r="AO12"/>
      <c r="AP12">
        <v>0.91840854758829304</v>
      </c>
      <c r="AQ12">
        <v>0.94188127406009503</v>
      </c>
      <c r="AR12">
        <v>9.9781182796996298E-2</v>
      </c>
      <c r="AS12">
        <v>1.0826292669014101E-2</v>
      </c>
      <c r="AT12"/>
      <c r="AU12"/>
      <c r="AV12"/>
      <c r="AW12"/>
      <c r="AX12"/>
      <c r="AY12"/>
      <c r="AZ12"/>
    </row>
    <row r="13" spans="1:52" s="133" customFormat="1" ht="17.25" hidden="1" customHeight="1" x14ac:dyDescent="0.2">
      <c r="A13" s="124" t="s">
        <v>1286</v>
      </c>
      <c r="B13" s="124" t="s">
        <v>1287</v>
      </c>
      <c r="C13" s="124" t="s">
        <v>1288</v>
      </c>
      <c r="D13"/>
      <c r="E13">
        <v>10</v>
      </c>
      <c r="F13">
        <v>5703</v>
      </c>
      <c r="G13" t="s">
        <v>219</v>
      </c>
      <c r="H13" t="s">
        <v>1254</v>
      </c>
      <c r="I13">
        <v>205</v>
      </c>
      <c r="J13">
        <v>5200</v>
      </c>
      <c r="K13"/>
      <c r="L13"/>
      <c r="M13"/>
      <c r="N13"/>
      <c r="O13">
        <v>8377</v>
      </c>
      <c r="P13" t="s">
        <v>1360</v>
      </c>
      <c r="Q13" t="s">
        <v>1294</v>
      </c>
      <c r="R13">
        <v>971</v>
      </c>
      <c r="S13">
        <v>1100</v>
      </c>
      <c r="T13"/>
      <c r="U13"/>
      <c r="V13"/>
      <c r="W13"/>
      <c r="X13">
        <v>2.0947994868783302</v>
      </c>
      <c r="Y13">
        <v>4.18</v>
      </c>
      <c r="Z13">
        <v>1066000</v>
      </c>
      <c r="AA13">
        <v>1068100</v>
      </c>
      <c r="AB13">
        <v>0.2</v>
      </c>
      <c r="AC13">
        <v>2.9412766182137999</v>
      </c>
      <c r="AD13" t="s">
        <v>1285</v>
      </c>
      <c r="AE13"/>
      <c r="AF13">
        <v>108119</v>
      </c>
      <c r="AG13">
        <v>6360</v>
      </c>
      <c r="AH13" s="273">
        <v>17</v>
      </c>
      <c r="AI13" s="273">
        <v>10</v>
      </c>
      <c r="AJ13" s="273" t="s">
        <v>2342</v>
      </c>
      <c r="AK13">
        <v>58.82</v>
      </c>
      <c r="AL13">
        <v>13</v>
      </c>
      <c r="AM13"/>
      <c r="AN13"/>
      <c r="AO13"/>
      <c r="AP13">
        <v>0.88565309621166</v>
      </c>
      <c r="AQ13">
        <v>0.93624746315937801</v>
      </c>
      <c r="AR13">
        <v>0.13074355894117701</v>
      </c>
      <c r="AS13">
        <v>9.4876960919305204E-4</v>
      </c>
      <c r="AT13"/>
      <c r="AU13"/>
      <c r="AV13"/>
      <c r="AW13"/>
      <c r="AX13"/>
      <c r="AY13"/>
      <c r="AZ13"/>
    </row>
    <row r="14" spans="1:52" s="133" customFormat="1" ht="17.25" hidden="1" customHeight="1" x14ac:dyDescent="0.2">
      <c r="A14" s="124" t="s">
        <v>1286</v>
      </c>
      <c r="B14" s="124" t="s">
        <v>1287</v>
      </c>
      <c r="C14" s="124" t="s">
        <v>1288</v>
      </c>
      <c r="D14"/>
      <c r="E14">
        <v>11</v>
      </c>
      <c r="F14">
        <v>1332</v>
      </c>
      <c r="G14" t="s">
        <v>1647</v>
      </c>
      <c r="H14" t="s">
        <v>1357</v>
      </c>
      <c r="I14">
        <v>570</v>
      </c>
      <c r="J14">
        <v>1900</v>
      </c>
      <c r="K14"/>
      <c r="L14"/>
      <c r="M14"/>
      <c r="N14"/>
      <c r="O14">
        <v>7201</v>
      </c>
      <c r="P14" t="s">
        <v>1279</v>
      </c>
      <c r="Q14" t="s">
        <v>1256</v>
      </c>
      <c r="R14">
        <v>481.4</v>
      </c>
      <c r="S14">
        <v>2200</v>
      </c>
      <c r="T14"/>
      <c r="U14"/>
      <c r="V14"/>
      <c r="W14"/>
      <c r="X14">
        <v>2.3382524961121001</v>
      </c>
      <c r="Y14">
        <v>16.05</v>
      </c>
      <c r="Z14">
        <v>1083000</v>
      </c>
      <c r="AA14">
        <v>1059080</v>
      </c>
      <c r="AB14">
        <v>2.21</v>
      </c>
      <c r="AC14">
        <v>2.3840849379526401</v>
      </c>
      <c r="AD14" t="s">
        <v>1285</v>
      </c>
      <c r="AE14"/>
      <c r="AF14">
        <v>99702</v>
      </c>
      <c r="AG14">
        <v>4532</v>
      </c>
      <c r="AH14" s="273">
        <v>22</v>
      </c>
      <c r="AI14" s="273">
        <v>13</v>
      </c>
      <c r="AJ14" s="273" t="s">
        <v>2343</v>
      </c>
      <c r="AK14">
        <v>59.09</v>
      </c>
      <c r="AL14">
        <v>12</v>
      </c>
      <c r="AM14"/>
      <c r="AN14"/>
      <c r="AO14"/>
      <c r="AP14">
        <v>0.68134837240392299</v>
      </c>
      <c r="AQ14">
        <v>0.90596235686353199</v>
      </c>
      <c r="AR14">
        <v>0.114167550542012</v>
      </c>
      <c r="AS14">
        <v>1.57783199113774E-2</v>
      </c>
      <c r="AT14"/>
      <c r="AU14"/>
      <c r="AV14"/>
      <c r="AW14"/>
      <c r="AX14"/>
      <c r="AY14"/>
      <c r="AZ14"/>
    </row>
    <row r="15" spans="1:52" s="133" customFormat="1" x14ac:dyDescent="0.2">
      <c r="A15" s="124" t="s">
        <v>1286</v>
      </c>
      <c r="B15" s="124" t="s">
        <v>1287</v>
      </c>
      <c r="C15" s="124" t="s">
        <v>1288</v>
      </c>
      <c r="D15"/>
      <c r="E15">
        <v>12</v>
      </c>
      <c r="F15">
        <v>7240</v>
      </c>
      <c r="G15" t="s">
        <v>782</v>
      </c>
      <c r="H15" t="s">
        <v>1256</v>
      </c>
      <c r="I15">
        <v>1490</v>
      </c>
      <c r="J15">
        <v>700</v>
      </c>
      <c r="K15"/>
      <c r="L15" s="184">
        <v>0.05</v>
      </c>
      <c r="M15"/>
      <c r="N15"/>
      <c r="O15">
        <v>6473</v>
      </c>
      <c r="P15" t="s">
        <v>1096</v>
      </c>
      <c r="Q15" t="s">
        <v>1251</v>
      </c>
      <c r="R15">
        <v>1105</v>
      </c>
      <c r="S15">
        <v>900</v>
      </c>
      <c r="T15"/>
      <c r="U15"/>
      <c r="V15"/>
      <c r="W15"/>
      <c r="X15">
        <v>-2.0599792323187098</v>
      </c>
      <c r="Y15">
        <v>-6.74</v>
      </c>
      <c r="Z15">
        <v>1043000</v>
      </c>
      <c r="AA15">
        <v>994500</v>
      </c>
      <c r="AB15">
        <v>4.6500000000000004</v>
      </c>
      <c r="AC15">
        <v>2.3744627004301502</v>
      </c>
      <c r="AD15" t="s">
        <v>1285</v>
      </c>
      <c r="AE15"/>
      <c r="AF15">
        <v>74475</v>
      </c>
      <c r="AG15">
        <v>4655</v>
      </c>
      <c r="AH15" s="273">
        <v>16</v>
      </c>
      <c r="AI15" s="273">
        <v>9</v>
      </c>
      <c r="AJ15" s="273" t="s">
        <v>2344</v>
      </c>
      <c r="AK15">
        <v>56.25</v>
      </c>
      <c r="AL15">
        <v>15</v>
      </c>
      <c r="AM15"/>
      <c r="AN15"/>
      <c r="AO15"/>
      <c r="AP15">
        <v>0.937132711058834</v>
      </c>
      <c r="AQ15">
        <v>0.91689614310393996</v>
      </c>
      <c r="AR15">
        <v>0.445554214323238</v>
      </c>
      <c r="AS15">
        <v>3.2352353066500403E-2</v>
      </c>
      <c r="AT15"/>
      <c r="AU15"/>
      <c r="AV15"/>
      <c r="AW15"/>
      <c r="AX15"/>
      <c r="AY15"/>
      <c r="AZ15"/>
    </row>
    <row r="16" spans="1:52" s="133" customFormat="1" x14ac:dyDescent="0.2">
      <c r="A16" s="124" t="s">
        <v>1286</v>
      </c>
      <c r="B16" s="124" t="s">
        <v>1287</v>
      </c>
      <c r="C16" s="124" t="s">
        <v>1288</v>
      </c>
      <c r="D16"/>
      <c r="E16">
        <v>13</v>
      </c>
      <c r="F16">
        <v>3003</v>
      </c>
      <c r="G16" t="s">
        <v>549</v>
      </c>
      <c r="H16" t="s">
        <v>1260</v>
      </c>
      <c r="I16">
        <v>1291</v>
      </c>
      <c r="J16">
        <v>800</v>
      </c>
      <c r="K16"/>
      <c r="L16" s="184">
        <v>0.05</v>
      </c>
      <c r="M16"/>
      <c r="N16"/>
      <c r="O16">
        <v>1803</v>
      </c>
      <c r="P16" t="s">
        <v>1250</v>
      </c>
      <c r="Q16" t="s">
        <v>1249</v>
      </c>
      <c r="R16">
        <v>1041</v>
      </c>
      <c r="S16">
        <v>1000</v>
      </c>
      <c r="T16"/>
      <c r="U16"/>
      <c r="V16"/>
      <c r="W16"/>
      <c r="X16">
        <v>-1.94099565175306</v>
      </c>
      <c r="Y16">
        <v>-6.31</v>
      </c>
      <c r="Z16">
        <v>1032800</v>
      </c>
      <c r="AA16">
        <v>1041000</v>
      </c>
      <c r="AB16">
        <v>0.79</v>
      </c>
      <c r="AC16">
        <v>2.2449336739376098</v>
      </c>
      <c r="AD16" t="s">
        <v>1285</v>
      </c>
      <c r="AE16"/>
      <c r="AF16">
        <v>64081</v>
      </c>
      <c r="AG16">
        <v>4272</v>
      </c>
      <c r="AH16" s="273">
        <v>15</v>
      </c>
      <c r="AI16" s="273">
        <v>8</v>
      </c>
      <c r="AJ16" s="273" t="s">
        <v>2345</v>
      </c>
      <c r="AK16">
        <v>53.33</v>
      </c>
      <c r="AL16">
        <v>14</v>
      </c>
      <c r="AM16"/>
      <c r="AN16"/>
      <c r="AO16"/>
      <c r="AP16">
        <v>0.75267643569556197</v>
      </c>
      <c r="AQ16">
        <v>0.919688203883263</v>
      </c>
      <c r="AR16">
        <v>2.7713250841313E-2</v>
      </c>
      <c r="AS16">
        <v>5.2348943909381003E-2</v>
      </c>
      <c r="AT16"/>
      <c r="AU16"/>
      <c r="AV16"/>
      <c r="AW16"/>
      <c r="AX16"/>
      <c r="AY16"/>
      <c r="AZ16"/>
    </row>
    <row r="17" spans="1:52" s="133" customFormat="1" x14ac:dyDescent="0.2">
      <c r="A17" s="124" t="s">
        <v>1286</v>
      </c>
      <c r="B17" s="124" t="s">
        <v>1287</v>
      </c>
      <c r="C17" s="124" t="s">
        <v>1288</v>
      </c>
      <c r="D17"/>
      <c r="E17">
        <v>14</v>
      </c>
      <c r="F17">
        <v>4534</v>
      </c>
      <c r="G17" t="s">
        <v>1490</v>
      </c>
      <c r="H17" t="s">
        <v>1261</v>
      </c>
      <c r="I17">
        <v>4065</v>
      </c>
      <c r="J17">
        <v>200</v>
      </c>
      <c r="K17"/>
      <c r="L17"/>
      <c r="M17"/>
      <c r="N17"/>
      <c r="O17">
        <v>9201</v>
      </c>
      <c r="P17" t="s">
        <v>1496</v>
      </c>
      <c r="Q17" t="s">
        <v>1497</v>
      </c>
      <c r="R17">
        <v>2877.5</v>
      </c>
      <c r="S17">
        <v>300</v>
      </c>
      <c r="T17"/>
      <c r="U17"/>
      <c r="V17"/>
      <c r="W17"/>
      <c r="X17">
        <v>2.1603764352881201</v>
      </c>
      <c r="Y17">
        <v>5.78</v>
      </c>
      <c r="Z17">
        <v>813000</v>
      </c>
      <c r="AA17">
        <v>863250</v>
      </c>
      <c r="AB17">
        <v>6.18</v>
      </c>
      <c r="AC17">
        <v>2.5905043174877398</v>
      </c>
      <c r="AD17" t="s">
        <v>1285</v>
      </c>
      <c r="AE17"/>
      <c r="AF17">
        <v>9268</v>
      </c>
      <c r="AG17">
        <v>1545</v>
      </c>
      <c r="AH17" s="273">
        <v>6</v>
      </c>
      <c r="AI17" s="273">
        <v>3</v>
      </c>
      <c r="AJ17" s="273" t="s">
        <v>2346</v>
      </c>
      <c r="AK17">
        <v>50</v>
      </c>
      <c r="AL17">
        <v>17</v>
      </c>
      <c r="AM17"/>
      <c r="AN17"/>
      <c r="AO17"/>
      <c r="AP17">
        <v>0.82799545143437303</v>
      </c>
      <c r="AQ17">
        <v>0.91513351978178004</v>
      </c>
      <c r="AR17">
        <v>0.23734149661034901</v>
      </c>
      <c r="AS17">
        <v>1.41570878885755E-2</v>
      </c>
      <c r="AT17"/>
      <c r="AU17"/>
      <c r="AV17"/>
      <c r="AW17"/>
      <c r="AX17"/>
      <c r="AY17"/>
      <c r="AZ17"/>
    </row>
    <row r="18" spans="1:52" s="133" customFormat="1" x14ac:dyDescent="0.2">
      <c r="A18" s="124" t="s">
        <v>1286</v>
      </c>
      <c r="B18" s="124" t="s">
        <v>1287</v>
      </c>
      <c r="C18" s="124" t="s">
        <v>1288</v>
      </c>
      <c r="D18"/>
      <c r="E18">
        <v>15</v>
      </c>
      <c r="F18">
        <v>3861</v>
      </c>
      <c r="G18" t="s">
        <v>35</v>
      </c>
      <c r="H18" t="s">
        <v>1453</v>
      </c>
      <c r="I18">
        <v>545</v>
      </c>
      <c r="J18">
        <v>1900</v>
      </c>
      <c r="K18"/>
      <c r="L18"/>
      <c r="M18"/>
      <c r="N18"/>
      <c r="O18">
        <v>7189</v>
      </c>
      <c r="P18" t="s">
        <v>42</v>
      </c>
      <c r="Q18" t="s">
        <v>1294</v>
      </c>
      <c r="R18">
        <v>651</v>
      </c>
      <c r="S18">
        <v>1600</v>
      </c>
      <c r="T18"/>
      <c r="U18"/>
      <c r="V18"/>
      <c r="W18"/>
      <c r="X18">
        <v>1.8277651749102699</v>
      </c>
      <c r="Y18">
        <v>10.59</v>
      </c>
      <c r="Z18">
        <v>1035500</v>
      </c>
      <c r="AA18">
        <v>1041600</v>
      </c>
      <c r="AB18">
        <v>0.59</v>
      </c>
      <c r="AC18">
        <v>1.85162400993095</v>
      </c>
      <c r="AD18" t="s">
        <v>1285</v>
      </c>
      <c r="AE18"/>
      <c r="AF18">
        <v>-13598</v>
      </c>
      <c r="AG18">
        <v>-800</v>
      </c>
      <c r="AH18" s="273">
        <v>17</v>
      </c>
      <c r="AI18" s="273">
        <v>9</v>
      </c>
      <c r="AJ18" s="273" t="s">
        <v>2148</v>
      </c>
      <c r="AK18">
        <v>52.94</v>
      </c>
      <c r="AL18">
        <v>11</v>
      </c>
      <c r="AM18"/>
      <c r="AN18"/>
      <c r="AO18"/>
      <c r="AP18">
        <v>0.72152510648493096</v>
      </c>
      <c r="AQ18">
        <v>0.90384317208683795</v>
      </c>
      <c r="AR18">
        <v>0.35034144842599602</v>
      </c>
      <c r="AS18">
        <v>3.4177705279289497E-2</v>
      </c>
      <c r="AT18"/>
      <c r="AU18"/>
      <c r="AV18"/>
      <c r="AW18"/>
      <c r="AX18"/>
      <c r="AY18"/>
      <c r="AZ18"/>
    </row>
    <row r="19" spans="1:52" s="133" customFormat="1" x14ac:dyDescent="0.2">
      <c r="A19" s="124" t="s">
        <v>1286</v>
      </c>
      <c r="B19" s="124" t="s">
        <v>1287</v>
      </c>
      <c r="C19" s="124" t="s">
        <v>1288</v>
      </c>
      <c r="D19"/>
      <c r="E19">
        <v>16</v>
      </c>
      <c r="F19">
        <v>3105</v>
      </c>
      <c r="G19" t="s">
        <v>47</v>
      </c>
      <c r="H19" t="s">
        <v>1244</v>
      </c>
      <c r="I19">
        <v>1009</v>
      </c>
      <c r="J19">
        <v>1000</v>
      </c>
      <c r="K19"/>
      <c r="L19"/>
      <c r="M19"/>
      <c r="N19"/>
      <c r="O19">
        <v>8002</v>
      </c>
      <c r="P19" t="s">
        <v>27</v>
      </c>
      <c r="Q19" t="s">
        <v>1246</v>
      </c>
      <c r="R19">
        <v>757.5</v>
      </c>
      <c r="S19">
        <v>1300</v>
      </c>
      <c r="T19"/>
      <c r="U19"/>
      <c r="V19"/>
      <c r="W19"/>
      <c r="X19">
        <v>2.02459990706443</v>
      </c>
      <c r="Y19">
        <v>5.81</v>
      </c>
      <c r="Z19">
        <v>1009000</v>
      </c>
      <c r="AA19">
        <v>984750</v>
      </c>
      <c r="AB19">
        <v>2.4</v>
      </c>
      <c r="AC19">
        <v>2.1029821234889399</v>
      </c>
      <c r="AD19" t="s">
        <v>1285</v>
      </c>
      <c r="AE19"/>
      <c r="AF19">
        <v>-101656</v>
      </c>
      <c r="AG19">
        <v>-5980</v>
      </c>
      <c r="AH19" s="273">
        <v>17</v>
      </c>
      <c r="AI19" s="273">
        <v>7</v>
      </c>
      <c r="AJ19" s="273" t="s">
        <v>2347</v>
      </c>
      <c r="AK19">
        <v>41.18</v>
      </c>
      <c r="AL19">
        <v>13</v>
      </c>
      <c r="AM19"/>
      <c r="AN19"/>
      <c r="AO19"/>
      <c r="AP19">
        <v>0.60789092487438701</v>
      </c>
      <c r="AQ19">
        <v>0.95038010406640905</v>
      </c>
      <c r="AR19">
        <v>3.7426079552391002E-2</v>
      </c>
      <c r="AS19">
        <v>1.61270355535778E-2</v>
      </c>
      <c r="AT19"/>
      <c r="AU19"/>
      <c r="AV19"/>
      <c r="AW19"/>
      <c r="AX19"/>
      <c r="AY19"/>
      <c r="AZ19"/>
    </row>
    <row r="20" spans="1:52" s="133" customFormat="1" x14ac:dyDescent="0.2">
      <c r="A20" s="124" t="s">
        <v>1286</v>
      </c>
      <c r="B20" s="124" t="s">
        <v>1287</v>
      </c>
      <c r="C20" s="124" t="s">
        <v>1288</v>
      </c>
      <c r="D20"/>
      <c r="E20">
        <v>17</v>
      </c>
      <c r="F20">
        <v>2784</v>
      </c>
      <c r="G20" t="s">
        <v>1014</v>
      </c>
      <c r="H20" t="s">
        <v>1246</v>
      </c>
      <c r="I20">
        <v>2036</v>
      </c>
      <c r="J20">
        <v>500</v>
      </c>
      <c r="K20"/>
      <c r="L20"/>
      <c r="M20"/>
      <c r="N20"/>
      <c r="O20">
        <v>7201</v>
      </c>
      <c r="P20" t="s">
        <v>1279</v>
      </c>
      <c r="Q20" t="s">
        <v>1256</v>
      </c>
      <c r="R20">
        <v>481.4</v>
      </c>
      <c r="S20">
        <v>2100</v>
      </c>
      <c r="T20"/>
      <c r="U20"/>
      <c r="V20"/>
      <c r="W20"/>
      <c r="X20">
        <v>2.2892637012785899</v>
      </c>
      <c r="Y20">
        <v>14.09</v>
      </c>
      <c r="Z20">
        <v>1018000</v>
      </c>
      <c r="AA20">
        <v>1010940</v>
      </c>
      <c r="AB20">
        <v>0.69</v>
      </c>
      <c r="AC20">
        <v>2.7334786393866399</v>
      </c>
      <c r="AD20" t="s">
        <v>1285</v>
      </c>
      <c r="AE20"/>
      <c r="AF20">
        <v>-120709</v>
      </c>
      <c r="AG20">
        <v>-5248</v>
      </c>
      <c r="AH20" s="273">
        <v>23</v>
      </c>
      <c r="AI20" s="273">
        <v>10</v>
      </c>
      <c r="AJ20" s="273" t="s">
        <v>2348</v>
      </c>
      <c r="AK20">
        <v>43.48</v>
      </c>
      <c r="AL20">
        <v>13</v>
      </c>
      <c r="AM20"/>
      <c r="AN20"/>
      <c r="AO20"/>
      <c r="AP20">
        <v>0.67390646000921595</v>
      </c>
      <c r="AQ20">
        <v>0.95747084646806802</v>
      </c>
      <c r="AR20">
        <v>0.14936700250921101</v>
      </c>
      <c r="AS20">
        <v>7.0777574311848496E-3</v>
      </c>
      <c r="AT20"/>
      <c r="AU20"/>
      <c r="AV20"/>
      <c r="AW20"/>
      <c r="AX20"/>
      <c r="AY20"/>
      <c r="AZ20"/>
    </row>
    <row r="21" spans="1:52" s="133" customFormat="1" x14ac:dyDescent="0.2">
      <c r="A21" s="124" t="s">
        <v>1286</v>
      </c>
      <c r="B21" s="124" t="s">
        <v>1287</v>
      </c>
      <c r="C21" s="124" t="s">
        <v>1288</v>
      </c>
      <c r="D21"/>
      <c r="E21">
        <v>18</v>
      </c>
      <c r="F21">
        <v>1333</v>
      </c>
      <c r="G21" t="s">
        <v>1356</v>
      </c>
      <c r="H21" t="s">
        <v>1357</v>
      </c>
      <c r="I21">
        <v>2438</v>
      </c>
      <c r="J21">
        <v>400</v>
      </c>
      <c r="K21"/>
      <c r="L21"/>
      <c r="M21"/>
      <c r="N21"/>
      <c r="O21">
        <v>3765</v>
      </c>
      <c r="P21" t="s">
        <v>1525</v>
      </c>
      <c r="Q21" t="s">
        <v>1241</v>
      </c>
      <c r="R21">
        <v>1826</v>
      </c>
      <c r="S21">
        <v>500</v>
      </c>
      <c r="T21"/>
      <c r="U21"/>
      <c r="V21"/>
      <c r="W21"/>
      <c r="X21">
        <v>1.89214988300737</v>
      </c>
      <c r="Y21">
        <v>7.57</v>
      </c>
      <c r="Z21">
        <v>975200</v>
      </c>
      <c r="AA21">
        <v>913000</v>
      </c>
      <c r="AB21">
        <v>6.38</v>
      </c>
      <c r="AC21">
        <v>2.1903763859368701</v>
      </c>
      <c r="AD21" t="s">
        <v>1285</v>
      </c>
      <c r="AE21"/>
      <c r="AF21">
        <v>-144369</v>
      </c>
      <c r="AG21">
        <v>-10312</v>
      </c>
      <c r="AH21" s="273">
        <v>14</v>
      </c>
      <c r="AI21" s="273">
        <v>8</v>
      </c>
      <c r="AJ21" s="273" t="s">
        <v>2349</v>
      </c>
      <c r="AK21">
        <v>57.14</v>
      </c>
      <c r="AL21">
        <v>10</v>
      </c>
      <c r="AM21"/>
      <c r="AN21"/>
      <c r="AO21"/>
      <c r="AP21">
        <v>0.93323968895648601</v>
      </c>
      <c r="AQ21">
        <v>0.95807266772886801</v>
      </c>
      <c r="AR21">
        <v>1.22512699286674E-3</v>
      </c>
      <c r="AS21">
        <v>1.00653617846402E-2</v>
      </c>
      <c r="AT21"/>
      <c r="AU21"/>
      <c r="AV21"/>
      <c r="AW21"/>
      <c r="AX21"/>
      <c r="AY21"/>
      <c r="AZ21"/>
    </row>
    <row r="22" spans="1:52" s="133" customFormat="1" x14ac:dyDescent="0.2">
      <c r="A22" s="124" t="s">
        <v>1286</v>
      </c>
      <c r="B22" s="124" t="s">
        <v>1287</v>
      </c>
      <c r="C22" s="124" t="s">
        <v>1288</v>
      </c>
      <c r="D22"/>
      <c r="E22">
        <v>19</v>
      </c>
      <c r="F22">
        <v>5301</v>
      </c>
      <c r="G22" t="s">
        <v>698</v>
      </c>
      <c r="H22" t="s">
        <v>1238</v>
      </c>
      <c r="I22">
        <v>1001</v>
      </c>
      <c r="J22">
        <v>1000</v>
      </c>
      <c r="K22"/>
      <c r="L22" s="184">
        <v>0.05</v>
      </c>
      <c r="M22"/>
      <c r="N22"/>
      <c r="O22">
        <v>9507</v>
      </c>
      <c r="P22" t="s">
        <v>1365</v>
      </c>
      <c r="Q22" t="s">
        <v>1296</v>
      </c>
      <c r="R22">
        <v>864</v>
      </c>
      <c r="S22">
        <v>1200</v>
      </c>
      <c r="T22"/>
      <c r="U22"/>
      <c r="V22"/>
      <c r="W22"/>
      <c r="X22">
        <v>2.1731366547880699</v>
      </c>
      <c r="Y22">
        <v>9.8699999999999992</v>
      </c>
      <c r="Z22">
        <v>1001000</v>
      </c>
      <c r="AA22">
        <v>1036800</v>
      </c>
      <c r="AB22">
        <v>3.58</v>
      </c>
      <c r="AC22">
        <v>2.1743867541945199</v>
      </c>
      <c r="AD22" t="s">
        <v>1285</v>
      </c>
      <c r="AE22"/>
      <c r="AF22">
        <v>-164579</v>
      </c>
      <c r="AG22">
        <v>-6330</v>
      </c>
      <c r="AH22" s="273">
        <v>26</v>
      </c>
      <c r="AI22" s="273">
        <v>13</v>
      </c>
      <c r="AJ22" s="273" t="s">
        <v>2350</v>
      </c>
      <c r="AK22">
        <v>50</v>
      </c>
      <c r="AL22">
        <v>7</v>
      </c>
      <c r="AM22"/>
      <c r="AN22"/>
      <c r="AO22"/>
      <c r="AP22">
        <v>0.89074644617796095</v>
      </c>
      <c r="AQ22">
        <v>0.91597324212140296</v>
      </c>
      <c r="AR22">
        <v>0.115329415596521</v>
      </c>
      <c r="AS22">
        <v>1.2016257983900601E-2</v>
      </c>
      <c r="AT22"/>
      <c r="AU22"/>
      <c r="AV22"/>
      <c r="AW22"/>
      <c r="AX22"/>
      <c r="AY22"/>
      <c r="AZ22"/>
    </row>
    <row r="23" spans="1:52" s="133" customFormat="1" ht="13.5" customHeight="1" x14ac:dyDescent="0.2">
      <c r="A23" s="124" t="s">
        <v>1286</v>
      </c>
      <c r="B23" s="124" t="s">
        <v>1287</v>
      </c>
      <c r="C23" s="124" t="s">
        <v>1288</v>
      </c>
      <c r="D23"/>
      <c r="E23">
        <v>20</v>
      </c>
      <c r="F23">
        <v>7261</v>
      </c>
      <c r="G23" t="s">
        <v>1609</v>
      </c>
      <c r="H23" t="s">
        <v>1256</v>
      </c>
      <c r="I23">
        <v>836</v>
      </c>
      <c r="J23">
        <v>1200</v>
      </c>
      <c r="K23"/>
      <c r="L23"/>
      <c r="M23"/>
      <c r="N23"/>
      <c r="O23">
        <v>6302</v>
      </c>
      <c r="P23" t="s">
        <v>1495</v>
      </c>
      <c r="Q23" t="s">
        <v>1251</v>
      </c>
      <c r="R23">
        <v>2500</v>
      </c>
      <c r="S23">
        <v>400</v>
      </c>
      <c r="T23"/>
      <c r="U23"/>
      <c r="V23"/>
      <c r="W23"/>
      <c r="X23">
        <v>-2.2359639480009599</v>
      </c>
      <c r="Y23">
        <v>-8.06</v>
      </c>
      <c r="Z23">
        <v>1003200</v>
      </c>
      <c r="AA23">
        <v>1000000</v>
      </c>
      <c r="AB23">
        <v>0.32</v>
      </c>
      <c r="AC23">
        <v>2.8274433038482099</v>
      </c>
      <c r="AD23" t="s">
        <v>1285</v>
      </c>
      <c r="AE23"/>
      <c r="AF23">
        <v>-174668</v>
      </c>
      <c r="AG23">
        <v>-9193</v>
      </c>
      <c r="AH23" s="273">
        <v>19</v>
      </c>
      <c r="AI23" s="273">
        <v>9</v>
      </c>
      <c r="AJ23" s="273" t="s">
        <v>2351</v>
      </c>
      <c r="AK23">
        <v>47.37</v>
      </c>
      <c r="AL23">
        <v>15</v>
      </c>
      <c r="AM23"/>
      <c r="AN23"/>
      <c r="AO23"/>
      <c r="AP23">
        <v>0.84696960435892399</v>
      </c>
      <c r="AQ23">
        <v>0.91013775349227899</v>
      </c>
      <c r="AR23">
        <v>0.318884083925356</v>
      </c>
      <c r="AS23">
        <v>5.19290474305448E-2</v>
      </c>
      <c r="AT23"/>
      <c r="AU23"/>
      <c r="AV23"/>
      <c r="AW23"/>
      <c r="AX23"/>
      <c r="AY23"/>
      <c r="AZ23"/>
    </row>
    <row r="24" spans="1:52" s="133" customFormat="1" x14ac:dyDescent="0.2">
      <c r="A24" s="124" t="s">
        <v>1286</v>
      </c>
      <c r="B24" s="124" t="s">
        <v>1287</v>
      </c>
      <c r="C24" s="124" t="s">
        <v>1288</v>
      </c>
      <c r="D24"/>
      <c r="E24">
        <v>21</v>
      </c>
      <c r="F24">
        <v>2531</v>
      </c>
      <c r="G24" t="s">
        <v>1265</v>
      </c>
      <c r="H24" t="s">
        <v>1266</v>
      </c>
      <c r="I24">
        <v>869</v>
      </c>
      <c r="J24">
        <v>1200</v>
      </c>
      <c r="K24"/>
      <c r="L24"/>
      <c r="M24"/>
      <c r="N24"/>
      <c r="O24">
        <v>7201</v>
      </c>
      <c r="P24" t="s">
        <v>1279</v>
      </c>
      <c r="Q24" t="s">
        <v>1256</v>
      </c>
      <c r="R24">
        <v>481.4</v>
      </c>
      <c r="S24">
        <v>2200</v>
      </c>
      <c r="T24"/>
      <c r="U24"/>
      <c r="V24"/>
      <c r="W24"/>
      <c r="X24">
        <v>2.2153392584760501</v>
      </c>
      <c r="Y24">
        <v>11.16</v>
      </c>
      <c r="Z24">
        <v>1042800</v>
      </c>
      <c r="AA24">
        <v>1059080</v>
      </c>
      <c r="AB24">
        <v>1.56</v>
      </c>
      <c r="AC24">
        <v>2.86816604102061</v>
      </c>
      <c r="AD24" t="s">
        <v>1285</v>
      </c>
      <c r="AE24"/>
      <c r="AF24">
        <v>-249550</v>
      </c>
      <c r="AG24">
        <v>-14679</v>
      </c>
      <c r="AH24" s="273">
        <v>17</v>
      </c>
      <c r="AI24" s="273">
        <v>7</v>
      </c>
      <c r="AJ24" s="273" t="s">
        <v>2064</v>
      </c>
      <c r="AK24">
        <v>41.18</v>
      </c>
      <c r="AL24">
        <v>12</v>
      </c>
      <c r="AM24"/>
      <c r="AN24"/>
      <c r="AO24"/>
      <c r="AP24">
        <v>0.91694671082166801</v>
      </c>
      <c r="AQ24">
        <v>0.91445946465370098</v>
      </c>
      <c r="AR24">
        <v>4.4612989121873003E-3</v>
      </c>
      <c r="AS24">
        <v>3.83850079772236E-4</v>
      </c>
      <c r="AT24"/>
      <c r="AU24"/>
      <c r="AV24"/>
      <c r="AW24"/>
      <c r="AX24"/>
      <c r="AY24"/>
      <c r="AZ24"/>
    </row>
    <row r="25" spans="1:52" s="133" customFormat="1" x14ac:dyDescent="0.2">
      <c r="A25" s="124" t="s">
        <v>1286</v>
      </c>
      <c r="B25" s="124" t="s">
        <v>1287</v>
      </c>
      <c r="C25" s="124" t="s">
        <v>1288</v>
      </c>
      <c r="D25"/>
      <c r="E25">
        <v>22</v>
      </c>
      <c r="F25">
        <v>3110</v>
      </c>
      <c r="G25" t="s">
        <v>540</v>
      </c>
      <c r="H25" t="s">
        <v>1238</v>
      </c>
      <c r="I25">
        <v>4800</v>
      </c>
      <c r="J25">
        <v>200</v>
      </c>
      <c r="K25"/>
      <c r="L25" s="184">
        <v>0.1</v>
      </c>
      <c r="M25"/>
      <c r="N25"/>
      <c r="O25">
        <v>6951</v>
      </c>
      <c r="P25" t="s">
        <v>226</v>
      </c>
      <c r="Q25" t="s">
        <v>1244</v>
      </c>
      <c r="R25">
        <v>3105</v>
      </c>
      <c r="S25">
        <v>300</v>
      </c>
      <c r="T25"/>
      <c r="U25" s="184">
        <v>0.05</v>
      </c>
      <c r="V25"/>
      <c r="W25"/>
      <c r="X25">
        <v>2.15833030363736</v>
      </c>
      <c r="Y25">
        <v>13.03</v>
      </c>
      <c r="Z25">
        <v>960000</v>
      </c>
      <c r="AA25">
        <v>931500</v>
      </c>
      <c r="AB25">
        <v>2.97</v>
      </c>
      <c r="AC25">
        <v>2.4390453535468901</v>
      </c>
      <c r="AD25" t="s">
        <v>1285</v>
      </c>
      <c r="AE25"/>
      <c r="AF25">
        <v>-319334</v>
      </c>
      <c r="AG25">
        <v>-17741</v>
      </c>
      <c r="AH25" s="273">
        <v>18</v>
      </c>
      <c r="AI25" s="273">
        <v>9</v>
      </c>
      <c r="AJ25" s="273" t="s">
        <v>2352</v>
      </c>
      <c r="AK25">
        <v>50</v>
      </c>
      <c r="AL25">
        <v>9</v>
      </c>
      <c r="AM25"/>
      <c r="AN25"/>
      <c r="AO25"/>
      <c r="AP25">
        <v>0.76525546663023203</v>
      </c>
      <c r="AQ25">
        <v>0.95322160014784596</v>
      </c>
      <c r="AR25">
        <v>0.47341468122664399</v>
      </c>
      <c r="AS25">
        <v>6.2295538510660102E-2</v>
      </c>
      <c r="AT25"/>
      <c r="AU25"/>
      <c r="AV25"/>
      <c r="AW25"/>
      <c r="AX25"/>
      <c r="AY25"/>
      <c r="AZ25"/>
    </row>
    <row r="26" spans="1:52" s="279" customForma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</row>
    <row r="27" spans="1:52" s="133" customForma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</row>
    <row r="28" spans="1:52" s="133" customForma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</row>
    <row r="29" spans="1:52" s="279" customForma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</row>
    <row r="30" spans="1:52" s="133" customForma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</row>
    <row r="31" spans="1:52" s="133" customForma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</row>
    <row r="32" spans="1:52" s="133" customForma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</row>
    <row r="33" spans="1:52" s="133" customForma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</row>
    <row r="34" spans="1:52" x14ac:dyDescent="0.2">
      <c r="B34"/>
      <c r="C34"/>
      <c r="D34"/>
      <c r="E34"/>
      <c r="F34"/>
      <c r="G34"/>
      <c r="H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</row>
    <row r="35" spans="1:52" s="133" customForma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</row>
    <row r="36" spans="1:52" s="133" customForma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</row>
    <row r="37" spans="1:52" x14ac:dyDescent="0.2">
      <c r="B37"/>
      <c r="C37"/>
      <c r="D37"/>
      <c r="E37"/>
      <c r="F37"/>
      <c r="G37"/>
      <c r="H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</row>
    <row r="38" spans="1:52" s="133" customForma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</row>
    <row r="39" spans="1:52" x14ac:dyDescent="0.2">
      <c r="B39"/>
      <c r="C39"/>
      <c r="D39"/>
      <c r="E39"/>
      <c r="F39"/>
      <c r="G39"/>
      <c r="H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</row>
    <row r="40" spans="1:52" x14ac:dyDescent="0.2">
      <c r="B40"/>
      <c r="C40"/>
      <c r="D40"/>
      <c r="E40"/>
      <c r="F40"/>
      <c r="G40"/>
      <c r="H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</row>
    <row r="41" spans="1:52" s="279" customForma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</row>
    <row r="42" spans="1:52" s="279" customForma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</row>
    <row r="43" spans="1:52" x14ac:dyDescent="0.2">
      <c r="B43"/>
      <c r="C43"/>
      <c r="D43"/>
      <c r="E43"/>
      <c r="F43"/>
      <c r="G43"/>
      <c r="H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</row>
    <row r="44" spans="1:52" s="279" customForma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</row>
    <row r="45" spans="1:52" s="133" customForma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</row>
    <row r="46" spans="1:52" s="133" customForma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</row>
    <row r="47" spans="1:52" s="279" customForma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</row>
    <row r="48" spans="1:52" x14ac:dyDescent="0.2">
      <c r="B48"/>
      <c r="C48"/>
      <c r="D48"/>
      <c r="E48"/>
      <c r="F48"/>
      <c r="G48"/>
      <c r="H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</row>
    <row r="49" spans="1:45" x14ac:dyDescent="0.2">
      <c r="B49"/>
      <c r="C49"/>
      <c r="D49"/>
      <c r="E49"/>
      <c r="F49"/>
      <c r="G49"/>
      <c r="H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</row>
    <row r="50" spans="1:45" s="133" customForma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</row>
    <row r="51" spans="1:45" s="279" customForma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</row>
    <row r="52" spans="1:45" s="279" customForma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</row>
    <row r="53" spans="1:45" x14ac:dyDescent="0.2">
      <c r="B53"/>
      <c r="C53"/>
      <c r="D53"/>
      <c r="E53"/>
      <c r="F53"/>
      <c r="G53"/>
      <c r="H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</row>
    <row r="54" spans="1:45" x14ac:dyDescent="0.2">
      <c r="B54"/>
      <c r="C54"/>
      <c r="D54"/>
      <c r="E54"/>
      <c r="F54"/>
      <c r="G54"/>
      <c r="H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</row>
    <row r="55" spans="1:45" x14ac:dyDescent="0.2">
      <c r="B55"/>
      <c r="C55"/>
      <c r="D55"/>
      <c r="E55"/>
      <c r="F55"/>
      <c r="G55"/>
      <c r="H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</row>
    <row r="56" spans="1:45" s="279" customForma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</row>
    <row r="57" spans="1:45" x14ac:dyDescent="0.2">
      <c r="B57"/>
      <c r="C57"/>
      <c r="D57"/>
      <c r="E57"/>
      <c r="F57"/>
      <c r="G57"/>
      <c r="H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</row>
    <row r="58" spans="1:45" x14ac:dyDescent="0.2">
      <c r="B58"/>
      <c r="C58"/>
      <c r="D58"/>
      <c r="E58"/>
      <c r="F58"/>
      <c r="G58"/>
      <c r="H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</row>
    <row r="59" spans="1:45" x14ac:dyDescent="0.2">
      <c r="B59"/>
      <c r="C59"/>
      <c r="D59"/>
      <c r="E59"/>
      <c r="F59"/>
      <c r="G59"/>
      <c r="H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</row>
    <row r="60" spans="1:45" x14ac:dyDescent="0.2">
      <c r="B60"/>
      <c r="C60"/>
      <c r="D60"/>
      <c r="E60"/>
      <c r="F60"/>
      <c r="G60"/>
      <c r="H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</row>
    <row r="61" spans="1:45" x14ac:dyDescent="0.2">
      <c r="B61"/>
      <c r="C61"/>
      <c r="D61"/>
      <c r="E61"/>
      <c r="F61"/>
      <c r="G61"/>
      <c r="H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</row>
    <row r="62" spans="1:45" x14ac:dyDescent="0.2">
      <c r="B62"/>
      <c r="C62"/>
      <c r="D62"/>
      <c r="E62"/>
      <c r="F62"/>
      <c r="G62"/>
      <c r="H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</row>
    <row r="63" spans="1:45" x14ac:dyDescent="0.2">
      <c r="B63"/>
      <c r="C63"/>
      <c r="D63"/>
      <c r="E63"/>
      <c r="F63"/>
      <c r="G63"/>
      <c r="H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</row>
    <row r="64" spans="1:45" x14ac:dyDescent="0.2">
      <c r="B64"/>
      <c r="C64"/>
      <c r="D64"/>
      <c r="E64"/>
      <c r="F64"/>
      <c r="G64"/>
      <c r="H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</row>
    <row r="65" spans="2:45" x14ac:dyDescent="0.2">
      <c r="B65"/>
      <c r="C65"/>
      <c r="D65"/>
      <c r="E65"/>
      <c r="F65"/>
      <c r="G65"/>
      <c r="H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</row>
    <row r="66" spans="2:45" x14ac:dyDescent="0.2">
      <c r="B66"/>
      <c r="C66"/>
      <c r="D66"/>
      <c r="E66"/>
      <c r="F66"/>
      <c r="G66"/>
      <c r="H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</row>
    <row r="67" spans="2:45" x14ac:dyDescent="0.2">
      <c r="B67"/>
      <c r="C67"/>
      <c r="D67"/>
      <c r="E67"/>
      <c r="F67"/>
      <c r="G67"/>
      <c r="H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</row>
    <row r="68" spans="2:45" x14ac:dyDescent="0.2">
      <c r="B68"/>
      <c r="C68"/>
      <c r="D68"/>
      <c r="E68"/>
      <c r="F68"/>
      <c r="G68"/>
      <c r="H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</row>
    <row r="69" spans="2:45" x14ac:dyDescent="0.2">
      <c r="B69"/>
      <c r="C69"/>
      <c r="D69"/>
      <c r="E69"/>
      <c r="F69"/>
      <c r="G69"/>
      <c r="H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</row>
    <row r="70" spans="2:45" x14ac:dyDescent="0.2">
      <c r="B70"/>
      <c r="C70"/>
      <c r="D70"/>
      <c r="E70"/>
      <c r="F70"/>
      <c r="G70"/>
      <c r="H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</row>
    <row r="71" spans="2:45" x14ac:dyDescent="0.2">
      <c r="B71"/>
      <c r="C71"/>
      <c r="D71"/>
      <c r="E71"/>
      <c r="F71"/>
      <c r="G71"/>
      <c r="H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</row>
    <row r="72" spans="2:45" x14ac:dyDescent="0.2">
      <c r="B72"/>
      <c r="C72"/>
      <c r="D72"/>
      <c r="E72"/>
      <c r="F72"/>
      <c r="G72"/>
      <c r="H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</row>
    <row r="73" spans="2:45" x14ac:dyDescent="0.2">
      <c r="B73"/>
      <c r="C73"/>
      <c r="D73"/>
      <c r="E73"/>
      <c r="F73"/>
      <c r="G73"/>
      <c r="H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</row>
    <row r="74" spans="2:45" x14ac:dyDescent="0.2">
      <c r="B74"/>
      <c r="C74"/>
      <c r="D74"/>
      <c r="E74"/>
      <c r="F74"/>
      <c r="G74"/>
      <c r="H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</row>
    <row r="75" spans="2:45" x14ac:dyDescent="0.2">
      <c r="B75"/>
      <c r="C75"/>
      <c r="D75"/>
      <c r="E75"/>
      <c r="F75"/>
      <c r="G75"/>
      <c r="H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</row>
    <row r="76" spans="2:45" x14ac:dyDescent="0.2">
      <c r="B76"/>
      <c r="C76"/>
      <c r="D76"/>
      <c r="E76"/>
      <c r="F76"/>
      <c r="G76"/>
      <c r="H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</row>
    <row r="77" spans="2:45" x14ac:dyDescent="0.2">
      <c r="B77"/>
      <c r="C77"/>
      <c r="D77"/>
      <c r="E77"/>
      <c r="F77"/>
      <c r="G77"/>
      <c r="H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</row>
    <row r="78" spans="2:45" x14ac:dyDescent="0.2">
      <c r="B78"/>
      <c r="C78"/>
      <c r="D78"/>
      <c r="E78"/>
      <c r="F78"/>
      <c r="G78"/>
      <c r="H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</row>
    <row r="79" spans="2:45" x14ac:dyDescent="0.2">
      <c r="B79"/>
      <c r="C79"/>
      <c r="D79"/>
      <c r="E79"/>
      <c r="F79"/>
      <c r="G79"/>
      <c r="H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</row>
    <row r="80" spans="2:45" x14ac:dyDescent="0.2">
      <c r="B80"/>
      <c r="C80"/>
      <c r="D80"/>
      <c r="E80"/>
      <c r="F80"/>
      <c r="G80"/>
      <c r="H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</row>
    <row r="81" spans="2:45" x14ac:dyDescent="0.2">
      <c r="B81"/>
      <c r="C81"/>
      <c r="D81"/>
      <c r="E81"/>
      <c r="F81"/>
      <c r="G81"/>
      <c r="H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</row>
    <row r="82" spans="2:45" x14ac:dyDescent="0.2">
      <c r="B82"/>
      <c r="C82"/>
      <c r="D82"/>
      <c r="E82"/>
      <c r="F82"/>
      <c r="G82"/>
      <c r="H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</row>
    <row r="83" spans="2:45" x14ac:dyDescent="0.2">
      <c r="B83"/>
      <c r="C83"/>
      <c r="D83"/>
      <c r="E83"/>
      <c r="F83"/>
      <c r="G83"/>
      <c r="H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</row>
    <row r="84" spans="2:45" x14ac:dyDescent="0.2">
      <c r="B84"/>
      <c r="C84"/>
      <c r="D84"/>
      <c r="E84"/>
      <c r="F84"/>
      <c r="G84"/>
      <c r="H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</row>
    <row r="85" spans="2:45" x14ac:dyDescent="0.2">
      <c r="B85"/>
      <c r="C85"/>
      <c r="D85"/>
      <c r="E85"/>
      <c r="F85"/>
      <c r="G85"/>
      <c r="H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</row>
    <row r="86" spans="2:45" x14ac:dyDescent="0.2">
      <c r="B86"/>
      <c r="C86"/>
      <c r="D86"/>
      <c r="E86"/>
      <c r="F86"/>
      <c r="G86"/>
      <c r="H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</row>
    <row r="87" spans="2:45" x14ac:dyDescent="0.2">
      <c r="B87"/>
      <c r="C87"/>
      <c r="D87"/>
      <c r="E87"/>
      <c r="F87"/>
      <c r="G87"/>
      <c r="H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</row>
    <row r="88" spans="2:45" x14ac:dyDescent="0.2">
      <c r="B88"/>
      <c r="C88"/>
      <c r="D88"/>
      <c r="E88"/>
      <c r="F88"/>
      <c r="G88"/>
      <c r="H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</row>
    <row r="89" spans="2:45" x14ac:dyDescent="0.2">
      <c r="B89"/>
      <c r="C89"/>
      <c r="D89"/>
      <c r="E89"/>
      <c r="F89"/>
      <c r="G89"/>
      <c r="H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</row>
    <row r="90" spans="2:45" x14ac:dyDescent="0.2">
      <c r="B90"/>
      <c r="C90"/>
      <c r="D90"/>
      <c r="E90"/>
      <c r="F90"/>
      <c r="G90"/>
      <c r="H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</row>
    <row r="91" spans="2:45" x14ac:dyDescent="0.2">
      <c r="B91"/>
      <c r="C91"/>
      <c r="D91"/>
      <c r="E91"/>
      <c r="F91"/>
      <c r="G91"/>
      <c r="H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</row>
    <row r="92" spans="2:45" x14ac:dyDescent="0.2">
      <c r="B92"/>
      <c r="C92"/>
      <c r="D92"/>
      <c r="E92"/>
      <c r="F92"/>
      <c r="G92"/>
      <c r="H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</row>
    <row r="93" spans="2:45" x14ac:dyDescent="0.2">
      <c r="B93"/>
      <c r="C93"/>
      <c r="D93"/>
      <c r="E93"/>
      <c r="F93"/>
      <c r="G93"/>
      <c r="H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</row>
    <row r="94" spans="2:45" x14ac:dyDescent="0.2">
      <c r="B94"/>
      <c r="C94"/>
      <c r="D94"/>
      <c r="E94"/>
      <c r="F94"/>
      <c r="G94"/>
      <c r="H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</row>
    <row r="95" spans="2:45" x14ac:dyDescent="0.2">
      <c r="B95"/>
      <c r="C95"/>
      <c r="D95"/>
      <c r="E95"/>
      <c r="F95"/>
      <c r="G95"/>
      <c r="H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</row>
    <row r="96" spans="2:45" x14ac:dyDescent="0.2">
      <c r="B96"/>
      <c r="C96"/>
      <c r="D96"/>
      <c r="E96"/>
      <c r="F96"/>
      <c r="G96"/>
      <c r="H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</row>
    <row r="97" spans="2:45" x14ac:dyDescent="0.2">
      <c r="B97"/>
      <c r="C97"/>
      <c r="D97"/>
      <c r="E97"/>
      <c r="F97"/>
      <c r="G97"/>
      <c r="H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</row>
    <row r="98" spans="2:45" x14ac:dyDescent="0.2">
      <c r="B98"/>
      <c r="C98"/>
      <c r="D98"/>
      <c r="E98"/>
      <c r="F98"/>
      <c r="G98"/>
      <c r="H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</row>
    <row r="99" spans="2:45" x14ac:dyDescent="0.2">
      <c r="B99"/>
      <c r="C99"/>
      <c r="D99"/>
      <c r="E99"/>
      <c r="F99"/>
      <c r="G99"/>
      <c r="H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</row>
    <row r="100" spans="2:45" x14ac:dyDescent="0.2">
      <c r="B100"/>
      <c r="C100"/>
      <c r="D100"/>
      <c r="E100"/>
      <c r="F100"/>
      <c r="G100"/>
      <c r="H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</row>
    <row r="101" spans="2:45" x14ac:dyDescent="0.2">
      <c r="B101"/>
      <c r="C101"/>
      <c r="D101"/>
      <c r="E101"/>
      <c r="F101"/>
      <c r="G101"/>
      <c r="H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</row>
    <row r="102" spans="2:45" x14ac:dyDescent="0.2">
      <c r="B102"/>
      <c r="C102"/>
      <c r="D102"/>
      <c r="E102"/>
      <c r="F102"/>
      <c r="G102"/>
      <c r="H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</row>
    <row r="103" spans="2:45" x14ac:dyDescent="0.2">
      <c r="B103"/>
      <c r="C103"/>
      <c r="D103"/>
      <c r="E103"/>
      <c r="F103"/>
      <c r="G103"/>
      <c r="H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</row>
    <row r="104" spans="2:45" x14ac:dyDescent="0.2">
      <c r="B104"/>
      <c r="C104"/>
      <c r="D104"/>
      <c r="E104"/>
      <c r="F104"/>
      <c r="G104"/>
      <c r="H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</row>
    <row r="105" spans="2:45" x14ac:dyDescent="0.2">
      <c r="B105"/>
      <c r="C105"/>
      <c r="D105"/>
      <c r="E105"/>
      <c r="F105"/>
      <c r="G105"/>
      <c r="H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</row>
    <row r="106" spans="2:45" x14ac:dyDescent="0.2">
      <c r="B106"/>
      <c r="C106"/>
      <c r="D106"/>
      <c r="E106"/>
      <c r="F106"/>
      <c r="G106"/>
      <c r="H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</row>
    <row r="107" spans="2:45" x14ac:dyDescent="0.2">
      <c r="B107"/>
      <c r="C107"/>
      <c r="D107"/>
      <c r="E107"/>
      <c r="F107"/>
      <c r="G107"/>
      <c r="H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</row>
    <row r="108" spans="2:45" x14ac:dyDescent="0.2">
      <c r="B108"/>
      <c r="C108"/>
      <c r="D108"/>
      <c r="E108"/>
      <c r="F108"/>
      <c r="G108"/>
      <c r="H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</row>
    <row r="109" spans="2:45" x14ac:dyDescent="0.2">
      <c r="B109"/>
      <c r="C109"/>
      <c r="D109"/>
      <c r="E109"/>
      <c r="F109"/>
      <c r="G109"/>
      <c r="H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</row>
    <row r="110" spans="2:45" x14ac:dyDescent="0.2">
      <c r="B110"/>
      <c r="C110"/>
      <c r="D110"/>
      <c r="E110"/>
      <c r="F110"/>
      <c r="G110"/>
      <c r="H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</row>
    <row r="111" spans="2:45" x14ac:dyDescent="0.2">
      <c r="B111"/>
      <c r="C111"/>
      <c r="D111"/>
      <c r="E111"/>
      <c r="F111"/>
      <c r="G111"/>
      <c r="H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</row>
    <row r="112" spans="2:45" x14ac:dyDescent="0.2">
      <c r="B112"/>
      <c r="C112"/>
      <c r="D112"/>
      <c r="E112"/>
      <c r="F112"/>
      <c r="G112"/>
      <c r="H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</row>
    <row r="113" spans="2:45" x14ac:dyDescent="0.2">
      <c r="B113"/>
      <c r="C113"/>
      <c r="D113"/>
      <c r="E113"/>
      <c r="F113"/>
      <c r="G113"/>
      <c r="H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</row>
    <row r="114" spans="2:45" x14ac:dyDescent="0.2">
      <c r="B114"/>
      <c r="C114"/>
      <c r="D114"/>
      <c r="E114"/>
      <c r="F114"/>
      <c r="G114"/>
      <c r="H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</row>
    <row r="115" spans="2:45" x14ac:dyDescent="0.2">
      <c r="B115"/>
      <c r="C115"/>
      <c r="D115"/>
      <c r="E115"/>
      <c r="F115"/>
      <c r="G115"/>
      <c r="H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</row>
    <row r="116" spans="2:45" x14ac:dyDescent="0.2">
      <c r="B116"/>
      <c r="C116"/>
      <c r="D116"/>
      <c r="E116"/>
      <c r="F116"/>
      <c r="G116"/>
      <c r="H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</row>
    <row r="117" spans="2:45" x14ac:dyDescent="0.2">
      <c r="B117"/>
      <c r="C117"/>
      <c r="D117"/>
      <c r="E117"/>
      <c r="F117"/>
      <c r="G117"/>
      <c r="H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</row>
    <row r="118" spans="2:45" x14ac:dyDescent="0.2">
      <c r="B118"/>
      <c r="C118"/>
      <c r="D118"/>
      <c r="E118"/>
      <c r="F118"/>
      <c r="G118"/>
      <c r="H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</row>
    <row r="119" spans="2:45" x14ac:dyDescent="0.2">
      <c r="B119"/>
      <c r="C119"/>
      <c r="D119"/>
      <c r="E119"/>
      <c r="F119"/>
      <c r="G119"/>
      <c r="H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</row>
    <row r="120" spans="2:45" x14ac:dyDescent="0.2">
      <c r="B120"/>
      <c r="C120"/>
      <c r="D120"/>
      <c r="E120"/>
      <c r="F120"/>
      <c r="G120"/>
      <c r="H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</row>
    <row r="121" spans="2:45" x14ac:dyDescent="0.2">
      <c r="B121"/>
      <c r="C121"/>
      <c r="D121"/>
      <c r="E121"/>
      <c r="F121"/>
      <c r="G121"/>
      <c r="H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</row>
    <row r="122" spans="2:45" x14ac:dyDescent="0.2">
      <c r="B122"/>
      <c r="C122"/>
      <c r="D122"/>
      <c r="E122"/>
      <c r="F122"/>
      <c r="G122"/>
      <c r="H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</row>
    <row r="123" spans="2:45" x14ac:dyDescent="0.2">
      <c r="B123"/>
      <c r="C123"/>
      <c r="D123"/>
      <c r="E123"/>
      <c r="F123"/>
      <c r="G123"/>
      <c r="H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</row>
    <row r="124" spans="2:45" x14ac:dyDescent="0.2">
      <c r="B124"/>
      <c r="C124"/>
      <c r="D124"/>
      <c r="E124"/>
      <c r="F124"/>
      <c r="G124"/>
      <c r="H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</row>
    <row r="125" spans="2:45" x14ac:dyDescent="0.2">
      <c r="B125"/>
      <c r="C125"/>
      <c r="D125"/>
      <c r="E125"/>
      <c r="F125"/>
      <c r="G125"/>
      <c r="H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</row>
    <row r="126" spans="2:45" x14ac:dyDescent="0.2">
      <c r="B126"/>
      <c r="C126"/>
      <c r="D126"/>
      <c r="E126"/>
      <c r="F126"/>
      <c r="G126"/>
      <c r="H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</row>
    <row r="127" spans="2:45" x14ac:dyDescent="0.2">
      <c r="B127"/>
      <c r="C127"/>
      <c r="D127"/>
      <c r="E127"/>
      <c r="F127"/>
      <c r="G127"/>
      <c r="H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</row>
    <row r="128" spans="2:45" x14ac:dyDescent="0.2">
      <c r="B128"/>
      <c r="C128"/>
      <c r="D128"/>
      <c r="E128"/>
      <c r="F128"/>
      <c r="G128"/>
      <c r="H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</row>
    <row r="129" spans="2:45" x14ac:dyDescent="0.2">
      <c r="B129"/>
      <c r="C129"/>
      <c r="D129"/>
      <c r="E129"/>
      <c r="F129"/>
      <c r="G129"/>
      <c r="H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</row>
    <row r="130" spans="2:45" x14ac:dyDescent="0.2">
      <c r="B130"/>
      <c r="C130"/>
      <c r="D130"/>
      <c r="E130"/>
      <c r="F130"/>
      <c r="G130"/>
      <c r="H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</row>
    <row r="131" spans="2:45" x14ac:dyDescent="0.2">
      <c r="B131"/>
      <c r="C131"/>
      <c r="D131"/>
      <c r="E131"/>
      <c r="F131"/>
      <c r="G131"/>
      <c r="H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</row>
    <row r="132" spans="2:45" x14ac:dyDescent="0.2">
      <c r="B132"/>
      <c r="C132"/>
      <c r="D132"/>
      <c r="E132"/>
      <c r="F132"/>
      <c r="G132"/>
      <c r="H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</row>
    <row r="133" spans="2:45" x14ac:dyDescent="0.2">
      <c r="B133"/>
      <c r="C133"/>
      <c r="D133"/>
      <c r="E133"/>
      <c r="F133"/>
      <c r="G133"/>
      <c r="H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</row>
    <row r="134" spans="2:45" x14ac:dyDescent="0.2">
      <c r="B134"/>
      <c r="C134"/>
      <c r="D134"/>
      <c r="E134"/>
      <c r="F134"/>
      <c r="G134"/>
      <c r="H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</row>
    <row r="135" spans="2:45" x14ac:dyDescent="0.2">
      <c r="B135"/>
      <c r="C135"/>
      <c r="D135"/>
      <c r="E135"/>
      <c r="F135"/>
      <c r="G135"/>
      <c r="H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</row>
    <row r="136" spans="2:45" x14ac:dyDescent="0.2">
      <c r="B136"/>
      <c r="C136"/>
      <c r="D136"/>
      <c r="E136"/>
      <c r="F136"/>
      <c r="G136"/>
      <c r="H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</row>
    <row r="137" spans="2:45" x14ac:dyDescent="0.2">
      <c r="B137"/>
      <c r="C137"/>
      <c r="D137"/>
      <c r="E137"/>
      <c r="F137"/>
      <c r="G137"/>
      <c r="H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</row>
    <row r="138" spans="2:45" x14ac:dyDescent="0.2">
      <c r="B138"/>
      <c r="C138"/>
      <c r="D138"/>
      <c r="E138"/>
      <c r="F138"/>
      <c r="G138"/>
      <c r="H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</row>
    <row r="139" spans="2:45" x14ac:dyDescent="0.2">
      <c r="B139"/>
      <c r="C139"/>
      <c r="D139"/>
      <c r="E139"/>
      <c r="F139"/>
      <c r="G139"/>
      <c r="H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</row>
    <row r="140" spans="2:45" x14ac:dyDescent="0.2">
      <c r="B140"/>
      <c r="C140"/>
      <c r="D140"/>
      <c r="E140"/>
      <c r="F140"/>
      <c r="G140"/>
      <c r="H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</row>
    <row r="141" spans="2:45" x14ac:dyDescent="0.2">
      <c r="B141"/>
      <c r="C141"/>
      <c r="D141"/>
      <c r="E141"/>
      <c r="F141"/>
      <c r="G141"/>
      <c r="H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</row>
    <row r="142" spans="2:45" x14ac:dyDescent="0.2">
      <c r="B142"/>
      <c r="C142"/>
      <c r="D142"/>
      <c r="E142"/>
      <c r="F142"/>
      <c r="G142"/>
      <c r="H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</row>
    <row r="143" spans="2:45" x14ac:dyDescent="0.2">
      <c r="B143"/>
      <c r="C143"/>
      <c r="D143"/>
      <c r="E143"/>
      <c r="F143"/>
      <c r="G143"/>
      <c r="H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</row>
    <row r="144" spans="2:45" x14ac:dyDescent="0.2">
      <c r="B144"/>
      <c r="C144"/>
      <c r="D144"/>
      <c r="E144"/>
      <c r="F144"/>
      <c r="G144"/>
      <c r="H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</row>
    <row r="145" spans="2:45" x14ac:dyDescent="0.2">
      <c r="B145"/>
      <c r="C145"/>
      <c r="D145"/>
      <c r="E145"/>
      <c r="F145"/>
      <c r="G145"/>
      <c r="H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</row>
    <row r="146" spans="2:45" x14ac:dyDescent="0.2">
      <c r="B146"/>
      <c r="C146"/>
      <c r="D146"/>
      <c r="E146"/>
      <c r="F146"/>
      <c r="G146"/>
      <c r="H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</row>
    <row r="147" spans="2:45" x14ac:dyDescent="0.2">
      <c r="B147"/>
      <c r="C147"/>
      <c r="D147"/>
      <c r="E147"/>
      <c r="F147"/>
      <c r="G147"/>
      <c r="H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</row>
    <row r="148" spans="2:45" x14ac:dyDescent="0.2">
      <c r="B148"/>
      <c r="C148"/>
      <c r="D148"/>
      <c r="E148"/>
      <c r="F148"/>
      <c r="G148"/>
      <c r="H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</row>
    <row r="149" spans="2:45" x14ac:dyDescent="0.2">
      <c r="B149"/>
      <c r="C149"/>
      <c r="D149"/>
      <c r="E149"/>
      <c r="F149"/>
      <c r="G149"/>
      <c r="H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</row>
    <row r="150" spans="2:45" x14ac:dyDescent="0.2">
      <c r="B150"/>
      <c r="C150"/>
      <c r="D150"/>
      <c r="E150"/>
      <c r="F150"/>
      <c r="G150"/>
      <c r="H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</row>
    <row r="151" spans="2:45" x14ac:dyDescent="0.2">
      <c r="B151"/>
      <c r="C151"/>
      <c r="D151"/>
      <c r="E151"/>
      <c r="F151"/>
      <c r="G151"/>
      <c r="H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</row>
    <row r="152" spans="2:45" x14ac:dyDescent="0.2">
      <c r="B152"/>
      <c r="C152"/>
      <c r="D152"/>
      <c r="E152"/>
      <c r="F152"/>
      <c r="G152"/>
      <c r="H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</row>
    <row r="153" spans="2:45" x14ac:dyDescent="0.2">
      <c r="B153"/>
      <c r="C153"/>
      <c r="D153"/>
      <c r="E153"/>
      <c r="F153"/>
      <c r="G153"/>
      <c r="H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</row>
    <row r="154" spans="2:45" x14ac:dyDescent="0.2">
      <c r="B154"/>
      <c r="C154"/>
      <c r="D154"/>
      <c r="E154"/>
      <c r="F154"/>
      <c r="G154"/>
      <c r="H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</row>
    <row r="155" spans="2:45" x14ac:dyDescent="0.2">
      <c r="B155"/>
      <c r="C155"/>
      <c r="D155"/>
      <c r="E155"/>
      <c r="F155"/>
      <c r="G155"/>
      <c r="H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</row>
    <row r="156" spans="2:45" x14ac:dyDescent="0.2">
      <c r="B156"/>
      <c r="C156"/>
      <c r="D156"/>
      <c r="E156"/>
      <c r="F156"/>
      <c r="G156"/>
      <c r="H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</row>
    <row r="157" spans="2:45" x14ac:dyDescent="0.2">
      <c r="B157"/>
      <c r="C157"/>
      <c r="D157"/>
      <c r="E157"/>
      <c r="F157"/>
      <c r="G157"/>
      <c r="H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</row>
    <row r="158" spans="2:45" x14ac:dyDescent="0.2">
      <c r="B158"/>
      <c r="C158"/>
      <c r="D158"/>
      <c r="E158"/>
      <c r="F158"/>
      <c r="G158"/>
      <c r="H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</row>
    <row r="159" spans="2:45" x14ac:dyDescent="0.2">
      <c r="B159"/>
      <c r="C159"/>
      <c r="D159"/>
      <c r="E159"/>
      <c r="F159"/>
      <c r="G159"/>
      <c r="H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</row>
    <row r="160" spans="2:45" x14ac:dyDescent="0.2">
      <c r="B160"/>
      <c r="C160"/>
      <c r="D160"/>
      <c r="E160"/>
      <c r="F160"/>
      <c r="G160"/>
      <c r="H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</row>
    <row r="161" spans="2:45" x14ac:dyDescent="0.2">
      <c r="B161"/>
      <c r="C161"/>
      <c r="D161"/>
      <c r="E161"/>
      <c r="F161"/>
      <c r="G161"/>
      <c r="H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</row>
    <row r="162" spans="2:45" x14ac:dyDescent="0.2">
      <c r="B162"/>
      <c r="C162"/>
      <c r="D162"/>
      <c r="E162"/>
      <c r="F162"/>
      <c r="G162"/>
      <c r="H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</row>
    <row r="163" spans="2:45" x14ac:dyDescent="0.2">
      <c r="B163"/>
      <c r="C163"/>
      <c r="D163"/>
      <c r="E163"/>
      <c r="F163"/>
      <c r="G163"/>
      <c r="H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</row>
    <row r="164" spans="2:45" x14ac:dyDescent="0.2">
      <c r="B164"/>
      <c r="C164"/>
      <c r="D164"/>
      <c r="E164"/>
      <c r="F164"/>
      <c r="G164"/>
      <c r="H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</row>
    <row r="165" spans="2:45" x14ac:dyDescent="0.2">
      <c r="B165"/>
      <c r="C165"/>
      <c r="D165"/>
      <c r="E165"/>
      <c r="F165"/>
      <c r="G165"/>
      <c r="H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</row>
    <row r="166" spans="2:45" x14ac:dyDescent="0.2">
      <c r="B166"/>
      <c r="C166"/>
      <c r="D166"/>
      <c r="E166"/>
      <c r="F166"/>
      <c r="G166"/>
      <c r="H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</row>
    <row r="167" spans="2:45" x14ac:dyDescent="0.2">
      <c r="B167"/>
      <c r="C167"/>
      <c r="D167"/>
      <c r="E167"/>
      <c r="F167"/>
      <c r="G167"/>
      <c r="H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</row>
    <row r="168" spans="2:45" x14ac:dyDescent="0.2">
      <c r="B168"/>
      <c r="C168"/>
      <c r="D168"/>
      <c r="E168"/>
      <c r="F168"/>
      <c r="G168"/>
      <c r="H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</row>
    <row r="169" spans="2:45" x14ac:dyDescent="0.2">
      <c r="B169"/>
      <c r="C169"/>
      <c r="D169"/>
      <c r="E169"/>
      <c r="F169"/>
      <c r="G169"/>
      <c r="H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</row>
    <row r="170" spans="2:45" x14ac:dyDescent="0.2">
      <c r="B170"/>
      <c r="C170"/>
      <c r="D170"/>
      <c r="E170"/>
      <c r="F170"/>
      <c r="G170"/>
      <c r="H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</row>
    <row r="171" spans="2:45" x14ac:dyDescent="0.2">
      <c r="B171"/>
      <c r="C171"/>
      <c r="D171"/>
      <c r="E171"/>
      <c r="F171"/>
      <c r="G171"/>
      <c r="H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</row>
    <row r="172" spans="2:45" x14ac:dyDescent="0.2">
      <c r="B172"/>
      <c r="C172"/>
      <c r="D172"/>
      <c r="E172"/>
      <c r="F172"/>
      <c r="G172"/>
      <c r="H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</row>
    <row r="173" spans="2:45" x14ac:dyDescent="0.2">
      <c r="B173"/>
      <c r="C173"/>
      <c r="D173"/>
      <c r="E173"/>
      <c r="F173"/>
      <c r="G173"/>
      <c r="H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</row>
    <row r="174" spans="2:45" x14ac:dyDescent="0.2">
      <c r="B174"/>
      <c r="C174"/>
      <c r="D174"/>
      <c r="E174"/>
      <c r="F174"/>
      <c r="G174"/>
      <c r="H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</row>
    <row r="175" spans="2:45" x14ac:dyDescent="0.2">
      <c r="B175"/>
      <c r="C175"/>
      <c r="D175"/>
      <c r="E175"/>
      <c r="F175"/>
      <c r="G175"/>
      <c r="H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</row>
    <row r="176" spans="2:45" x14ac:dyDescent="0.2">
      <c r="B176"/>
      <c r="C176"/>
      <c r="D176"/>
      <c r="E176"/>
      <c r="F176"/>
      <c r="G176"/>
      <c r="H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</row>
    <row r="177" spans="2:45" x14ac:dyDescent="0.2">
      <c r="B177"/>
      <c r="C177"/>
      <c r="D177"/>
      <c r="E177"/>
      <c r="F177"/>
      <c r="G177"/>
      <c r="H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</row>
    <row r="178" spans="2:45" x14ac:dyDescent="0.2">
      <c r="B178"/>
      <c r="C178"/>
      <c r="D178"/>
      <c r="E178"/>
      <c r="F178"/>
      <c r="G178"/>
      <c r="H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</row>
    <row r="179" spans="2:45" x14ac:dyDescent="0.2">
      <c r="B179"/>
      <c r="C179"/>
      <c r="D179"/>
      <c r="E179"/>
      <c r="F179"/>
      <c r="G179"/>
      <c r="H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</row>
    <row r="180" spans="2:45" x14ac:dyDescent="0.2">
      <c r="B180"/>
      <c r="C180"/>
      <c r="D180"/>
      <c r="E180"/>
      <c r="F180"/>
      <c r="G180"/>
      <c r="H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</row>
    <row r="181" spans="2:45" x14ac:dyDescent="0.2">
      <c r="B181"/>
      <c r="C181"/>
      <c r="D181"/>
      <c r="E181"/>
      <c r="F181"/>
      <c r="G181"/>
      <c r="H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</row>
    <row r="182" spans="2:45" x14ac:dyDescent="0.2">
      <c r="B182"/>
      <c r="C182"/>
      <c r="D182"/>
      <c r="E182"/>
      <c r="F182"/>
      <c r="G182"/>
      <c r="H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</row>
    <row r="183" spans="2:45" x14ac:dyDescent="0.2">
      <c r="B183"/>
      <c r="C183"/>
      <c r="D183"/>
      <c r="E183"/>
      <c r="F183"/>
      <c r="G183"/>
      <c r="H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</row>
    <row r="184" spans="2:45" x14ac:dyDescent="0.2">
      <c r="B184"/>
      <c r="C184"/>
      <c r="D184"/>
      <c r="E184"/>
      <c r="F184"/>
      <c r="G184"/>
      <c r="H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</row>
    <row r="185" spans="2:45" x14ac:dyDescent="0.2">
      <c r="B185"/>
      <c r="C185"/>
      <c r="D185"/>
      <c r="E185"/>
      <c r="F185"/>
      <c r="G185"/>
      <c r="H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</row>
    <row r="186" spans="2:45" x14ac:dyDescent="0.2">
      <c r="B186"/>
      <c r="C186"/>
      <c r="D186"/>
      <c r="E186"/>
      <c r="F186"/>
      <c r="G186"/>
      <c r="H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</row>
    <row r="187" spans="2:45" x14ac:dyDescent="0.2">
      <c r="B187"/>
      <c r="C187"/>
      <c r="D187"/>
      <c r="E187"/>
      <c r="F187"/>
      <c r="G187"/>
      <c r="H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</row>
    <row r="188" spans="2:45" x14ac:dyDescent="0.2">
      <c r="B188"/>
      <c r="C188"/>
      <c r="D188"/>
      <c r="E188"/>
      <c r="F188"/>
      <c r="G188"/>
      <c r="H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</row>
    <row r="189" spans="2:45" x14ac:dyDescent="0.2">
      <c r="B189"/>
      <c r="C189"/>
      <c r="D189"/>
      <c r="E189"/>
      <c r="F189"/>
      <c r="G189"/>
      <c r="H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</row>
    <row r="190" spans="2:45" x14ac:dyDescent="0.2">
      <c r="B190"/>
      <c r="C190"/>
      <c r="D190"/>
      <c r="E190"/>
      <c r="F190"/>
      <c r="G190"/>
      <c r="H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</row>
    <row r="191" spans="2:45" x14ac:dyDescent="0.2">
      <c r="B191"/>
      <c r="C191"/>
      <c r="D191"/>
      <c r="E191"/>
      <c r="F191"/>
      <c r="G191"/>
      <c r="H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</row>
    <row r="192" spans="2:45" x14ac:dyDescent="0.2">
      <c r="B192"/>
      <c r="C192"/>
      <c r="D192"/>
      <c r="E192"/>
      <c r="F192"/>
      <c r="G192"/>
      <c r="H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</row>
    <row r="193" spans="2:45" x14ac:dyDescent="0.2">
      <c r="B193"/>
      <c r="C193"/>
      <c r="D193"/>
      <c r="E193"/>
      <c r="F193"/>
      <c r="G193"/>
      <c r="H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</row>
    <row r="194" spans="2:45" x14ac:dyDescent="0.2">
      <c r="B194"/>
      <c r="C194"/>
      <c r="D194"/>
      <c r="E194"/>
      <c r="F194"/>
      <c r="G194"/>
      <c r="H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</row>
    <row r="195" spans="2:45" x14ac:dyDescent="0.2">
      <c r="B195"/>
      <c r="C195"/>
      <c r="D195"/>
      <c r="E195"/>
      <c r="F195"/>
      <c r="G195"/>
      <c r="H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</row>
    <row r="196" spans="2:45" x14ac:dyDescent="0.2">
      <c r="B196"/>
      <c r="C196"/>
      <c r="D196"/>
      <c r="E196"/>
      <c r="F196"/>
      <c r="G196"/>
      <c r="H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</row>
    <row r="197" spans="2:45" x14ac:dyDescent="0.2">
      <c r="B197"/>
      <c r="C197"/>
      <c r="D197"/>
      <c r="E197"/>
      <c r="F197"/>
      <c r="G197"/>
      <c r="H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</row>
    <row r="198" spans="2:45" x14ac:dyDescent="0.2">
      <c r="B198"/>
      <c r="C198"/>
      <c r="D198"/>
      <c r="E198"/>
      <c r="F198"/>
      <c r="G198"/>
      <c r="H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</row>
    <row r="199" spans="2:45" x14ac:dyDescent="0.2">
      <c r="B199"/>
      <c r="C199"/>
      <c r="D199"/>
      <c r="E199"/>
      <c r="F199"/>
      <c r="G199"/>
      <c r="H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</row>
    <row r="200" spans="2:45" x14ac:dyDescent="0.2">
      <c r="B200"/>
      <c r="C200"/>
      <c r="D200"/>
      <c r="E200"/>
      <c r="F200"/>
      <c r="G200"/>
      <c r="H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</row>
    <row r="201" spans="2:45" x14ac:dyDescent="0.2">
      <c r="B201"/>
      <c r="C201"/>
      <c r="D201"/>
      <c r="E201"/>
      <c r="F201"/>
      <c r="G201"/>
      <c r="H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</row>
    <row r="202" spans="2:45" x14ac:dyDescent="0.2">
      <c r="B202"/>
      <c r="C202"/>
      <c r="D202"/>
      <c r="E202"/>
      <c r="F202"/>
      <c r="G202"/>
      <c r="H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</row>
    <row r="203" spans="2:45" x14ac:dyDescent="0.2">
      <c r="B203"/>
      <c r="C203"/>
      <c r="D203"/>
      <c r="E203"/>
      <c r="F203"/>
      <c r="G203"/>
      <c r="H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</row>
    <row r="204" spans="2:45" x14ac:dyDescent="0.2">
      <c r="B204"/>
      <c r="C204"/>
      <c r="D204"/>
      <c r="E204"/>
      <c r="F204"/>
      <c r="G204"/>
      <c r="H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</row>
    <row r="205" spans="2:45" x14ac:dyDescent="0.2">
      <c r="B205"/>
      <c r="C205"/>
      <c r="D205"/>
      <c r="E205"/>
      <c r="F205"/>
      <c r="G205"/>
      <c r="H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</row>
    <row r="206" spans="2:45" x14ac:dyDescent="0.2">
      <c r="B206"/>
      <c r="C206"/>
      <c r="D206"/>
      <c r="E206"/>
      <c r="F206"/>
      <c r="G206"/>
      <c r="H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</row>
    <row r="207" spans="2:45" x14ac:dyDescent="0.2">
      <c r="B207"/>
      <c r="C207"/>
      <c r="D207"/>
      <c r="E207"/>
      <c r="F207"/>
      <c r="G207"/>
      <c r="H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</row>
    <row r="208" spans="2:45" x14ac:dyDescent="0.2">
      <c r="B208"/>
      <c r="C208"/>
      <c r="D208"/>
      <c r="E208"/>
      <c r="F208"/>
      <c r="G208"/>
      <c r="H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</row>
    <row r="209" spans="2:45" x14ac:dyDescent="0.2">
      <c r="B209"/>
      <c r="C209"/>
      <c r="D209"/>
      <c r="E209"/>
      <c r="F209"/>
      <c r="G209"/>
      <c r="H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</row>
    <row r="210" spans="2:45" x14ac:dyDescent="0.2">
      <c r="B210"/>
      <c r="C210"/>
      <c r="D210"/>
      <c r="E210"/>
      <c r="F210"/>
      <c r="G210"/>
      <c r="H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</row>
    <row r="211" spans="2:45" x14ac:dyDescent="0.2">
      <c r="B211"/>
      <c r="C211"/>
      <c r="D211"/>
      <c r="E211"/>
      <c r="F211"/>
      <c r="G211"/>
      <c r="H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</row>
    <row r="212" spans="2:45" x14ac:dyDescent="0.2">
      <c r="B212"/>
      <c r="C212"/>
      <c r="D212"/>
      <c r="E212"/>
      <c r="F212"/>
      <c r="G212"/>
      <c r="H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</row>
    <row r="213" spans="2:45" x14ac:dyDescent="0.2">
      <c r="B213"/>
      <c r="C213"/>
      <c r="D213"/>
      <c r="E213"/>
      <c r="F213"/>
      <c r="G213"/>
      <c r="H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</row>
    <row r="214" spans="2:45" x14ac:dyDescent="0.2">
      <c r="B214"/>
      <c r="C214"/>
      <c r="D214"/>
      <c r="E214"/>
      <c r="F214"/>
      <c r="G214"/>
      <c r="H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</row>
    <row r="215" spans="2:45" x14ac:dyDescent="0.2">
      <c r="B215"/>
      <c r="C215"/>
      <c r="D215"/>
      <c r="E215"/>
      <c r="F215"/>
      <c r="G215"/>
      <c r="H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</row>
    <row r="216" spans="2:45" x14ac:dyDescent="0.2">
      <c r="B216"/>
      <c r="C216"/>
      <c r="D216"/>
      <c r="E216"/>
      <c r="F216"/>
      <c r="G216"/>
      <c r="H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</row>
    <row r="217" spans="2:45" x14ac:dyDescent="0.2">
      <c r="B217"/>
      <c r="C217"/>
      <c r="D217"/>
      <c r="E217"/>
      <c r="F217"/>
      <c r="G217"/>
      <c r="H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</row>
    <row r="218" spans="2:45" x14ac:dyDescent="0.2">
      <c r="B218"/>
      <c r="C218"/>
      <c r="D218"/>
      <c r="E218"/>
      <c r="F218"/>
      <c r="G218"/>
      <c r="H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</row>
    <row r="219" spans="2:45" x14ac:dyDescent="0.2">
      <c r="B219"/>
      <c r="C219"/>
      <c r="D219"/>
      <c r="E219"/>
      <c r="F219"/>
      <c r="G219"/>
      <c r="H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</row>
    <row r="220" spans="2:45" x14ac:dyDescent="0.2">
      <c r="B220"/>
      <c r="C220"/>
      <c r="D220"/>
      <c r="E220"/>
      <c r="F220"/>
      <c r="G220"/>
      <c r="H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</row>
    <row r="221" spans="2:45" x14ac:dyDescent="0.2">
      <c r="B221"/>
      <c r="C221"/>
      <c r="D221"/>
      <c r="E221"/>
      <c r="F221"/>
      <c r="G221"/>
      <c r="H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</row>
    <row r="222" spans="2:45" x14ac:dyDescent="0.2">
      <c r="B222"/>
      <c r="C222"/>
      <c r="D222"/>
      <c r="E222"/>
      <c r="F222"/>
      <c r="G222"/>
      <c r="H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</row>
    <row r="223" spans="2:45" x14ac:dyDescent="0.2">
      <c r="B223"/>
      <c r="C223"/>
      <c r="D223"/>
      <c r="E223"/>
      <c r="F223"/>
      <c r="G223"/>
      <c r="H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</row>
    <row r="224" spans="2:45" x14ac:dyDescent="0.2">
      <c r="B224"/>
      <c r="C224"/>
      <c r="D224"/>
      <c r="E224"/>
      <c r="F224"/>
      <c r="G224"/>
      <c r="H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</row>
    <row r="225" spans="2:45" x14ac:dyDescent="0.2">
      <c r="B225"/>
      <c r="C225"/>
      <c r="D225"/>
      <c r="E225"/>
      <c r="F225"/>
      <c r="G225"/>
      <c r="H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</row>
    <row r="226" spans="2:45" x14ac:dyDescent="0.2">
      <c r="B226"/>
      <c r="C226"/>
      <c r="D226"/>
      <c r="E226"/>
      <c r="F226"/>
      <c r="G226"/>
      <c r="H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</row>
    <row r="227" spans="2:45" x14ac:dyDescent="0.2">
      <c r="B227"/>
      <c r="C227"/>
      <c r="D227"/>
      <c r="E227"/>
      <c r="F227"/>
      <c r="G227"/>
      <c r="H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</row>
    <row r="228" spans="2:45" x14ac:dyDescent="0.2">
      <c r="B228"/>
      <c r="C228"/>
      <c r="D228"/>
      <c r="E228"/>
      <c r="F228"/>
      <c r="G228"/>
      <c r="H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</row>
    <row r="229" spans="2:45" x14ac:dyDescent="0.2">
      <c r="B229"/>
      <c r="C229"/>
      <c r="D229"/>
      <c r="E229"/>
      <c r="F229"/>
      <c r="G229"/>
      <c r="H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</row>
    <row r="230" spans="2:45" x14ac:dyDescent="0.2">
      <c r="B230"/>
      <c r="C230"/>
      <c r="D230"/>
      <c r="E230"/>
      <c r="F230"/>
      <c r="G230"/>
      <c r="H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</row>
    <row r="231" spans="2:45" x14ac:dyDescent="0.2">
      <c r="B231"/>
      <c r="C231"/>
      <c r="D231"/>
      <c r="E231"/>
      <c r="F231"/>
      <c r="G231"/>
      <c r="H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</row>
    <row r="232" spans="2:45" x14ac:dyDescent="0.2">
      <c r="B232"/>
      <c r="C232"/>
      <c r="D232"/>
      <c r="E232"/>
      <c r="F232"/>
      <c r="G232"/>
      <c r="H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</row>
    <row r="233" spans="2:45" x14ac:dyDescent="0.2">
      <c r="B233"/>
      <c r="C233"/>
      <c r="D233"/>
      <c r="E233"/>
      <c r="F233"/>
      <c r="G233"/>
      <c r="H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</row>
    <row r="234" spans="2:45" x14ac:dyDescent="0.2">
      <c r="B234"/>
      <c r="C234"/>
      <c r="D234"/>
      <c r="E234"/>
      <c r="F234"/>
      <c r="G234"/>
      <c r="H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</row>
    <row r="235" spans="2:45" x14ac:dyDescent="0.2">
      <c r="B235"/>
      <c r="C235"/>
      <c r="D235"/>
      <c r="E235"/>
      <c r="F235"/>
      <c r="G235"/>
      <c r="H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</row>
    <row r="236" spans="2:45" x14ac:dyDescent="0.2">
      <c r="B236"/>
      <c r="C236"/>
      <c r="D236"/>
      <c r="E236"/>
      <c r="F236"/>
      <c r="G236"/>
      <c r="H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</row>
    <row r="237" spans="2:45" x14ac:dyDescent="0.2">
      <c r="B237"/>
      <c r="C237"/>
      <c r="D237"/>
      <c r="E237"/>
      <c r="F237"/>
      <c r="G237"/>
      <c r="H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</row>
    <row r="238" spans="2:45" x14ac:dyDescent="0.2">
      <c r="B238"/>
      <c r="C238"/>
      <c r="D238"/>
      <c r="E238"/>
      <c r="F238"/>
      <c r="G238"/>
      <c r="H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</row>
    <row r="239" spans="2:45" x14ac:dyDescent="0.2">
      <c r="B239"/>
      <c r="C239"/>
      <c r="D239"/>
      <c r="E239"/>
      <c r="F239"/>
      <c r="G239"/>
      <c r="H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</row>
    <row r="240" spans="2:45" x14ac:dyDescent="0.2">
      <c r="B240"/>
      <c r="C240"/>
      <c r="D240"/>
      <c r="E240"/>
      <c r="F240"/>
      <c r="G240"/>
      <c r="H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</row>
    <row r="241" spans="2:45" x14ac:dyDescent="0.2">
      <c r="B241"/>
      <c r="C241"/>
      <c r="D241"/>
      <c r="E241"/>
      <c r="F241"/>
      <c r="G241"/>
      <c r="H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</row>
    <row r="242" spans="2:45" x14ac:dyDescent="0.2">
      <c r="B242"/>
      <c r="C242"/>
      <c r="D242"/>
      <c r="E242"/>
      <c r="F242"/>
      <c r="G242"/>
      <c r="H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</row>
    <row r="243" spans="2:45" x14ac:dyDescent="0.2">
      <c r="B243"/>
      <c r="C243"/>
      <c r="D243"/>
      <c r="E243"/>
      <c r="F243"/>
      <c r="G243"/>
      <c r="H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</row>
    <row r="244" spans="2:45" x14ac:dyDescent="0.2">
      <c r="B244"/>
      <c r="C244"/>
      <c r="D244"/>
      <c r="E244"/>
      <c r="F244"/>
      <c r="G244"/>
      <c r="H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</row>
    <row r="245" spans="2:45" x14ac:dyDescent="0.2">
      <c r="B245"/>
      <c r="C245"/>
      <c r="D245"/>
      <c r="E245"/>
      <c r="F245"/>
      <c r="G245"/>
      <c r="H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</row>
    <row r="246" spans="2:45" x14ac:dyDescent="0.2">
      <c r="B246"/>
      <c r="C246"/>
      <c r="D246"/>
      <c r="E246"/>
      <c r="F246"/>
      <c r="G246"/>
      <c r="H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</row>
    <row r="247" spans="2:45" x14ac:dyDescent="0.2">
      <c r="B247"/>
      <c r="C247"/>
      <c r="D247"/>
      <c r="E247"/>
      <c r="F247"/>
      <c r="G247"/>
      <c r="H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</row>
    <row r="248" spans="2:45" x14ac:dyDescent="0.2">
      <c r="B248"/>
      <c r="C248"/>
      <c r="D248"/>
      <c r="E248"/>
      <c r="F248"/>
      <c r="G248"/>
      <c r="H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</row>
    <row r="249" spans="2:45" x14ac:dyDescent="0.2">
      <c r="B249"/>
      <c r="C249"/>
      <c r="D249"/>
      <c r="E249"/>
      <c r="F249"/>
      <c r="G249"/>
      <c r="H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</row>
    <row r="250" spans="2:45" x14ac:dyDescent="0.2">
      <c r="B250"/>
      <c r="C250"/>
      <c r="D250"/>
      <c r="E250"/>
      <c r="F250"/>
      <c r="G250"/>
      <c r="H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</row>
    <row r="251" spans="2:45" x14ac:dyDescent="0.2">
      <c r="B251"/>
      <c r="C251"/>
      <c r="D251"/>
      <c r="E251"/>
      <c r="F251"/>
      <c r="G251"/>
      <c r="H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</row>
    <row r="252" spans="2:45" x14ac:dyDescent="0.2">
      <c r="B252"/>
      <c r="C252"/>
      <c r="D252"/>
      <c r="E252"/>
      <c r="F252"/>
      <c r="G252"/>
      <c r="H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</row>
    <row r="253" spans="2:45" x14ac:dyDescent="0.2">
      <c r="B253"/>
      <c r="C253"/>
      <c r="D253"/>
      <c r="E253"/>
      <c r="F253"/>
      <c r="G253"/>
      <c r="H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</row>
    <row r="254" spans="2:45" x14ac:dyDescent="0.2">
      <c r="B254"/>
      <c r="C254"/>
      <c r="D254"/>
      <c r="E254"/>
      <c r="F254"/>
      <c r="G254"/>
      <c r="H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</row>
    <row r="255" spans="2:45" x14ac:dyDescent="0.2">
      <c r="B255"/>
      <c r="C255"/>
      <c r="D255"/>
      <c r="E255"/>
      <c r="F255"/>
      <c r="G255"/>
      <c r="H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</row>
    <row r="256" spans="2:45" x14ac:dyDescent="0.2">
      <c r="B256"/>
      <c r="C256"/>
      <c r="D256"/>
      <c r="E256"/>
      <c r="F256"/>
      <c r="G256"/>
      <c r="H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</row>
    <row r="257" spans="2:45" x14ac:dyDescent="0.2">
      <c r="B257"/>
      <c r="C257"/>
      <c r="D257"/>
      <c r="E257"/>
      <c r="F257"/>
      <c r="G257"/>
      <c r="H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</row>
    <row r="258" spans="2:45" x14ac:dyDescent="0.2">
      <c r="B258"/>
      <c r="C258"/>
      <c r="D258"/>
      <c r="E258"/>
      <c r="F258"/>
      <c r="G258"/>
      <c r="H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</row>
    <row r="259" spans="2:45" x14ac:dyDescent="0.2">
      <c r="B259"/>
      <c r="C259"/>
      <c r="D259"/>
      <c r="E259"/>
      <c r="F259"/>
      <c r="G259"/>
      <c r="H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</row>
    <row r="260" spans="2:45" x14ac:dyDescent="0.2">
      <c r="B260"/>
      <c r="C260"/>
      <c r="D260"/>
      <c r="E260"/>
      <c r="F260"/>
      <c r="G260"/>
      <c r="H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</row>
    <row r="261" spans="2:45" x14ac:dyDescent="0.2">
      <c r="B261"/>
      <c r="C261"/>
      <c r="D261"/>
      <c r="E261"/>
      <c r="F261"/>
      <c r="G261"/>
      <c r="H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</row>
    <row r="262" spans="2:45" x14ac:dyDescent="0.2">
      <c r="B262"/>
      <c r="C262"/>
      <c r="D262"/>
      <c r="E262"/>
      <c r="F262"/>
      <c r="G262"/>
      <c r="H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</row>
    <row r="263" spans="2:45" x14ac:dyDescent="0.2">
      <c r="B263"/>
      <c r="C263"/>
      <c r="D263"/>
      <c r="E263"/>
      <c r="F263"/>
      <c r="G263"/>
      <c r="H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</row>
    <row r="264" spans="2:45" x14ac:dyDescent="0.2">
      <c r="B264"/>
      <c r="C264"/>
      <c r="D264"/>
      <c r="E264"/>
      <c r="F264"/>
      <c r="G264"/>
      <c r="H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</row>
    <row r="265" spans="2:45" x14ac:dyDescent="0.2">
      <c r="B265"/>
      <c r="C265"/>
      <c r="D265"/>
      <c r="E265"/>
      <c r="F265"/>
      <c r="G265"/>
      <c r="H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</row>
    <row r="266" spans="2:45" x14ac:dyDescent="0.2">
      <c r="B266"/>
      <c r="C266"/>
      <c r="D266"/>
      <c r="E266"/>
      <c r="F266"/>
      <c r="G266"/>
      <c r="H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</row>
    <row r="267" spans="2:45" x14ac:dyDescent="0.2">
      <c r="B267"/>
      <c r="C267"/>
      <c r="D267"/>
      <c r="E267"/>
      <c r="F267"/>
      <c r="G267"/>
      <c r="H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</row>
    <row r="268" spans="2:45" x14ac:dyDescent="0.2">
      <c r="B268"/>
      <c r="C268"/>
      <c r="D268"/>
      <c r="E268"/>
      <c r="F268"/>
      <c r="G268"/>
      <c r="H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</row>
    <row r="269" spans="2:45" x14ac:dyDescent="0.2">
      <c r="B269"/>
      <c r="C269"/>
      <c r="D269"/>
      <c r="E269"/>
      <c r="F269"/>
      <c r="G269"/>
      <c r="H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</row>
    <row r="270" spans="2:45" x14ac:dyDescent="0.2">
      <c r="B270"/>
      <c r="C270"/>
      <c r="D270"/>
      <c r="E270"/>
      <c r="F270"/>
      <c r="G270"/>
      <c r="H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</row>
    <row r="271" spans="2:45" x14ac:dyDescent="0.2">
      <c r="B271"/>
      <c r="C271"/>
      <c r="D271"/>
      <c r="E271"/>
      <c r="F271"/>
      <c r="G271"/>
      <c r="H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</row>
    <row r="272" spans="2:45" x14ac:dyDescent="0.2">
      <c r="B272"/>
      <c r="C272"/>
      <c r="D272"/>
      <c r="E272"/>
      <c r="F272"/>
      <c r="G272"/>
      <c r="H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</row>
    <row r="273" spans="2:45" x14ac:dyDescent="0.2">
      <c r="B273"/>
      <c r="C273"/>
      <c r="D273"/>
      <c r="E273"/>
      <c r="F273"/>
      <c r="G273"/>
      <c r="H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</row>
    <row r="274" spans="2:45" x14ac:dyDescent="0.2">
      <c r="B274"/>
      <c r="C274"/>
      <c r="D274"/>
      <c r="E274"/>
      <c r="F274"/>
      <c r="G274"/>
      <c r="H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</row>
    <row r="275" spans="2:45" x14ac:dyDescent="0.2">
      <c r="B275"/>
      <c r="C275"/>
      <c r="D275"/>
      <c r="E275"/>
      <c r="F275"/>
      <c r="G275"/>
      <c r="H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</row>
    <row r="276" spans="2:45" x14ac:dyDescent="0.2">
      <c r="B276"/>
      <c r="C276"/>
      <c r="D276"/>
      <c r="E276"/>
      <c r="F276"/>
      <c r="G276"/>
      <c r="H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</row>
    <row r="277" spans="2:45" x14ac:dyDescent="0.2">
      <c r="B277"/>
      <c r="C277"/>
      <c r="D277"/>
      <c r="E277"/>
      <c r="F277"/>
      <c r="G277"/>
      <c r="H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</row>
    <row r="278" spans="2:45" x14ac:dyDescent="0.2">
      <c r="B278"/>
      <c r="C278"/>
      <c r="D278"/>
      <c r="E278"/>
      <c r="F278"/>
      <c r="G278"/>
      <c r="H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</row>
    <row r="279" spans="2:45" x14ac:dyDescent="0.2">
      <c r="B279"/>
      <c r="C279"/>
      <c r="D279"/>
      <c r="E279"/>
      <c r="F279"/>
      <c r="G279"/>
      <c r="H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</row>
    <row r="280" spans="2:45" x14ac:dyDescent="0.2">
      <c r="B280"/>
      <c r="C280"/>
      <c r="D280"/>
      <c r="E280"/>
      <c r="F280"/>
      <c r="G280"/>
      <c r="H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</row>
    <row r="281" spans="2:45" x14ac:dyDescent="0.2">
      <c r="B281"/>
      <c r="C281"/>
      <c r="D281"/>
      <c r="E281"/>
      <c r="F281"/>
      <c r="G281"/>
      <c r="H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</row>
    <row r="282" spans="2:45" x14ac:dyDescent="0.2">
      <c r="B282"/>
      <c r="C282"/>
      <c r="D282"/>
      <c r="E282"/>
      <c r="F282"/>
      <c r="G282"/>
      <c r="H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</row>
    <row r="283" spans="2:45" x14ac:dyDescent="0.2">
      <c r="B283"/>
      <c r="C283"/>
      <c r="D283"/>
      <c r="E283"/>
      <c r="F283"/>
      <c r="G283"/>
      <c r="H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</row>
    <row r="284" spans="2:45" x14ac:dyDescent="0.2">
      <c r="B284"/>
      <c r="C284"/>
      <c r="D284"/>
      <c r="E284"/>
      <c r="F284"/>
      <c r="G284"/>
      <c r="H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</row>
    <row r="285" spans="2:45" x14ac:dyDescent="0.2">
      <c r="B285"/>
      <c r="C285"/>
      <c r="D285"/>
      <c r="E285"/>
      <c r="F285"/>
      <c r="G285"/>
      <c r="H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</row>
    <row r="286" spans="2:45" x14ac:dyDescent="0.2">
      <c r="B286"/>
      <c r="C286"/>
      <c r="D286"/>
      <c r="E286"/>
      <c r="F286"/>
      <c r="G286"/>
      <c r="H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</row>
    <row r="287" spans="2:45" x14ac:dyDescent="0.2">
      <c r="B287"/>
      <c r="C287"/>
      <c r="D287"/>
      <c r="E287"/>
      <c r="F287"/>
      <c r="G287"/>
      <c r="H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</row>
    <row r="288" spans="2:45" x14ac:dyDescent="0.2">
      <c r="B288"/>
      <c r="C288"/>
      <c r="D288"/>
      <c r="E288"/>
      <c r="F288"/>
      <c r="G288"/>
      <c r="H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</row>
    <row r="289" spans="2:45" x14ac:dyDescent="0.2">
      <c r="B289"/>
      <c r="C289"/>
      <c r="D289"/>
      <c r="E289"/>
      <c r="F289"/>
      <c r="G289"/>
      <c r="H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</row>
    <row r="290" spans="2:45" x14ac:dyDescent="0.2">
      <c r="B290"/>
      <c r="C290"/>
      <c r="D290"/>
      <c r="E290"/>
      <c r="F290"/>
      <c r="G290"/>
      <c r="H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</row>
    <row r="291" spans="2:45" x14ac:dyDescent="0.2">
      <c r="B291"/>
      <c r="C291"/>
      <c r="D291"/>
      <c r="E291"/>
      <c r="F291"/>
      <c r="G291"/>
      <c r="H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</row>
    <row r="292" spans="2:45" x14ac:dyDescent="0.2">
      <c r="B292"/>
      <c r="C292"/>
      <c r="D292"/>
      <c r="E292"/>
      <c r="F292"/>
      <c r="G292"/>
      <c r="H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</row>
    <row r="293" spans="2:45" x14ac:dyDescent="0.2">
      <c r="B293"/>
      <c r="C293"/>
      <c r="D293"/>
      <c r="E293"/>
      <c r="F293"/>
      <c r="G293"/>
      <c r="H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</row>
    <row r="294" spans="2:45" x14ac:dyDescent="0.2">
      <c r="B294"/>
      <c r="C294"/>
      <c r="D294"/>
      <c r="E294"/>
      <c r="F294"/>
      <c r="G294"/>
      <c r="H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</row>
    <row r="295" spans="2:45" x14ac:dyDescent="0.2">
      <c r="B295"/>
      <c r="C295"/>
      <c r="D295"/>
      <c r="E295"/>
      <c r="F295"/>
      <c r="G295"/>
      <c r="H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</row>
    <row r="296" spans="2:45" x14ac:dyDescent="0.2">
      <c r="B296"/>
      <c r="C296"/>
      <c r="D296"/>
      <c r="E296"/>
      <c r="F296"/>
      <c r="G296"/>
      <c r="H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</row>
    <row r="297" spans="2:45" x14ac:dyDescent="0.2">
      <c r="B297"/>
      <c r="C297"/>
      <c r="D297"/>
      <c r="E297"/>
      <c r="F297"/>
      <c r="G297"/>
      <c r="H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</row>
    <row r="298" spans="2:45" x14ac:dyDescent="0.2">
      <c r="B298"/>
      <c r="C298"/>
      <c r="D298"/>
      <c r="E298"/>
      <c r="F298"/>
      <c r="G298"/>
      <c r="H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</row>
    <row r="299" spans="2:45" x14ac:dyDescent="0.2">
      <c r="B299"/>
      <c r="C299"/>
      <c r="D299"/>
      <c r="E299"/>
      <c r="F299"/>
      <c r="G299"/>
      <c r="H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</row>
    <row r="300" spans="2:45" x14ac:dyDescent="0.2">
      <c r="B300"/>
      <c r="C300"/>
      <c r="D300"/>
      <c r="E300"/>
      <c r="F300"/>
      <c r="G300"/>
      <c r="H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</row>
  </sheetData>
  <mergeCells count="5">
    <mergeCell ref="X2:AE2"/>
    <mergeCell ref="AF2:AO2"/>
    <mergeCell ref="F2:K2"/>
    <mergeCell ref="O2:W2"/>
    <mergeCell ref="E2:E3"/>
  </mergeCells>
  <phoneticPr fontId="1" type="noConversion"/>
  <hyperlinks>
    <hyperlink ref="A4" display="CHT"/>
    <hyperlink ref="B4" display="MOR"/>
    <hyperlink ref="C4" display="NEW"/>
    <hyperlink ref="A5" display="CHT"/>
    <hyperlink ref="B5" display="MOR"/>
    <hyperlink ref="C5" display="NEW"/>
    <hyperlink ref="A6" display="CHT"/>
    <hyperlink ref="B6" display="MOR"/>
    <hyperlink ref="C6" display="NEW"/>
    <hyperlink ref="A7" display="CHT"/>
    <hyperlink ref="B7" display="MOR"/>
    <hyperlink ref="C7" display="NEW"/>
    <hyperlink ref="A8" display="CHT"/>
    <hyperlink ref="B8" display="MOR"/>
    <hyperlink ref="C8" display="NEW"/>
    <hyperlink ref="A9" display="CHT"/>
    <hyperlink ref="B9" display="MOR"/>
    <hyperlink ref="C9" display="NEW"/>
    <hyperlink ref="A10" display="CHT"/>
    <hyperlink ref="B10" display="MOR"/>
    <hyperlink ref="C10" display="NEW"/>
    <hyperlink ref="A11" display="CHT"/>
    <hyperlink ref="B11" display="MOR"/>
    <hyperlink ref="C11" display="NEW"/>
    <hyperlink ref="A12" display="CHT"/>
    <hyperlink ref="B12" display="MOR"/>
    <hyperlink ref="C12" display="NEW"/>
    <hyperlink ref="A13" display="CHT"/>
    <hyperlink ref="B13" display="MOR"/>
    <hyperlink ref="C13" display="NEW"/>
    <hyperlink ref="A14" display="CHT"/>
    <hyperlink ref="B14" display="MOR"/>
    <hyperlink ref="C14" display="NEW"/>
    <hyperlink ref="A15" display="CHT"/>
    <hyperlink ref="B15" display="MOR"/>
    <hyperlink ref="C15" display="NEW"/>
    <hyperlink ref="A16" display="CHT"/>
    <hyperlink ref="B16" display="MOR"/>
    <hyperlink ref="C16" display="NEW"/>
    <hyperlink ref="A17" display="CHT"/>
    <hyperlink ref="B17" display="MOR"/>
    <hyperlink ref="C17" display="NEW"/>
    <hyperlink ref="A18" display="CHT"/>
    <hyperlink ref="B18" display="MOR"/>
    <hyperlink ref="C18" display="NEW"/>
    <hyperlink ref="A19" display="CHT"/>
    <hyperlink ref="B19" display="MOR"/>
    <hyperlink ref="C19" display="NEW"/>
    <hyperlink ref="A20" display="CHT"/>
    <hyperlink ref="B20" display="MOR"/>
    <hyperlink ref="C20" display="NEW"/>
    <hyperlink ref="A21" display="CHT"/>
    <hyperlink ref="B21" display="MOR"/>
    <hyperlink ref="C21" display="NEW"/>
    <hyperlink ref="A22" display="CHT"/>
    <hyperlink ref="B22" display="MOR"/>
    <hyperlink ref="C22" display="NEW"/>
    <hyperlink ref="A23" display="CHT"/>
    <hyperlink ref="B23" display="MOR"/>
    <hyperlink ref="C23" display="NEW"/>
    <hyperlink ref="A24" display="CHT"/>
    <hyperlink ref="B24" display="MOR"/>
    <hyperlink ref="C24" display="NEW"/>
    <hyperlink ref="A25" display="CHT"/>
    <hyperlink ref="B25" display="MOR"/>
    <hyperlink ref="C25" display="NEW"/>
  </hyperlinks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7" tint="0.39997558519241921"/>
  </sheetPr>
  <dimension ref="A1:X784"/>
  <sheetViews>
    <sheetView showGridLines="0" zoomScale="85" zoomScaleNormal="85" workbookViewId="0">
      <selection activeCell="U30" sqref="U30"/>
    </sheetView>
  </sheetViews>
  <sheetFormatPr defaultRowHeight="14.25" x14ac:dyDescent="0.2"/>
  <cols>
    <col min="1" max="1" width="12" customWidth="1"/>
    <col min="3" max="3" width="7.75" customWidth="1"/>
    <col min="20" max="20" width="2.75" customWidth="1"/>
    <col min="23" max="23" width="11.75" customWidth="1"/>
    <col min="24" max="24" width="15.75" customWidth="1"/>
  </cols>
  <sheetData>
    <row r="1" spans="1:24" ht="22.5" customHeight="1" thickBot="1" x14ac:dyDescent="0.25">
      <c r="A1" s="134"/>
      <c r="B1" s="187" t="s">
        <v>2369</v>
      </c>
      <c r="C1" s="185">
        <v>1942</v>
      </c>
      <c r="D1" s="186" t="s">
        <v>2370</v>
      </c>
      <c r="E1" s="184"/>
      <c r="F1" s="184"/>
      <c r="G1" s="184"/>
      <c r="H1" s="188" t="s">
        <v>2371</v>
      </c>
      <c r="I1" s="136">
        <v>9989</v>
      </c>
      <c r="J1" s="137" t="s">
        <v>2372</v>
      </c>
      <c r="N1" s="169"/>
      <c r="O1" s="189">
        <v>1</v>
      </c>
      <c r="P1" s="135" t="s">
        <v>2381</v>
      </c>
      <c r="Q1" s="190">
        <v>22</v>
      </c>
      <c r="R1" s="135"/>
      <c r="T1" s="169"/>
      <c r="U1" s="135" t="s">
        <v>1526</v>
      </c>
    </row>
    <row r="2" spans="1:24" x14ac:dyDescent="0.2">
      <c r="B2" s="94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6"/>
      <c r="W2" s="171" t="s">
        <v>2373</v>
      </c>
      <c r="X2" s="170">
        <v>1.8805369395893601</v>
      </c>
    </row>
    <row r="3" spans="1:24" x14ac:dyDescent="0.2">
      <c r="B3" s="97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98"/>
      <c r="W3" s="172" t="s">
        <v>2374</v>
      </c>
      <c r="X3" s="170">
        <v>7.81</v>
      </c>
    </row>
    <row r="4" spans="1:24" x14ac:dyDescent="0.2">
      <c r="A4" s="196" t="s">
        <v>1056</v>
      </c>
      <c r="B4" s="97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98"/>
      <c r="W4" s="172" t="s">
        <v>2375</v>
      </c>
      <c r="X4" s="170">
        <v>0.46</v>
      </c>
    </row>
    <row r="5" spans="1:24" x14ac:dyDescent="0.2">
      <c r="A5" s="22" t="str">
        <f>U1</f>
        <v>1Y</v>
      </c>
      <c r="B5" s="97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98"/>
      <c r="W5" s="171" t="s">
        <v>2376</v>
      </c>
      <c r="X5" s="170">
        <v>332499</v>
      </c>
    </row>
    <row r="6" spans="1:24" ht="15" customHeight="1" x14ac:dyDescent="0.2">
      <c r="A6" s="196" t="s">
        <v>953</v>
      </c>
      <c r="B6" s="97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98"/>
      <c r="W6" s="173" t="s">
        <v>2377</v>
      </c>
      <c r="X6" s="170">
        <v>0.69191415121184396</v>
      </c>
    </row>
    <row r="7" spans="1:24" x14ac:dyDescent="0.2">
      <c r="A7" s="197">
        <v>0.3371645508305996</v>
      </c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98"/>
      <c r="W7" s="173" t="s">
        <v>2378</v>
      </c>
      <c r="X7" s="170">
        <v>0.90749885780686701</v>
      </c>
    </row>
    <row r="8" spans="1:24" x14ac:dyDescent="0.2">
      <c r="A8" s="196" t="s">
        <v>954</v>
      </c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98"/>
      <c r="W8" s="171" t="s">
        <v>2379</v>
      </c>
      <c r="X8" s="170">
        <v>0.22784386017348501</v>
      </c>
    </row>
    <row r="9" spans="1:24" x14ac:dyDescent="0.2">
      <c r="A9" s="197">
        <v>0.15046076050690141</v>
      </c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98"/>
      <c r="W9" s="171" t="s">
        <v>2380</v>
      </c>
      <c r="X9" s="170">
        <v>2.79039662876365E-2</v>
      </c>
    </row>
    <row r="10" spans="1:24" x14ac:dyDescent="0.2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98"/>
    </row>
    <row r="11" spans="1:24" x14ac:dyDescent="0.2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98"/>
    </row>
    <row r="12" spans="1:24" x14ac:dyDescent="0.2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98"/>
    </row>
    <row r="13" spans="1:24" x14ac:dyDescent="0.2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98"/>
    </row>
    <row r="14" spans="1:24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98"/>
    </row>
    <row r="15" spans="1:24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98"/>
    </row>
    <row r="16" spans="1:24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98"/>
    </row>
    <row r="17" spans="2:20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98"/>
    </row>
    <row r="18" spans="2:20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98"/>
    </row>
    <row r="19" spans="2:20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98"/>
    </row>
    <row r="20" spans="2:20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98"/>
    </row>
    <row r="21" spans="2:20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98"/>
    </row>
    <row r="22" spans="2:20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98"/>
    </row>
    <row r="23" spans="2:20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98"/>
    </row>
    <row r="24" spans="2:20" x14ac:dyDescent="0.2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98"/>
    </row>
    <row r="25" spans="2:20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98"/>
    </row>
    <row r="26" spans="2:20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98"/>
    </row>
    <row r="27" spans="2:20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98"/>
    </row>
    <row r="28" spans="2:20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98"/>
    </row>
    <row r="29" spans="2:20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98"/>
    </row>
    <row r="30" spans="2:20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98"/>
    </row>
    <row r="31" spans="2:20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98"/>
    </row>
    <row r="32" spans="2:20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98"/>
    </row>
    <row r="33" spans="1:20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98"/>
    </row>
    <row r="34" spans="1:20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98"/>
    </row>
    <row r="35" spans="1:20" x14ac:dyDescent="0.2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98"/>
    </row>
    <row r="36" spans="1:20" x14ac:dyDescent="0.2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98"/>
    </row>
    <row r="37" spans="1:20" x14ac:dyDescent="0.2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98"/>
    </row>
    <row r="38" spans="1:20" ht="15" thickBot="1" x14ac:dyDescent="0.25">
      <c r="B38" s="99"/>
      <c r="C38" s="100"/>
      <c r="D38" s="100"/>
      <c r="E38" s="100"/>
      <c r="F38" s="100"/>
      <c r="G38" s="100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1"/>
    </row>
    <row r="40" spans="1:20" x14ac:dyDescent="0.2">
      <c r="A40" s="103"/>
      <c r="B40" s="104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</row>
    <row r="41" spans="1:20" x14ac:dyDescent="0.2">
      <c r="A41" s="106" t="s">
        <v>495</v>
      </c>
      <c r="B41" s="106" t="s">
        <v>2365</v>
      </c>
      <c r="C41" s="106" t="s">
        <v>2366</v>
      </c>
      <c r="D41" s="106" t="s">
        <v>2367</v>
      </c>
      <c r="E41" s="106" t="s">
        <v>2368</v>
      </c>
      <c r="F41" s="106" t="s">
        <v>496</v>
      </c>
      <c r="G41" s="106" t="s">
        <v>497</v>
      </c>
      <c r="H41" s="106" t="s">
        <v>498</v>
      </c>
      <c r="I41" s="106" t="s">
        <v>499</v>
      </c>
      <c r="J41" s="106" t="s">
        <v>500</v>
      </c>
      <c r="L41" s="106" t="s">
        <v>195</v>
      </c>
      <c r="M41" s="106" t="s">
        <v>196</v>
      </c>
      <c r="N41" s="106" t="s">
        <v>197</v>
      </c>
      <c r="O41" s="106" t="s">
        <v>198</v>
      </c>
    </row>
    <row r="42" spans="1:20" x14ac:dyDescent="0.2">
      <c r="A42" s="14">
        <v>43886</v>
      </c>
      <c r="B42">
        <v>965</v>
      </c>
      <c r="C42">
        <v>966</v>
      </c>
      <c r="D42">
        <v>3215</v>
      </c>
      <c r="E42">
        <v>3235</v>
      </c>
      <c r="F42">
        <v>0.29860896445131302</v>
      </c>
      <c r="G42">
        <v>0.27527598824160099</v>
      </c>
      <c r="H42">
        <v>1.2407613867349799E-2</v>
      </c>
      <c r="I42">
        <v>1.8805369395893601</v>
      </c>
      <c r="J42">
        <v>7.81</v>
      </c>
      <c r="L42">
        <v>0.28768360210895078</v>
      </c>
      <c r="M42">
        <v>0.2628683743742512</v>
      </c>
      <c r="N42">
        <v>0.30009121597630056</v>
      </c>
      <c r="O42">
        <v>0.25046076050690141</v>
      </c>
    </row>
    <row r="43" spans="1:20" x14ac:dyDescent="0.2">
      <c r="A43" s="14">
        <v>43882</v>
      </c>
      <c r="B43">
        <v>1001</v>
      </c>
      <c r="C43">
        <v>997</v>
      </c>
      <c r="D43">
        <v>3315</v>
      </c>
      <c r="E43">
        <v>3315</v>
      </c>
      <c r="F43">
        <v>0.300754147812971</v>
      </c>
      <c r="G43">
        <v>0.27510723821025201</v>
      </c>
      <c r="H43">
        <v>1.2172972823246E-2</v>
      </c>
      <c r="I43">
        <v>2.1068731504717402</v>
      </c>
      <c r="J43">
        <v>8.5299999999999994</v>
      </c>
      <c r="L43">
        <v>0.28728021103349799</v>
      </c>
      <c r="M43">
        <v>0.26293426538700604</v>
      </c>
      <c r="N43">
        <v>0.29945318385674402</v>
      </c>
      <c r="O43">
        <v>0.25076129256376001</v>
      </c>
    </row>
    <row r="44" spans="1:20" x14ac:dyDescent="0.2">
      <c r="A44" s="14">
        <v>43881</v>
      </c>
      <c r="B44">
        <v>1012</v>
      </c>
      <c r="C44">
        <v>1003</v>
      </c>
      <c r="D44">
        <v>3310</v>
      </c>
      <c r="E44">
        <v>3295</v>
      </c>
      <c r="F44">
        <v>0.30440060698027299</v>
      </c>
      <c r="G44">
        <v>0.274893479202375</v>
      </c>
      <c r="H44">
        <v>1.1857403891540001E-2</v>
      </c>
      <c r="I44">
        <v>2.4884981609633998</v>
      </c>
      <c r="J44">
        <v>9.69</v>
      </c>
      <c r="L44">
        <v>0.286750883093915</v>
      </c>
      <c r="M44">
        <v>0.263036075310835</v>
      </c>
      <c r="N44">
        <v>0.298608286985455</v>
      </c>
      <c r="O44">
        <v>0.25117867141929501</v>
      </c>
    </row>
    <row r="45" spans="1:20" x14ac:dyDescent="0.2">
      <c r="A45" s="14">
        <v>43880</v>
      </c>
      <c r="B45">
        <v>1017</v>
      </c>
      <c r="C45">
        <v>1005</v>
      </c>
      <c r="D45">
        <v>3310</v>
      </c>
      <c r="E45">
        <v>3275</v>
      </c>
      <c r="F45">
        <v>0.306870229007633</v>
      </c>
      <c r="G45">
        <v>0.27472964012338902</v>
      </c>
      <c r="H45">
        <v>1.1528902194538299E-2</v>
      </c>
      <c r="I45">
        <v>2.7878273526745798</v>
      </c>
      <c r="J45">
        <v>10.47</v>
      </c>
      <c r="L45">
        <v>0.2862585423179273</v>
      </c>
      <c r="M45">
        <v>0.26320073792885074</v>
      </c>
      <c r="N45">
        <v>0.29778744451246564</v>
      </c>
      <c r="O45">
        <v>0.2516718357343124</v>
      </c>
    </row>
    <row r="46" spans="1:20" x14ac:dyDescent="0.2">
      <c r="A46" s="14">
        <v>43879</v>
      </c>
      <c r="B46">
        <v>1006</v>
      </c>
      <c r="C46">
        <v>1005</v>
      </c>
      <c r="D46">
        <v>3310</v>
      </c>
      <c r="E46">
        <v>3325</v>
      </c>
      <c r="F46">
        <v>0.302255639097744</v>
      </c>
      <c r="G46">
        <v>0.274515799176207</v>
      </c>
      <c r="H46">
        <v>1.1070388711442E-2</v>
      </c>
      <c r="I46">
        <v>2.50576927735752</v>
      </c>
      <c r="J46">
        <v>9.18</v>
      </c>
      <c r="L46">
        <v>0.285586187887649</v>
      </c>
      <c r="M46">
        <v>0.263445410464765</v>
      </c>
      <c r="N46">
        <v>0.296656576599091</v>
      </c>
      <c r="O46">
        <v>0.25237502175332299</v>
      </c>
    </row>
    <row r="47" spans="1:20" x14ac:dyDescent="0.2">
      <c r="A47" s="14">
        <v>43878</v>
      </c>
      <c r="B47">
        <v>1021</v>
      </c>
      <c r="C47">
        <v>1015</v>
      </c>
      <c r="D47">
        <v>3355</v>
      </c>
      <c r="E47">
        <v>3320</v>
      </c>
      <c r="F47">
        <v>0.30572289156626498</v>
      </c>
      <c r="G47">
        <v>0.27441436248589002</v>
      </c>
      <c r="H47">
        <v>1.0848375310516399E-2</v>
      </c>
      <c r="I47">
        <v>2.8860108711416301</v>
      </c>
      <c r="J47">
        <v>10.24</v>
      </c>
      <c r="L47">
        <v>0.28526273779640643</v>
      </c>
      <c r="M47">
        <v>0.26356598717537361</v>
      </c>
      <c r="N47">
        <v>0.29611111310692284</v>
      </c>
      <c r="O47">
        <v>0.25271761186485719</v>
      </c>
    </row>
    <row r="48" spans="1:20" x14ac:dyDescent="0.2">
      <c r="A48" s="14">
        <v>43875</v>
      </c>
      <c r="B48">
        <v>1022</v>
      </c>
      <c r="C48">
        <v>1030</v>
      </c>
      <c r="D48">
        <v>3470</v>
      </c>
      <c r="E48">
        <v>3395</v>
      </c>
      <c r="F48">
        <v>0.30338733431516901</v>
      </c>
      <c r="G48">
        <v>0.27426588252616502</v>
      </c>
      <c r="H48">
        <v>1.04891036170196E-2</v>
      </c>
      <c r="I48">
        <v>2.7763527611407599</v>
      </c>
      <c r="J48">
        <v>9.6</v>
      </c>
      <c r="L48">
        <v>0.28475498614318462</v>
      </c>
      <c r="M48">
        <v>0.26377677890914542</v>
      </c>
      <c r="N48">
        <v>0.29524408976020422</v>
      </c>
      <c r="O48">
        <v>0.25328767529212581</v>
      </c>
    </row>
    <row r="49" spans="1:15" x14ac:dyDescent="0.2">
      <c r="A49" s="14">
        <v>43874</v>
      </c>
      <c r="B49">
        <v>1042</v>
      </c>
      <c r="C49">
        <v>1027</v>
      </c>
      <c r="D49">
        <v>3500</v>
      </c>
      <c r="E49">
        <v>3505</v>
      </c>
      <c r="F49">
        <v>0.29300998573466402</v>
      </c>
      <c r="G49">
        <v>0.27423227876227102</v>
      </c>
      <c r="H49">
        <v>1.0399407467081E-2</v>
      </c>
      <c r="I49">
        <v>1.8056516231173501</v>
      </c>
      <c r="J49">
        <v>6.41</v>
      </c>
      <c r="L49">
        <v>0.28463168622935203</v>
      </c>
      <c r="M49">
        <v>0.26383287129519001</v>
      </c>
      <c r="N49">
        <v>0.29503109369643304</v>
      </c>
      <c r="O49">
        <v>0.253433463828109</v>
      </c>
    </row>
    <row r="50" spans="1:15" x14ac:dyDescent="0.2">
      <c r="A50" s="14">
        <v>43873</v>
      </c>
      <c r="B50">
        <v>1054</v>
      </c>
      <c r="C50">
        <v>1036</v>
      </c>
      <c r="D50">
        <v>3600</v>
      </c>
      <c r="E50">
        <v>3455</v>
      </c>
      <c r="F50">
        <v>0.29985528219971003</v>
      </c>
      <c r="G50">
        <v>0.27419705591187099</v>
      </c>
      <c r="H50">
        <v>1.03400519814641E-2</v>
      </c>
      <c r="I50">
        <v>2.48144074457604</v>
      </c>
      <c r="J50">
        <v>8.56</v>
      </c>
      <c r="L50">
        <v>0.28453710789333508</v>
      </c>
      <c r="M50">
        <v>0.2638570039304069</v>
      </c>
      <c r="N50">
        <v>0.29487715987479918</v>
      </c>
      <c r="O50">
        <v>0.2535169519489428</v>
      </c>
    </row>
    <row r="51" spans="1:15" x14ac:dyDescent="0.2">
      <c r="A51" s="14">
        <v>43871</v>
      </c>
      <c r="B51">
        <v>1052</v>
      </c>
      <c r="C51">
        <v>1055</v>
      </c>
      <c r="D51">
        <v>3715</v>
      </c>
      <c r="E51">
        <v>3670</v>
      </c>
      <c r="F51">
        <v>0.28746594005449499</v>
      </c>
      <c r="G51">
        <v>0.27409879280431398</v>
      </c>
      <c r="H51">
        <v>1.01286069187819E-2</v>
      </c>
      <c r="I51">
        <v>1.3197419306888101</v>
      </c>
      <c r="J51">
        <v>4.6500000000000004</v>
      </c>
      <c r="L51">
        <v>0.28422739972309591</v>
      </c>
      <c r="M51">
        <v>0.26397018588553206</v>
      </c>
      <c r="N51">
        <v>0.29435600664187778</v>
      </c>
      <c r="O51">
        <v>0.25384157896675019</v>
      </c>
    </row>
    <row r="52" spans="1:15" x14ac:dyDescent="0.2">
      <c r="A52" s="14">
        <v>43868</v>
      </c>
      <c r="B52">
        <v>1058</v>
      </c>
      <c r="C52">
        <v>1054</v>
      </c>
      <c r="D52">
        <v>3725</v>
      </c>
      <c r="E52">
        <v>3745</v>
      </c>
      <c r="F52">
        <v>0.28144192256341699</v>
      </c>
      <c r="G52">
        <v>0.27413564540435398</v>
      </c>
      <c r="H52">
        <v>1.0182062994470199E-2</v>
      </c>
      <c r="I52">
        <v>0.71756353923872795</v>
      </c>
      <c r="J52">
        <v>2.6</v>
      </c>
      <c r="L52">
        <v>0.2843177083988242</v>
      </c>
      <c r="M52">
        <v>0.26395358240988376</v>
      </c>
      <c r="N52">
        <v>0.29449977139329436</v>
      </c>
      <c r="O52">
        <v>0.25377151941541359</v>
      </c>
    </row>
    <row r="53" spans="1:15" x14ac:dyDescent="0.2">
      <c r="A53" s="14">
        <v>43867</v>
      </c>
      <c r="B53">
        <v>1058</v>
      </c>
      <c r="C53">
        <v>1049</v>
      </c>
      <c r="D53">
        <v>3720</v>
      </c>
      <c r="E53">
        <v>3695</v>
      </c>
      <c r="F53">
        <v>0.28389715832205598</v>
      </c>
      <c r="G53">
        <v>0.27424213405588899</v>
      </c>
      <c r="H53">
        <v>1.02990109070344E-2</v>
      </c>
      <c r="I53">
        <v>0.93747102059796505</v>
      </c>
      <c r="J53">
        <v>3.4</v>
      </c>
      <c r="L53">
        <v>0.28454114496292338</v>
      </c>
      <c r="M53">
        <v>0.2639431231488546</v>
      </c>
      <c r="N53">
        <v>0.29484015586995777</v>
      </c>
      <c r="O53">
        <v>0.25364411224182021</v>
      </c>
    </row>
    <row r="54" spans="1:15" x14ac:dyDescent="0.2">
      <c r="A54" s="14">
        <v>43866</v>
      </c>
      <c r="B54">
        <v>1058</v>
      </c>
      <c r="C54">
        <v>1056</v>
      </c>
      <c r="D54">
        <v>3665</v>
      </c>
      <c r="E54">
        <v>3665</v>
      </c>
      <c r="F54">
        <v>0.28813096862210003</v>
      </c>
      <c r="G54">
        <v>0.27437818153725402</v>
      </c>
      <c r="H54">
        <v>1.04912520226537E-2</v>
      </c>
      <c r="I54">
        <v>1.3108813948182301</v>
      </c>
      <c r="J54">
        <v>4.7699999999999996</v>
      </c>
      <c r="L54">
        <v>0.28486943355990774</v>
      </c>
      <c r="M54">
        <v>0.2638869295146003</v>
      </c>
      <c r="N54">
        <v>0.2953606855825614</v>
      </c>
      <c r="O54">
        <v>0.25339567749194664</v>
      </c>
    </row>
    <row r="55" spans="1:15" x14ac:dyDescent="0.2">
      <c r="A55" s="14">
        <v>43865</v>
      </c>
      <c r="B55">
        <v>1037</v>
      </c>
      <c r="C55">
        <v>1044</v>
      </c>
      <c r="D55">
        <v>3690</v>
      </c>
      <c r="E55">
        <v>3670</v>
      </c>
      <c r="F55">
        <v>0.284468664850136</v>
      </c>
      <c r="G55">
        <v>0.27446030058910598</v>
      </c>
      <c r="H55">
        <v>1.0621870011273399E-2</v>
      </c>
      <c r="I55">
        <v>0.94224126734814595</v>
      </c>
      <c r="J55">
        <v>3.52</v>
      </c>
      <c r="L55">
        <v>0.28508217060037938</v>
      </c>
      <c r="M55">
        <v>0.26383843057783257</v>
      </c>
      <c r="N55">
        <v>0.29570404061165279</v>
      </c>
      <c r="O55">
        <v>0.25321656056655917</v>
      </c>
    </row>
    <row r="56" spans="1:15" x14ac:dyDescent="0.2">
      <c r="A56" s="14">
        <v>43864</v>
      </c>
      <c r="B56">
        <v>1015</v>
      </c>
      <c r="C56">
        <v>1032</v>
      </c>
      <c r="D56">
        <v>3670</v>
      </c>
      <c r="E56">
        <v>3690</v>
      </c>
      <c r="F56">
        <v>0.27967479674796702</v>
      </c>
      <c r="G56">
        <v>0.27454545782079998</v>
      </c>
      <c r="H56">
        <v>1.0726850494390301E-2</v>
      </c>
      <c r="I56">
        <v>0.478177534948381</v>
      </c>
      <c r="J56">
        <v>1.83</v>
      </c>
      <c r="L56">
        <v>0.28527230831519029</v>
      </c>
      <c r="M56">
        <v>0.26381860732640966</v>
      </c>
      <c r="N56">
        <v>0.29599915880958055</v>
      </c>
      <c r="O56">
        <v>0.2530917568320194</v>
      </c>
    </row>
    <row r="57" spans="1:15" x14ac:dyDescent="0.2">
      <c r="A57" s="14">
        <v>43861</v>
      </c>
      <c r="B57">
        <v>1015</v>
      </c>
      <c r="C57">
        <v>1041</v>
      </c>
      <c r="D57">
        <v>3755</v>
      </c>
      <c r="E57">
        <v>3730</v>
      </c>
      <c r="F57">
        <v>0.27908847184986502</v>
      </c>
      <c r="G57">
        <v>0.27464492056981299</v>
      </c>
      <c r="H57">
        <v>1.08082259355684E-2</v>
      </c>
      <c r="I57">
        <v>0.41112679421599302</v>
      </c>
      <c r="J57">
        <v>1.59</v>
      </c>
      <c r="L57">
        <v>0.28545314650538139</v>
      </c>
      <c r="M57">
        <v>0.26383669463424458</v>
      </c>
      <c r="N57">
        <v>0.2962613724409498</v>
      </c>
      <c r="O57">
        <v>0.25302846869867618</v>
      </c>
    </row>
    <row r="58" spans="1:15" x14ac:dyDescent="0.2">
      <c r="A58" s="14">
        <v>43860</v>
      </c>
      <c r="B58">
        <v>1016</v>
      </c>
      <c r="C58">
        <v>1012</v>
      </c>
      <c r="D58">
        <v>3760</v>
      </c>
      <c r="E58">
        <v>3750</v>
      </c>
      <c r="F58">
        <v>0.26986666666666598</v>
      </c>
      <c r="G58">
        <v>0.27472432745541198</v>
      </c>
      <c r="H58">
        <v>1.08623224297638E-2</v>
      </c>
      <c r="I58">
        <v>-0.44720278008277398</v>
      </c>
      <c r="J58">
        <v>-1.8</v>
      </c>
      <c r="L58">
        <v>0.28558664988517579</v>
      </c>
      <c r="M58">
        <v>0.26386200502564816</v>
      </c>
      <c r="N58">
        <v>0.29644897231493955</v>
      </c>
      <c r="O58">
        <v>0.2529996825958844</v>
      </c>
    </row>
    <row r="59" spans="1:15" x14ac:dyDescent="0.2">
      <c r="A59" s="14">
        <v>43859</v>
      </c>
      <c r="B59">
        <v>1017</v>
      </c>
      <c r="C59">
        <v>1024</v>
      </c>
      <c r="D59">
        <v>3735</v>
      </c>
      <c r="E59">
        <v>3780</v>
      </c>
      <c r="F59">
        <v>0.27089947089946997</v>
      </c>
      <c r="G59">
        <v>0.27485165267844502</v>
      </c>
      <c r="H59">
        <v>1.08606035652063E-2</v>
      </c>
      <c r="I59">
        <v>-0.36390074964492602</v>
      </c>
      <c r="J59">
        <v>-1.46</v>
      </c>
      <c r="L59">
        <v>0.28571225624365132</v>
      </c>
      <c r="M59">
        <v>0.26399104911323873</v>
      </c>
      <c r="N59">
        <v>0.29657285980885761</v>
      </c>
      <c r="O59">
        <v>0.25313044554803243</v>
      </c>
    </row>
    <row r="60" spans="1:15" x14ac:dyDescent="0.2">
      <c r="A60" s="14">
        <v>43858</v>
      </c>
      <c r="B60">
        <v>1000</v>
      </c>
      <c r="C60">
        <v>1007</v>
      </c>
      <c r="D60">
        <v>3690</v>
      </c>
      <c r="E60">
        <v>3730</v>
      </c>
      <c r="F60">
        <v>0.26997319034852502</v>
      </c>
      <c r="G60">
        <v>0.274960499166989</v>
      </c>
      <c r="H60">
        <v>1.08613565856283E-2</v>
      </c>
      <c r="I60">
        <v>-0.45917918071701802</v>
      </c>
      <c r="J60">
        <v>-1.85</v>
      </c>
      <c r="L60">
        <v>0.28582185575261732</v>
      </c>
      <c r="M60">
        <v>0.26409914258136069</v>
      </c>
      <c r="N60">
        <v>0.29668321233824563</v>
      </c>
      <c r="O60">
        <v>0.25323778599573238</v>
      </c>
    </row>
    <row r="61" spans="1:15" x14ac:dyDescent="0.2">
      <c r="A61" s="14">
        <v>43857</v>
      </c>
      <c r="B61">
        <v>1025</v>
      </c>
      <c r="C61">
        <v>1021</v>
      </c>
      <c r="D61">
        <v>3750</v>
      </c>
      <c r="E61">
        <v>3735</v>
      </c>
      <c r="F61">
        <v>0.27336010709504599</v>
      </c>
      <c r="G61">
        <v>0.27510361558826302</v>
      </c>
      <c r="H61">
        <v>1.0865414223269299E-2</v>
      </c>
      <c r="I61">
        <v>-0.16046406123039</v>
      </c>
      <c r="J61">
        <v>-0.64</v>
      </c>
      <c r="L61">
        <v>0.28596902981153233</v>
      </c>
      <c r="M61">
        <v>0.26423820136499371</v>
      </c>
      <c r="N61">
        <v>0.29683444403480164</v>
      </c>
      <c r="O61">
        <v>0.2533727871417244</v>
      </c>
    </row>
    <row r="62" spans="1:15" x14ac:dyDescent="0.2">
      <c r="A62" s="14">
        <v>43854</v>
      </c>
      <c r="B62">
        <v>1046</v>
      </c>
      <c r="C62">
        <v>1041</v>
      </c>
      <c r="D62">
        <v>3925</v>
      </c>
      <c r="E62">
        <v>3875</v>
      </c>
      <c r="F62">
        <v>0.26864516129032201</v>
      </c>
      <c r="G62">
        <v>0.27523173992452099</v>
      </c>
      <c r="H62">
        <v>1.0900698467364099E-2</v>
      </c>
      <c r="I62">
        <v>-0.60423455009955596</v>
      </c>
      <c r="J62">
        <v>-2.4500000000000002</v>
      </c>
      <c r="L62">
        <v>0.28613243839188507</v>
      </c>
      <c r="M62">
        <v>0.26433104145715691</v>
      </c>
      <c r="N62">
        <v>0.2970331368592492</v>
      </c>
      <c r="O62">
        <v>0.25343034298979278</v>
      </c>
    </row>
    <row r="63" spans="1:15" x14ac:dyDescent="0.2">
      <c r="A63" s="14">
        <v>43853</v>
      </c>
      <c r="B63">
        <v>1043</v>
      </c>
      <c r="C63">
        <v>1046</v>
      </c>
      <c r="D63">
        <v>3925</v>
      </c>
      <c r="E63">
        <v>3930</v>
      </c>
      <c r="F63">
        <v>0.26615776081424902</v>
      </c>
      <c r="G63">
        <v>0.27542338934631</v>
      </c>
      <c r="H63">
        <v>1.09095637936312E-2</v>
      </c>
      <c r="I63">
        <v>-0.84931246632156199</v>
      </c>
      <c r="J63">
        <v>-3.48</v>
      </c>
      <c r="L63">
        <v>0.28633295313994123</v>
      </c>
      <c r="M63">
        <v>0.26451382555267877</v>
      </c>
      <c r="N63">
        <v>0.2972425169335724</v>
      </c>
      <c r="O63">
        <v>0.2536042617590476</v>
      </c>
    </row>
    <row r="64" spans="1:15" x14ac:dyDescent="0.2">
      <c r="A64" s="14">
        <v>43852</v>
      </c>
      <c r="B64">
        <v>1042</v>
      </c>
      <c r="C64">
        <v>1051</v>
      </c>
      <c r="D64">
        <v>3930</v>
      </c>
      <c r="E64">
        <v>3965</v>
      </c>
      <c r="F64">
        <v>0.265069356872635</v>
      </c>
      <c r="G64">
        <v>0.27566285449623801</v>
      </c>
      <c r="H64">
        <v>1.09006612281233E-2</v>
      </c>
      <c r="I64">
        <v>-0.97182156218853499</v>
      </c>
      <c r="J64">
        <v>-4</v>
      </c>
      <c r="L64">
        <v>0.28656351572436128</v>
      </c>
      <c r="M64">
        <v>0.26476219326811473</v>
      </c>
      <c r="N64">
        <v>0.29746417695248462</v>
      </c>
      <c r="O64">
        <v>0.2538615320399914</v>
      </c>
    </row>
    <row r="65" spans="1:15" x14ac:dyDescent="0.2">
      <c r="A65" s="14">
        <v>43851</v>
      </c>
      <c r="B65">
        <v>1049</v>
      </c>
      <c r="C65">
        <v>1048</v>
      </c>
      <c r="D65">
        <v>3980</v>
      </c>
      <c r="E65">
        <v>3960</v>
      </c>
      <c r="F65">
        <v>0.26464646464646402</v>
      </c>
      <c r="G65">
        <v>0.275919900752429</v>
      </c>
      <c r="H65">
        <v>1.08750982966083E-2</v>
      </c>
      <c r="I65">
        <v>-1.0366284330028099</v>
      </c>
      <c r="J65">
        <v>-4.26</v>
      </c>
      <c r="L65">
        <v>0.28679499904903732</v>
      </c>
      <c r="M65">
        <v>0.26504480245582068</v>
      </c>
      <c r="N65">
        <v>0.29767009734564559</v>
      </c>
      <c r="O65">
        <v>0.25416970415921242</v>
      </c>
    </row>
    <row r="66" spans="1:15" x14ac:dyDescent="0.2">
      <c r="A66" s="14">
        <v>43850</v>
      </c>
      <c r="B66">
        <v>1035</v>
      </c>
      <c r="C66">
        <v>1043</v>
      </c>
      <c r="D66">
        <v>3990</v>
      </c>
      <c r="E66">
        <v>3980</v>
      </c>
      <c r="F66">
        <v>0.26206030150753701</v>
      </c>
      <c r="G66">
        <v>0.27624101969266301</v>
      </c>
      <c r="H66">
        <v>1.08930354314175E-2</v>
      </c>
      <c r="I66">
        <v>-1.30181511612697</v>
      </c>
      <c r="J66">
        <v>-5.41</v>
      </c>
      <c r="L66">
        <v>0.28713405512408052</v>
      </c>
      <c r="M66">
        <v>0.26534798426124551</v>
      </c>
      <c r="N66">
        <v>0.29802709055549803</v>
      </c>
      <c r="O66">
        <v>0.254454948829828</v>
      </c>
    </row>
    <row r="67" spans="1:15" x14ac:dyDescent="0.2">
      <c r="A67" s="14">
        <v>43847</v>
      </c>
      <c r="B67">
        <v>1020</v>
      </c>
      <c r="C67">
        <v>1025</v>
      </c>
      <c r="D67">
        <v>4050</v>
      </c>
      <c r="E67">
        <v>3990</v>
      </c>
      <c r="F67">
        <v>0.25689223057644101</v>
      </c>
      <c r="G67">
        <v>0.27651491628548103</v>
      </c>
      <c r="H67">
        <v>1.07908086603424E-2</v>
      </c>
      <c r="I67">
        <v>-1.81846294626244</v>
      </c>
      <c r="J67">
        <v>-7.64</v>
      </c>
      <c r="L67">
        <v>0.2873057249458234</v>
      </c>
      <c r="M67">
        <v>0.26572410762513865</v>
      </c>
      <c r="N67">
        <v>0.29809653360616584</v>
      </c>
      <c r="O67">
        <v>0.25493329896479622</v>
      </c>
    </row>
    <row r="68" spans="1:15" x14ac:dyDescent="0.2">
      <c r="A68" s="14">
        <v>43846</v>
      </c>
      <c r="B68">
        <v>1019</v>
      </c>
      <c r="C68">
        <v>1026</v>
      </c>
      <c r="D68">
        <v>4040</v>
      </c>
      <c r="E68">
        <v>4030</v>
      </c>
      <c r="F68">
        <v>0.254590570719603</v>
      </c>
      <c r="G68">
        <v>0.27680720066875603</v>
      </c>
      <c r="H68">
        <v>1.0549529575059899E-2</v>
      </c>
      <c r="I68">
        <v>-2.10593560509801</v>
      </c>
      <c r="J68">
        <v>-8.73</v>
      </c>
      <c r="L68">
        <v>0.28735673024381592</v>
      </c>
      <c r="M68">
        <v>0.26625767109369614</v>
      </c>
      <c r="N68">
        <v>0.29790625981887581</v>
      </c>
      <c r="O68">
        <v>0.25570814151863624</v>
      </c>
    </row>
    <row r="69" spans="1:15" x14ac:dyDescent="0.2">
      <c r="A69" s="14">
        <v>43845</v>
      </c>
      <c r="B69">
        <v>1002</v>
      </c>
      <c r="C69">
        <v>1021</v>
      </c>
      <c r="D69">
        <v>4020</v>
      </c>
      <c r="E69">
        <v>3985</v>
      </c>
      <c r="F69">
        <v>0.25621079046424</v>
      </c>
      <c r="G69">
        <v>0.27718144585299498</v>
      </c>
      <c r="H69">
        <v>1.02483189160281E-2</v>
      </c>
      <c r="I69">
        <v>-2.0462532011915999</v>
      </c>
      <c r="J69">
        <v>-8.18</v>
      </c>
      <c r="L69">
        <v>0.2874297647690231</v>
      </c>
      <c r="M69">
        <v>0.26693312693696686</v>
      </c>
      <c r="N69">
        <v>0.29767808368505116</v>
      </c>
      <c r="O69">
        <v>0.25668480802093879</v>
      </c>
    </row>
    <row r="70" spans="1:15" x14ac:dyDescent="0.2">
      <c r="A70" s="14">
        <v>43844</v>
      </c>
      <c r="B70">
        <v>1027</v>
      </c>
      <c r="C70">
        <v>1018</v>
      </c>
      <c r="D70">
        <v>3990</v>
      </c>
      <c r="E70">
        <v>3985</v>
      </c>
      <c r="F70">
        <v>0.25545796737766602</v>
      </c>
      <c r="G70">
        <v>0.277613698481597</v>
      </c>
      <c r="H70">
        <v>1.00361910882105E-2</v>
      </c>
      <c r="I70">
        <v>-2.2075836250225498</v>
      </c>
      <c r="J70">
        <v>-8.67</v>
      </c>
      <c r="L70">
        <v>0.28764988956980753</v>
      </c>
      <c r="M70">
        <v>0.26757750739338648</v>
      </c>
      <c r="N70">
        <v>0.29768608065801799</v>
      </c>
      <c r="O70">
        <v>0.25754131630517602</v>
      </c>
    </row>
    <row r="71" spans="1:15" x14ac:dyDescent="0.2">
      <c r="A71" s="14">
        <v>43840</v>
      </c>
      <c r="B71">
        <v>1031</v>
      </c>
      <c r="C71">
        <v>1036</v>
      </c>
      <c r="D71">
        <v>4000</v>
      </c>
      <c r="E71">
        <v>3995</v>
      </c>
      <c r="F71">
        <v>0.25932415519399199</v>
      </c>
      <c r="G71">
        <v>0.27804214212824002</v>
      </c>
      <c r="H71">
        <v>9.7633959266470796E-3</v>
      </c>
      <c r="I71">
        <v>-1.91715946734897</v>
      </c>
      <c r="J71">
        <v>-7.22</v>
      </c>
      <c r="L71">
        <v>0.28780553805488712</v>
      </c>
      <c r="M71">
        <v>0.26827874620159292</v>
      </c>
      <c r="N71">
        <v>0.29756893398153417</v>
      </c>
      <c r="O71">
        <v>0.25851535027494588</v>
      </c>
    </row>
    <row r="72" spans="1:15" x14ac:dyDescent="0.2">
      <c r="A72" s="14">
        <v>43839</v>
      </c>
      <c r="B72">
        <v>1057</v>
      </c>
      <c r="C72">
        <v>1044</v>
      </c>
      <c r="D72">
        <v>4005</v>
      </c>
      <c r="E72">
        <v>4040</v>
      </c>
      <c r="F72">
        <v>0.25841584158415798</v>
      </c>
      <c r="G72">
        <v>0.27849896680339897</v>
      </c>
      <c r="H72">
        <v>9.6780779818335695E-3</v>
      </c>
      <c r="I72">
        <v>-2.0751150442203601</v>
      </c>
      <c r="J72">
        <v>-7.77</v>
      </c>
      <c r="L72">
        <v>0.28817704478523254</v>
      </c>
      <c r="M72">
        <v>0.26882088882156541</v>
      </c>
      <c r="N72">
        <v>0.29785512276706611</v>
      </c>
      <c r="O72">
        <v>0.25914281083973184</v>
      </c>
    </row>
    <row r="73" spans="1:15" x14ac:dyDescent="0.2">
      <c r="A73" s="14">
        <v>43838</v>
      </c>
      <c r="B73">
        <v>1045</v>
      </c>
      <c r="C73">
        <v>1040</v>
      </c>
      <c r="D73">
        <v>3930</v>
      </c>
      <c r="E73">
        <v>3940</v>
      </c>
      <c r="F73">
        <v>0.26395939086294401</v>
      </c>
      <c r="G73">
        <v>0.27890132348351099</v>
      </c>
      <c r="H73">
        <v>9.4595962227655896E-3</v>
      </c>
      <c r="I73">
        <v>-1.57955289725875</v>
      </c>
      <c r="J73">
        <v>-5.66</v>
      </c>
      <c r="L73">
        <v>0.28836091970627659</v>
      </c>
      <c r="M73">
        <v>0.26944172726074539</v>
      </c>
      <c r="N73">
        <v>0.29782051592904218</v>
      </c>
      <c r="O73">
        <v>0.25998213103797979</v>
      </c>
    </row>
    <row r="74" spans="1:15" x14ac:dyDescent="0.2">
      <c r="A74" s="14">
        <v>43837</v>
      </c>
      <c r="B74">
        <v>1057</v>
      </c>
      <c r="C74">
        <v>1061</v>
      </c>
      <c r="D74">
        <v>3940</v>
      </c>
      <c r="E74">
        <v>3995</v>
      </c>
      <c r="F74">
        <v>0.26558197747183898</v>
      </c>
      <c r="G74">
        <v>0.27921594789719301</v>
      </c>
      <c r="H74">
        <v>9.3491666859875401E-3</v>
      </c>
      <c r="I74">
        <v>-1.4583086261353899</v>
      </c>
      <c r="J74">
        <v>-5.13</v>
      </c>
      <c r="L74">
        <v>0.28856511458318057</v>
      </c>
      <c r="M74">
        <v>0.26986678121120544</v>
      </c>
      <c r="N74">
        <v>0.29791428126916808</v>
      </c>
      <c r="O74">
        <v>0.26051761452521793</v>
      </c>
    </row>
    <row r="75" spans="1:15" x14ac:dyDescent="0.2">
      <c r="A75" s="14">
        <v>43836</v>
      </c>
      <c r="B75">
        <v>1031</v>
      </c>
      <c r="C75">
        <v>1045</v>
      </c>
      <c r="D75">
        <v>3920</v>
      </c>
      <c r="E75">
        <v>3915</v>
      </c>
      <c r="F75">
        <v>0.26692209450830101</v>
      </c>
      <c r="G75">
        <v>0.27946223688112498</v>
      </c>
      <c r="H75">
        <v>9.2292922688149096E-3</v>
      </c>
      <c r="I75">
        <v>-1.3587328266974701</v>
      </c>
      <c r="J75">
        <v>-4.7</v>
      </c>
      <c r="L75">
        <v>0.2886915291499399</v>
      </c>
      <c r="M75">
        <v>0.27023294461231007</v>
      </c>
      <c r="N75">
        <v>0.29792082141875481</v>
      </c>
      <c r="O75">
        <v>0.26100365234349515</v>
      </c>
    </row>
    <row r="76" spans="1:15" x14ac:dyDescent="0.2">
      <c r="A76" s="14">
        <v>43829</v>
      </c>
      <c r="B76">
        <v>1051</v>
      </c>
      <c r="C76">
        <v>1049</v>
      </c>
      <c r="D76">
        <v>4000</v>
      </c>
      <c r="E76">
        <v>3955</v>
      </c>
      <c r="F76">
        <v>0.265233881163084</v>
      </c>
      <c r="G76">
        <v>0.27966011452678902</v>
      </c>
      <c r="H76">
        <v>9.1167164989110899E-3</v>
      </c>
      <c r="I76">
        <v>-1.5823935476580999</v>
      </c>
      <c r="J76">
        <v>-5.44</v>
      </c>
      <c r="L76">
        <v>0.28877683102570012</v>
      </c>
      <c r="M76">
        <v>0.27054339802787791</v>
      </c>
      <c r="N76">
        <v>0.29789354752461117</v>
      </c>
      <c r="O76">
        <v>0.26142668152896686</v>
      </c>
    </row>
    <row r="77" spans="1:15" x14ac:dyDescent="0.2">
      <c r="A77" s="14">
        <v>43826</v>
      </c>
      <c r="B77">
        <v>1064</v>
      </c>
      <c r="C77">
        <v>1065</v>
      </c>
      <c r="D77">
        <v>4030</v>
      </c>
      <c r="E77">
        <v>4010</v>
      </c>
      <c r="F77">
        <v>0.26558603491271798</v>
      </c>
      <c r="G77">
        <v>0.279816592070877</v>
      </c>
      <c r="H77">
        <v>8.9672550426879698E-3</v>
      </c>
      <c r="I77">
        <v>-1.5869468516749199</v>
      </c>
      <c r="J77">
        <v>-5.36</v>
      </c>
      <c r="L77">
        <v>0.28878384711356497</v>
      </c>
      <c r="M77">
        <v>0.27084933702818903</v>
      </c>
      <c r="N77">
        <v>0.29775110215625294</v>
      </c>
      <c r="O77">
        <v>0.26188208198550106</v>
      </c>
    </row>
    <row r="78" spans="1:15" x14ac:dyDescent="0.2">
      <c r="A78" s="14">
        <v>43825</v>
      </c>
      <c r="B78">
        <v>1055</v>
      </c>
      <c r="C78">
        <v>1058</v>
      </c>
      <c r="D78">
        <v>3950</v>
      </c>
      <c r="E78">
        <v>3980</v>
      </c>
      <c r="F78">
        <v>0.26582914572864302</v>
      </c>
      <c r="G78">
        <v>0.280018639597157</v>
      </c>
      <c r="H78">
        <v>8.8137439417446794E-3</v>
      </c>
      <c r="I78">
        <v>-1.6099280807680501</v>
      </c>
      <c r="J78">
        <v>-5.34</v>
      </c>
      <c r="L78">
        <v>0.28883238353890167</v>
      </c>
      <c r="M78">
        <v>0.27120489565541234</v>
      </c>
      <c r="N78">
        <v>0.29764612748064634</v>
      </c>
      <c r="O78">
        <v>0.26239115171366767</v>
      </c>
    </row>
    <row r="79" spans="1:15" x14ac:dyDescent="0.2">
      <c r="A79" s="14">
        <v>43824</v>
      </c>
      <c r="B79">
        <v>1060</v>
      </c>
      <c r="C79">
        <v>1054</v>
      </c>
      <c r="D79">
        <v>4070</v>
      </c>
      <c r="E79">
        <v>3980</v>
      </c>
      <c r="F79">
        <v>0.26482412060301502</v>
      </c>
      <c r="G79">
        <v>0.280172518061855</v>
      </c>
      <c r="H79">
        <v>8.6641434815230498E-3</v>
      </c>
      <c r="I79">
        <v>-1.77148468184679</v>
      </c>
      <c r="J79">
        <v>-5.8</v>
      </c>
      <c r="L79">
        <v>0.28883666154337806</v>
      </c>
      <c r="M79">
        <v>0.27150837458033195</v>
      </c>
      <c r="N79">
        <v>0.29750080502490112</v>
      </c>
      <c r="O79">
        <v>0.26284423109880889</v>
      </c>
    </row>
    <row r="80" spans="1:15" x14ac:dyDescent="0.2">
      <c r="A80" s="14">
        <v>43823</v>
      </c>
      <c r="B80">
        <v>1061</v>
      </c>
      <c r="C80">
        <v>1060</v>
      </c>
      <c r="D80">
        <v>4070</v>
      </c>
      <c r="E80">
        <v>4050</v>
      </c>
      <c r="F80">
        <v>0.26172839506172801</v>
      </c>
      <c r="G80">
        <v>0.28024601500631302</v>
      </c>
      <c r="H80">
        <v>8.5563423786004893E-3</v>
      </c>
      <c r="I80">
        <v>-2.16419810302326</v>
      </c>
      <c r="J80">
        <v>-7.08</v>
      </c>
      <c r="L80">
        <v>0.2888023573849135</v>
      </c>
      <c r="M80">
        <v>0.27168967262771254</v>
      </c>
      <c r="N80">
        <v>0.29735869976351398</v>
      </c>
      <c r="O80">
        <v>0.26313333024911206</v>
      </c>
    </row>
    <row r="81" spans="1:15" x14ac:dyDescent="0.2">
      <c r="A81" s="14">
        <v>43822</v>
      </c>
      <c r="B81">
        <v>1065</v>
      </c>
      <c r="C81">
        <v>1060</v>
      </c>
      <c r="D81">
        <v>4000</v>
      </c>
      <c r="E81">
        <v>4020</v>
      </c>
      <c r="F81">
        <v>0.26368159203980102</v>
      </c>
      <c r="G81">
        <v>0.28040006897546399</v>
      </c>
      <c r="H81">
        <v>8.3223664589387302E-3</v>
      </c>
      <c r="I81">
        <v>-2.00886094335667</v>
      </c>
      <c r="J81">
        <v>-6.34</v>
      </c>
      <c r="L81">
        <v>0.28872243543440274</v>
      </c>
      <c r="M81">
        <v>0.27207770251652524</v>
      </c>
      <c r="N81">
        <v>0.29704480189334143</v>
      </c>
      <c r="O81">
        <v>0.26375533605758655</v>
      </c>
    </row>
    <row r="82" spans="1:15" x14ac:dyDescent="0.2">
      <c r="A82" s="14">
        <v>43819</v>
      </c>
      <c r="B82">
        <v>1070</v>
      </c>
      <c r="C82">
        <v>1065</v>
      </c>
      <c r="D82">
        <v>4000</v>
      </c>
      <c r="E82">
        <v>4010</v>
      </c>
      <c r="F82">
        <v>0.26558603491271798</v>
      </c>
      <c r="G82">
        <v>0.28043852520666301</v>
      </c>
      <c r="H82">
        <v>8.2513854288438094E-3</v>
      </c>
      <c r="I82">
        <v>-1.7999995784982501</v>
      </c>
      <c r="J82">
        <v>-5.59</v>
      </c>
      <c r="L82">
        <v>0.28868991063550681</v>
      </c>
      <c r="M82">
        <v>0.27218713977781922</v>
      </c>
      <c r="N82">
        <v>0.29694129606435066</v>
      </c>
      <c r="O82">
        <v>0.26393575434897537</v>
      </c>
    </row>
    <row r="83" spans="1:15" x14ac:dyDescent="0.2">
      <c r="A83" s="14">
        <v>43818</v>
      </c>
      <c r="B83">
        <v>1079</v>
      </c>
      <c r="C83">
        <v>1077</v>
      </c>
      <c r="D83">
        <v>3990</v>
      </c>
      <c r="E83">
        <v>3975</v>
      </c>
      <c r="F83">
        <v>0.270943396226415</v>
      </c>
      <c r="G83">
        <v>0.28057261761055002</v>
      </c>
      <c r="H83">
        <v>8.0890497851493198E-3</v>
      </c>
      <c r="I83">
        <v>-1.1904020422539201</v>
      </c>
      <c r="J83">
        <v>-3.55</v>
      </c>
      <c r="L83">
        <v>0.28866166739569932</v>
      </c>
      <c r="M83">
        <v>0.27248356782540073</v>
      </c>
      <c r="N83">
        <v>0.29675071718084867</v>
      </c>
      <c r="O83">
        <v>0.26439451804025138</v>
      </c>
    </row>
    <row r="84" spans="1:15" x14ac:dyDescent="0.2">
      <c r="A84" s="14">
        <v>43817</v>
      </c>
      <c r="B84">
        <v>1080</v>
      </c>
      <c r="C84">
        <v>1080</v>
      </c>
      <c r="D84">
        <v>3965</v>
      </c>
      <c r="E84">
        <v>3985</v>
      </c>
      <c r="F84">
        <v>0.27101631116687502</v>
      </c>
      <c r="G84">
        <v>0.28058491157319898</v>
      </c>
      <c r="H84">
        <v>8.07509432284601E-3</v>
      </c>
      <c r="I84">
        <v>-1.1849521533453899</v>
      </c>
      <c r="J84">
        <v>-3.53</v>
      </c>
      <c r="L84">
        <v>0.28866000589604501</v>
      </c>
      <c r="M84">
        <v>0.27250981725035295</v>
      </c>
      <c r="N84">
        <v>0.29673510021889099</v>
      </c>
      <c r="O84">
        <v>0.26443472292750697</v>
      </c>
    </row>
    <row r="85" spans="1:15" x14ac:dyDescent="0.2">
      <c r="A85" s="14">
        <v>43816</v>
      </c>
      <c r="B85">
        <v>1100</v>
      </c>
      <c r="C85">
        <v>1086</v>
      </c>
      <c r="D85">
        <v>3955</v>
      </c>
      <c r="E85">
        <v>3955</v>
      </c>
      <c r="F85">
        <v>0.27458912768647198</v>
      </c>
      <c r="G85">
        <v>0.28054859652999797</v>
      </c>
      <c r="H85">
        <v>8.1240203404439604E-3</v>
      </c>
      <c r="I85">
        <v>-0.73356153650402101</v>
      </c>
      <c r="J85">
        <v>-2.17</v>
      </c>
      <c r="L85">
        <v>0.28867261687044193</v>
      </c>
      <c r="M85">
        <v>0.27242457618955401</v>
      </c>
      <c r="N85">
        <v>0.29679663721088589</v>
      </c>
      <c r="O85">
        <v>0.26430055584911005</v>
      </c>
    </row>
    <row r="86" spans="1:15" x14ac:dyDescent="0.2">
      <c r="A86" s="14">
        <v>43815</v>
      </c>
      <c r="B86">
        <v>1084</v>
      </c>
      <c r="C86">
        <v>1088</v>
      </c>
      <c r="D86">
        <v>3955</v>
      </c>
      <c r="E86">
        <v>3975</v>
      </c>
      <c r="F86">
        <v>0.27371069182389901</v>
      </c>
      <c r="G86">
        <v>0.28046444743576998</v>
      </c>
      <c r="H86">
        <v>8.21746149895939E-3</v>
      </c>
      <c r="I86">
        <v>-0.82187858290862903</v>
      </c>
      <c r="J86">
        <v>-2.4700000000000002</v>
      </c>
      <c r="L86">
        <v>0.28868190893472939</v>
      </c>
      <c r="M86">
        <v>0.27224698593681057</v>
      </c>
      <c r="N86">
        <v>0.29689937043368875</v>
      </c>
      <c r="O86">
        <v>0.26402952443785122</v>
      </c>
    </row>
    <row r="87" spans="1:15" x14ac:dyDescent="0.2">
      <c r="A87" s="14">
        <v>43812</v>
      </c>
      <c r="B87">
        <v>1076</v>
      </c>
      <c r="C87">
        <v>1075</v>
      </c>
      <c r="D87">
        <v>3985</v>
      </c>
      <c r="E87">
        <v>3945</v>
      </c>
      <c r="F87">
        <v>0.272496831432192</v>
      </c>
      <c r="G87">
        <v>0.280477975207788</v>
      </c>
      <c r="H87">
        <v>8.2071608367374899E-3</v>
      </c>
      <c r="I87">
        <v>-0.97246099282838006</v>
      </c>
      <c r="J87">
        <v>-2.93</v>
      </c>
      <c r="L87">
        <v>0.2886851360445255</v>
      </c>
      <c r="M87">
        <v>0.2722708143710505</v>
      </c>
      <c r="N87">
        <v>0.29689229688126295</v>
      </c>
      <c r="O87">
        <v>0.26406365353431305</v>
      </c>
    </row>
    <row r="88" spans="1:15" x14ac:dyDescent="0.2">
      <c r="A88" s="14">
        <v>43811</v>
      </c>
      <c r="B88">
        <v>1077</v>
      </c>
      <c r="C88">
        <v>1068</v>
      </c>
      <c r="D88">
        <v>3955</v>
      </c>
      <c r="E88">
        <v>3940</v>
      </c>
      <c r="F88">
        <v>0.27106598984771502</v>
      </c>
      <c r="G88">
        <v>0.28057801745535899</v>
      </c>
      <c r="H88">
        <v>8.1548274827375894E-3</v>
      </c>
      <c r="I88">
        <v>-1.1664290419115499</v>
      </c>
      <c r="J88">
        <v>-3.51</v>
      </c>
      <c r="L88">
        <v>0.28873284493809659</v>
      </c>
      <c r="M88">
        <v>0.27242318997262138</v>
      </c>
      <c r="N88">
        <v>0.29688767242083414</v>
      </c>
      <c r="O88">
        <v>0.26426836248988383</v>
      </c>
    </row>
    <row r="89" spans="1:15" x14ac:dyDescent="0.2">
      <c r="A89" s="14">
        <v>43810</v>
      </c>
      <c r="B89">
        <v>1081</v>
      </c>
      <c r="C89">
        <v>1076</v>
      </c>
      <c r="D89">
        <v>3990</v>
      </c>
      <c r="E89">
        <v>3960</v>
      </c>
      <c r="F89">
        <v>0.27171717171717102</v>
      </c>
      <c r="G89">
        <v>0.28076165371975498</v>
      </c>
      <c r="H89">
        <v>8.0934018423844106E-3</v>
      </c>
      <c r="I89">
        <v>-1.1175130283558301</v>
      </c>
      <c r="J89">
        <v>-3.33</v>
      </c>
      <c r="L89">
        <v>0.28885505556213936</v>
      </c>
      <c r="M89">
        <v>0.27266825187737059</v>
      </c>
      <c r="N89">
        <v>0.2969484574045238</v>
      </c>
      <c r="O89">
        <v>0.26457485003498615</v>
      </c>
    </row>
    <row r="90" spans="1:15" x14ac:dyDescent="0.2">
      <c r="A90" s="14">
        <v>43809</v>
      </c>
      <c r="B90">
        <v>1085</v>
      </c>
      <c r="C90">
        <v>1086</v>
      </c>
      <c r="D90">
        <v>3975</v>
      </c>
      <c r="E90">
        <v>3980</v>
      </c>
      <c r="F90">
        <v>0.27286432160803997</v>
      </c>
      <c r="G90">
        <v>0.28100368184413599</v>
      </c>
      <c r="H90">
        <v>8.0907267110877402E-3</v>
      </c>
      <c r="I90">
        <v>-1.0060110206097901</v>
      </c>
      <c r="J90">
        <v>-2.98</v>
      </c>
      <c r="L90">
        <v>0.28909440855522373</v>
      </c>
      <c r="M90">
        <v>0.27291295513304825</v>
      </c>
      <c r="N90">
        <v>0.29718513526631146</v>
      </c>
      <c r="O90">
        <v>0.26482222842196051</v>
      </c>
    </row>
    <row r="91" spans="1:15" x14ac:dyDescent="0.2">
      <c r="A91" s="14">
        <v>43808</v>
      </c>
      <c r="B91">
        <v>1095</v>
      </c>
      <c r="C91">
        <v>1088</v>
      </c>
      <c r="D91">
        <v>3995</v>
      </c>
      <c r="E91">
        <v>4005</v>
      </c>
      <c r="F91">
        <v>0.27166042446941302</v>
      </c>
      <c r="G91">
        <v>0.28126761160714397</v>
      </c>
      <c r="H91">
        <v>8.1435974816113296E-3</v>
      </c>
      <c r="I91">
        <v>-1.1797227404012001</v>
      </c>
      <c r="J91">
        <v>-3.54</v>
      </c>
      <c r="L91">
        <v>0.28941120908875528</v>
      </c>
      <c r="M91">
        <v>0.27312401412553267</v>
      </c>
      <c r="N91">
        <v>0.29755480657036665</v>
      </c>
      <c r="O91">
        <v>0.2649804166439213</v>
      </c>
    </row>
    <row r="92" spans="1:15" x14ac:dyDescent="0.2">
      <c r="A92" s="14">
        <v>43805</v>
      </c>
      <c r="B92">
        <v>1077</v>
      </c>
      <c r="C92">
        <v>1088</v>
      </c>
      <c r="D92">
        <v>3930</v>
      </c>
      <c r="E92">
        <v>3940</v>
      </c>
      <c r="F92">
        <v>0.276142131979695</v>
      </c>
      <c r="G92">
        <v>0.28154426249320602</v>
      </c>
      <c r="H92">
        <v>8.1649341098528807E-3</v>
      </c>
      <c r="I92">
        <v>-0.66162573277745695</v>
      </c>
      <c r="J92">
        <v>-1.96</v>
      </c>
      <c r="L92">
        <v>0.28970919660305888</v>
      </c>
      <c r="M92">
        <v>0.27337932838335316</v>
      </c>
      <c r="N92">
        <v>0.2978741307129118</v>
      </c>
      <c r="O92">
        <v>0.26521439427350024</v>
      </c>
    </row>
    <row r="93" spans="1:15" x14ac:dyDescent="0.2">
      <c r="A93" s="14">
        <v>43804</v>
      </c>
      <c r="B93">
        <v>1065</v>
      </c>
      <c r="C93">
        <v>1068</v>
      </c>
      <c r="D93">
        <v>3965</v>
      </c>
      <c r="E93">
        <v>3955</v>
      </c>
      <c r="F93">
        <v>0.27003792667509402</v>
      </c>
      <c r="G93">
        <v>0.28183715920748098</v>
      </c>
      <c r="H93">
        <v>8.3576291118053394E-3</v>
      </c>
      <c r="I93">
        <v>-1.4117918340884199</v>
      </c>
      <c r="J93">
        <v>-4.37</v>
      </c>
      <c r="L93">
        <v>0.2901947883192863</v>
      </c>
      <c r="M93">
        <v>0.27347953009567566</v>
      </c>
      <c r="N93">
        <v>0.29855241743109168</v>
      </c>
      <c r="O93">
        <v>0.26512190098387028</v>
      </c>
    </row>
    <row r="94" spans="1:15" x14ac:dyDescent="0.2">
      <c r="A94" s="14">
        <v>43803</v>
      </c>
      <c r="B94">
        <v>1046</v>
      </c>
      <c r="C94">
        <v>1057</v>
      </c>
      <c r="D94">
        <v>3900</v>
      </c>
      <c r="E94">
        <v>3920</v>
      </c>
      <c r="F94">
        <v>0.26964285714285702</v>
      </c>
      <c r="G94">
        <v>0.28213477090496902</v>
      </c>
      <c r="H94">
        <v>8.3295357966760002E-3</v>
      </c>
      <c r="I94">
        <v>-1.4997130772998699</v>
      </c>
      <c r="J94">
        <v>-4.63</v>
      </c>
      <c r="L94">
        <v>0.29046430670164503</v>
      </c>
      <c r="M94">
        <v>0.27380523510829302</v>
      </c>
      <c r="N94">
        <v>0.29879384249832103</v>
      </c>
      <c r="O94">
        <v>0.26547569931161702</v>
      </c>
    </row>
    <row r="95" spans="1:15" x14ac:dyDescent="0.2">
      <c r="A95" s="14">
        <v>43802</v>
      </c>
      <c r="B95">
        <v>1038</v>
      </c>
      <c r="C95">
        <v>1052</v>
      </c>
      <c r="D95">
        <v>3870</v>
      </c>
      <c r="E95">
        <v>3920</v>
      </c>
      <c r="F95">
        <v>0.26836734693877501</v>
      </c>
      <c r="G95">
        <v>0.28233556072170102</v>
      </c>
      <c r="H95">
        <v>8.2065884005166796E-3</v>
      </c>
      <c r="I95">
        <v>-1.7020731516212499</v>
      </c>
      <c r="J95">
        <v>-5.2</v>
      </c>
      <c r="L95">
        <v>0.29054214912221771</v>
      </c>
      <c r="M95">
        <v>0.27412897232118433</v>
      </c>
      <c r="N95">
        <v>0.2987487375227344</v>
      </c>
      <c r="O95">
        <v>0.26592238392066764</v>
      </c>
    </row>
    <row r="96" spans="1:15" x14ac:dyDescent="0.2">
      <c r="A96" s="14">
        <v>43801</v>
      </c>
      <c r="B96">
        <v>1043</v>
      </c>
      <c r="C96">
        <v>1054</v>
      </c>
      <c r="D96">
        <v>3870</v>
      </c>
      <c r="E96">
        <v>3870</v>
      </c>
      <c r="F96">
        <v>0.27235142118862998</v>
      </c>
      <c r="G96">
        <v>0.28237785820056799</v>
      </c>
      <c r="H96">
        <v>8.1424102327305597E-3</v>
      </c>
      <c r="I96">
        <v>-1.2313844089596599</v>
      </c>
      <c r="J96">
        <v>-3.68</v>
      </c>
      <c r="L96">
        <v>0.29052026843329853</v>
      </c>
      <c r="M96">
        <v>0.27423544796783744</v>
      </c>
      <c r="N96">
        <v>0.29866267866602914</v>
      </c>
      <c r="O96">
        <v>0.26609303773510684</v>
      </c>
    </row>
    <row r="97" spans="1:15" x14ac:dyDescent="0.2">
      <c r="A97" s="14">
        <v>43798</v>
      </c>
      <c r="B97">
        <v>1048</v>
      </c>
      <c r="C97">
        <v>1041</v>
      </c>
      <c r="D97">
        <v>3860</v>
      </c>
      <c r="E97">
        <v>3840</v>
      </c>
      <c r="F97">
        <v>0.27109375000000002</v>
      </c>
      <c r="G97">
        <v>0.282882028097585</v>
      </c>
      <c r="H97">
        <v>8.6601759832498799E-3</v>
      </c>
      <c r="I97">
        <v>-1.3612053750854101</v>
      </c>
      <c r="J97">
        <v>-4.3499999999999996</v>
      </c>
      <c r="L97">
        <v>0.29154220408083487</v>
      </c>
      <c r="M97">
        <v>0.27422185211433514</v>
      </c>
      <c r="N97">
        <v>0.30020238006408478</v>
      </c>
      <c r="O97">
        <v>0.26556167613108522</v>
      </c>
    </row>
    <row r="98" spans="1:15" x14ac:dyDescent="0.2">
      <c r="A98" s="14">
        <v>43797</v>
      </c>
      <c r="B98">
        <v>1058</v>
      </c>
      <c r="C98">
        <v>1051</v>
      </c>
      <c r="D98">
        <v>3900</v>
      </c>
      <c r="E98">
        <v>3855</v>
      </c>
      <c r="F98">
        <v>0.272632944228274</v>
      </c>
      <c r="G98">
        <v>0.28339564099241299</v>
      </c>
      <c r="H98">
        <v>9.0780224723051202E-3</v>
      </c>
      <c r="I98">
        <v>-1.18557723303429</v>
      </c>
      <c r="J98">
        <v>-3.95</v>
      </c>
      <c r="L98">
        <v>0.29247366346471809</v>
      </c>
      <c r="M98">
        <v>0.27431761852010789</v>
      </c>
      <c r="N98">
        <v>0.30155168593702325</v>
      </c>
      <c r="O98">
        <v>0.26523959604780273</v>
      </c>
    </row>
    <row r="99" spans="1:15" x14ac:dyDescent="0.2">
      <c r="A99" s="14">
        <v>43796</v>
      </c>
      <c r="B99">
        <v>1055</v>
      </c>
      <c r="C99">
        <v>1056</v>
      </c>
      <c r="D99">
        <v>3940</v>
      </c>
      <c r="E99">
        <v>3915</v>
      </c>
      <c r="F99">
        <v>0.269731800766283</v>
      </c>
      <c r="G99">
        <v>0.283816109762216</v>
      </c>
      <c r="H99">
        <v>9.2974454159947904E-3</v>
      </c>
      <c r="I99">
        <v>-1.51485793847233</v>
      </c>
      <c r="J99">
        <v>-5.22</v>
      </c>
      <c r="L99">
        <v>0.29311355517821081</v>
      </c>
      <c r="M99">
        <v>0.27451866434622119</v>
      </c>
      <c r="N99">
        <v>0.30241100059420556</v>
      </c>
      <c r="O99">
        <v>0.26522121893022643</v>
      </c>
    </row>
    <row r="100" spans="1:15" x14ac:dyDescent="0.2">
      <c r="A100" s="14">
        <v>43795</v>
      </c>
      <c r="B100">
        <v>1065</v>
      </c>
      <c r="C100">
        <v>1055</v>
      </c>
      <c r="D100">
        <v>3940</v>
      </c>
      <c r="E100">
        <v>3900</v>
      </c>
      <c r="F100">
        <v>0.27051282051282</v>
      </c>
      <c r="G100">
        <v>0.28431975524470199</v>
      </c>
      <c r="H100">
        <v>9.5407674321327691E-3</v>
      </c>
      <c r="I100">
        <v>-1.44715137750671</v>
      </c>
      <c r="J100">
        <v>-5.0999999999999996</v>
      </c>
      <c r="L100">
        <v>0.29386052267683477</v>
      </c>
      <c r="M100">
        <v>0.27477898781256921</v>
      </c>
      <c r="N100">
        <v>0.30340129010896755</v>
      </c>
      <c r="O100">
        <v>0.26523822038043643</v>
      </c>
    </row>
    <row r="101" spans="1:15" x14ac:dyDescent="0.2">
      <c r="A101" s="14">
        <v>43794</v>
      </c>
      <c r="B101">
        <v>1084</v>
      </c>
      <c r="C101">
        <v>1068</v>
      </c>
      <c r="D101">
        <v>3910</v>
      </c>
      <c r="E101">
        <v>3895</v>
      </c>
      <c r="F101">
        <v>0.27419768934531402</v>
      </c>
      <c r="G101">
        <v>0.28480408968460802</v>
      </c>
      <c r="H101">
        <v>9.7473485661435204E-3</v>
      </c>
      <c r="I101">
        <v>-1.08813184091249</v>
      </c>
      <c r="J101">
        <v>-3.87</v>
      </c>
      <c r="L101">
        <v>0.29455143825075153</v>
      </c>
      <c r="M101">
        <v>0.27505674111846451</v>
      </c>
      <c r="N101">
        <v>0.30429878681689504</v>
      </c>
      <c r="O101">
        <v>0.265309392552321</v>
      </c>
    </row>
    <row r="102" spans="1:15" x14ac:dyDescent="0.2">
      <c r="A102" s="14">
        <v>43791</v>
      </c>
      <c r="B102">
        <v>1065</v>
      </c>
      <c r="C102">
        <v>1075</v>
      </c>
      <c r="D102">
        <v>3865</v>
      </c>
      <c r="E102">
        <v>3880</v>
      </c>
      <c r="F102">
        <v>0.277061855670103</v>
      </c>
      <c r="G102">
        <v>0.285320518475913</v>
      </c>
      <c r="H102">
        <v>1.0187816576454499E-2</v>
      </c>
      <c r="I102">
        <v>-0.81064109702345299</v>
      </c>
      <c r="J102">
        <v>-2.98</v>
      </c>
      <c r="L102">
        <v>0.29550833505236751</v>
      </c>
      <c r="M102">
        <v>0.27513270189945849</v>
      </c>
      <c r="N102">
        <v>0.30569615162882202</v>
      </c>
      <c r="O102">
        <v>0.26494488532300398</v>
      </c>
    </row>
    <row r="103" spans="1:15" x14ac:dyDescent="0.2">
      <c r="A103" s="14">
        <v>43790</v>
      </c>
      <c r="B103">
        <v>1061</v>
      </c>
      <c r="C103">
        <v>1060</v>
      </c>
      <c r="D103">
        <v>3840</v>
      </c>
      <c r="E103">
        <v>3825</v>
      </c>
      <c r="F103">
        <v>0.27712418300653502</v>
      </c>
      <c r="G103">
        <v>0.285799693733645</v>
      </c>
      <c r="H103">
        <v>1.06239339927615E-2</v>
      </c>
      <c r="I103">
        <v>-0.81660058628195997</v>
      </c>
      <c r="J103">
        <v>-3.13</v>
      </c>
      <c r="L103">
        <v>0.29642362772640651</v>
      </c>
      <c r="M103">
        <v>0.27517575974088349</v>
      </c>
      <c r="N103">
        <v>0.30704756171916803</v>
      </c>
      <c r="O103">
        <v>0.26455182574812197</v>
      </c>
    </row>
    <row r="104" spans="1:15" x14ac:dyDescent="0.2">
      <c r="A104" s="14">
        <v>43789</v>
      </c>
      <c r="B104">
        <v>1063</v>
      </c>
      <c r="C104">
        <v>1065</v>
      </c>
      <c r="D104">
        <v>3810</v>
      </c>
      <c r="E104">
        <v>3855</v>
      </c>
      <c r="F104">
        <v>0.27626459143968801</v>
      </c>
      <c r="G104">
        <v>0.28630966330457802</v>
      </c>
      <c r="H104">
        <v>1.11024584574222E-2</v>
      </c>
      <c r="I104">
        <v>-0.90476104039586802</v>
      </c>
      <c r="J104">
        <v>-3.64</v>
      </c>
      <c r="L104">
        <v>0.29741212176200021</v>
      </c>
      <c r="M104">
        <v>0.27520720484715583</v>
      </c>
      <c r="N104">
        <v>0.30851458021942241</v>
      </c>
      <c r="O104">
        <v>0.26410474638973364</v>
      </c>
    </row>
    <row r="105" spans="1:15" x14ac:dyDescent="0.2">
      <c r="A105" s="14">
        <v>43788</v>
      </c>
      <c r="B105">
        <v>1075</v>
      </c>
      <c r="C105">
        <v>1076</v>
      </c>
      <c r="D105">
        <v>3825</v>
      </c>
      <c r="E105">
        <v>3830</v>
      </c>
      <c r="F105">
        <v>0.28093994778067799</v>
      </c>
      <c r="G105">
        <v>0.28672168373576201</v>
      </c>
      <c r="H105">
        <v>1.12937742123467E-2</v>
      </c>
      <c r="I105">
        <v>-0.51194010490864705</v>
      </c>
      <c r="J105">
        <v>-2.06</v>
      </c>
      <c r="L105">
        <v>0.29801545794810869</v>
      </c>
      <c r="M105">
        <v>0.27542790952341534</v>
      </c>
      <c r="N105">
        <v>0.30930923216045542</v>
      </c>
      <c r="O105">
        <v>0.26413413531106861</v>
      </c>
    </row>
    <row r="106" spans="1:15" x14ac:dyDescent="0.2">
      <c r="A106" s="14">
        <v>43787</v>
      </c>
      <c r="B106">
        <v>1091</v>
      </c>
      <c r="C106">
        <v>1078</v>
      </c>
      <c r="D106">
        <v>3810</v>
      </c>
      <c r="E106">
        <v>3805</v>
      </c>
      <c r="F106">
        <v>0.28331143232588701</v>
      </c>
      <c r="G106">
        <v>0.28709022920649702</v>
      </c>
      <c r="H106">
        <v>1.1547241111925901E-2</v>
      </c>
      <c r="I106">
        <v>-0.32724672880585098</v>
      </c>
      <c r="J106">
        <v>-1.33</v>
      </c>
      <c r="L106">
        <v>0.29863747031842292</v>
      </c>
      <c r="M106">
        <v>0.27554298809457112</v>
      </c>
      <c r="N106">
        <v>0.31018471143034881</v>
      </c>
      <c r="O106">
        <v>0.26399574698264522</v>
      </c>
    </row>
    <row r="107" spans="1:15" x14ac:dyDescent="0.2">
      <c r="A107" s="14">
        <v>43784</v>
      </c>
      <c r="B107">
        <v>1080</v>
      </c>
      <c r="C107">
        <v>1095</v>
      </c>
      <c r="D107">
        <v>3835</v>
      </c>
      <c r="E107">
        <v>3825</v>
      </c>
      <c r="F107">
        <v>0.286274509803921</v>
      </c>
      <c r="G107">
        <v>0.28747662676435198</v>
      </c>
      <c r="H107">
        <v>1.1893988771869301E-2</v>
      </c>
      <c r="I107">
        <v>-0.101069286636089</v>
      </c>
      <c r="J107">
        <v>-0.42</v>
      </c>
      <c r="L107">
        <v>0.2993706155362213</v>
      </c>
      <c r="M107">
        <v>0.27558263799248267</v>
      </c>
      <c r="N107">
        <v>0.31126460430809061</v>
      </c>
      <c r="O107">
        <v>0.26368864922061336</v>
      </c>
    </row>
    <row r="108" spans="1:15" x14ac:dyDescent="0.2">
      <c r="A108" s="14">
        <v>43783</v>
      </c>
      <c r="B108">
        <v>1100</v>
      </c>
      <c r="C108">
        <v>1080</v>
      </c>
      <c r="D108">
        <v>3855</v>
      </c>
      <c r="E108">
        <v>3840</v>
      </c>
      <c r="F108">
        <v>0.28125</v>
      </c>
      <c r="G108">
        <v>0.28778044604055197</v>
      </c>
      <c r="H108">
        <v>1.21477228972111E-2</v>
      </c>
      <c r="I108">
        <v>-0.53758602297815095</v>
      </c>
      <c r="J108">
        <v>-2.3199999999999998</v>
      </c>
      <c r="L108">
        <v>0.29992816893776308</v>
      </c>
      <c r="M108">
        <v>0.27563272314334086</v>
      </c>
      <c r="N108">
        <v>0.3120758918349742</v>
      </c>
      <c r="O108">
        <v>0.26348500024612975</v>
      </c>
    </row>
    <row r="109" spans="1:15" x14ac:dyDescent="0.2">
      <c r="A109" s="14">
        <v>43782</v>
      </c>
      <c r="B109">
        <v>1061</v>
      </c>
      <c r="C109">
        <v>1059</v>
      </c>
      <c r="D109">
        <v>3840</v>
      </c>
      <c r="E109">
        <v>3850</v>
      </c>
      <c r="F109">
        <v>0.27506493506493501</v>
      </c>
      <c r="G109">
        <v>0.288192726742306</v>
      </c>
      <c r="H109">
        <v>1.2440281175905199E-2</v>
      </c>
      <c r="I109">
        <v>-1.05526486835345</v>
      </c>
      <c r="J109">
        <v>-4.7699999999999996</v>
      </c>
      <c r="L109">
        <v>0.30063300791821118</v>
      </c>
      <c r="M109">
        <v>0.27575244556640083</v>
      </c>
      <c r="N109">
        <v>0.31307328909411641</v>
      </c>
      <c r="O109">
        <v>0.2633121643904956</v>
      </c>
    </row>
    <row r="110" spans="1:15" x14ac:dyDescent="0.2">
      <c r="A110" s="14">
        <v>43781</v>
      </c>
      <c r="B110">
        <v>1045</v>
      </c>
      <c r="C110">
        <v>1058</v>
      </c>
      <c r="D110">
        <v>3890</v>
      </c>
      <c r="E110">
        <v>3890</v>
      </c>
      <c r="F110">
        <v>0.27197943444729999</v>
      </c>
      <c r="G110">
        <v>0.28869433211112699</v>
      </c>
      <c r="H110">
        <v>1.2657394762333501E-2</v>
      </c>
      <c r="I110">
        <v>-1.32056382673376</v>
      </c>
      <c r="J110">
        <v>-6.15</v>
      </c>
      <c r="L110">
        <v>0.30135172687346051</v>
      </c>
      <c r="M110">
        <v>0.27603693734879348</v>
      </c>
      <c r="N110">
        <v>0.31400912163579398</v>
      </c>
      <c r="O110">
        <v>0.26337954258646001</v>
      </c>
    </row>
    <row r="111" spans="1:15" x14ac:dyDescent="0.2">
      <c r="A111" s="14">
        <v>43780</v>
      </c>
      <c r="B111">
        <v>1034</v>
      </c>
      <c r="C111">
        <v>1039</v>
      </c>
      <c r="D111">
        <v>3830</v>
      </c>
      <c r="E111">
        <v>3890</v>
      </c>
      <c r="F111">
        <v>0.26709511568123301</v>
      </c>
      <c r="G111">
        <v>0.28921658080546297</v>
      </c>
      <c r="H111">
        <v>1.27645606627951E-2</v>
      </c>
      <c r="I111">
        <v>-1.7330377212830199</v>
      </c>
      <c r="J111">
        <v>-8.2799999999999994</v>
      </c>
      <c r="L111">
        <v>0.30198114146825805</v>
      </c>
      <c r="M111">
        <v>0.2764520201426679</v>
      </c>
      <c r="N111">
        <v>0.31474570213105318</v>
      </c>
      <c r="O111">
        <v>0.26368745947987277</v>
      </c>
    </row>
    <row r="112" spans="1:15" x14ac:dyDescent="0.2">
      <c r="A112" s="14">
        <v>43777</v>
      </c>
      <c r="B112">
        <v>1050</v>
      </c>
      <c r="C112">
        <v>1034</v>
      </c>
      <c r="D112">
        <v>3730</v>
      </c>
      <c r="E112">
        <v>3740</v>
      </c>
      <c r="F112">
        <v>0.27647058823529402</v>
      </c>
      <c r="G112">
        <v>0.28975988775977901</v>
      </c>
      <c r="H112">
        <v>1.26783286863788E-2</v>
      </c>
      <c r="I112">
        <v>-1.0481901718451501</v>
      </c>
      <c r="J112">
        <v>-4.8099999999999996</v>
      </c>
      <c r="L112">
        <v>0.30243821644615781</v>
      </c>
      <c r="M112">
        <v>0.27708155907340021</v>
      </c>
      <c r="N112">
        <v>0.31511654513253662</v>
      </c>
      <c r="O112">
        <v>0.2644032303870214</v>
      </c>
    </row>
    <row r="113" spans="1:15" x14ac:dyDescent="0.2">
      <c r="A113" s="14">
        <v>43776</v>
      </c>
      <c r="B113">
        <v>1046</v>
      </c>
      <c r="C113">
        <v>1035</v>
      </c>
      <c r="D113">
        <v>3765</v>
      </c>
      <c r="E113">
        <v>3715</v>
      </c>
      <c r="F113">
        <v>0.27860026917900399</v>
      </c>
      <c r="G113">
        <v>0.29014916880552999</v>
      </c>
      <c r="H113">
        <v>1.2712490458540801E-2</v>
      </c>
      <c r="I113">
        <v>-0.90846869574384204</v>
      </c>
      <c r="J113">
        <v>-4.1500000000000004</v>
      </c>
      <c r="L113">
        <v>0.30286165926407077</v>
      </c>
      <c r="M113">
        <v>0.27743667834698921</v>
      </c>
      <c r="N113">
        <v>0.31557414972261161</v>
      </c>
      <c r="O113">
        <v>0.26472418788844837</v>
      </c>
    </row>
    <row r="114" spans="1:15" x14ac:dyDescent="0.2">
      <c r="A114" s="14">
        <v>43775</v>
      </c>
      <c r="B114">
        <v>1060</v>
      </c>
      <c r="C114">
        <v>1050</v>
      </c>
      <c r="D114">
        <v>3720</v>
      </c>
      <c r="E114">
        <v>3725</v>
      </c>
      <c r="F114">
        <v>0.28187919463087202</v>
      </c>
      <c r="G114">
        <v>0.29051701755089598</v>
      </c>
      <c r="H114">
        <v>1.2772002855586599E-2</v>
      </c>
      <c r="I114">
        <v>-0.67630919110275101</v>
      </c>
      <c r="J114">
        <v>-3.06</v>
      </c>
      <c r="L114">
        <v>0.30328902040648259</v>
      </c>
      <c r="M114">
        <v>0.27774501469530938</v>
      </c>
      <c r="N114">
        <v>0.3160610232620692</v>
      </c>
      <c r="O114">
        <v>0.26497301183972277</v>
      </c>
    </row>
    <row r="115" spans="1:15" x14ac:dyDescent="0.2">
      <c r="A115" s="14">
        <v>43774</v>
      </c>
      <c r="B115">
        <v>1024</v>
      </c>
      <c r="C115">
        <v>1050</v>
      </c>
      <c r="D115">
        <v>3630</v>
      </c>
      <c r="E115">
        <v>3690</v>
      </c>
      <c r="F115">
        <v>0.284552845528455</v>
      </c>
      <c r="G115">
        <v>0.29077795196064898</v>
      </c>
      <c r="H115">
        <v>1.27927583886753E-2</v>
      </c>
      <c r="I115">
        <v>-0.48661174103814903</v>
      </c>
      <c r="J115">
        <v>-2.19</v>
      </c>
      <c r="L115">
        <v>0.30357071034932426</v>
      </c>
      <c r="M115">
        <v>0.27798519357197371</v>
      </c>
      <c r="N115">
        <v>0.31636346873799959</v>
      </c>
      <c r="O115">
        <v>0.26519243518329838</v>
      </c>
    </row>
    <row r="116" spans="1:15" x14ac:dyDescent="0.2">
      <c r="A116" s="14">
        <v>43770</v>
      </c>
      <c r="B116">
        <v>1001</v>
      </c>
      <c r="C116">
        <v>1015</v>
      </c>
      <c r="D116">
        <v>3565</v>
      </c>
      <c r="E116">
        <v>3580</v>
      </c>
      <c r="F116">
        <v>0.283519553072625</v>
      </c>
      <c r="G116">
        <v>0.29104000895014998</v>
      </c>
      <c r="H116">
        <v>1.2863664639378099E-2</v>
      </c>
      <c r="I116">
        <v>-0.58462779373955498</v>
      </c>
      <c r="J116">
        <v>-2.65</v>
      </c>
      <c r="L116">
        <v>0.30390367358952808</v>
      </c>
      <c r="M116">
        <v>0.27817634431077187</v>
      </c>
      <c r="N116">
        <v>0.31676733822890618</v>
      </c>
      <c r="O116">
        <v>0.26531267967139377</v>
      </c>
    </row>
    <row r="117" spans="1:15" x14ac:dyDescent="0.2">
      <c r="A117" s="14">
        <v>43769</v>
      </c>
      <c r="B117">
        <v>1035</v>
      </c>
      <c r="C117">
        <v>1028</v>
      </c>
      <c r="D117">
        <v>3595</v>
      </c>
      <c r="E117">
        <v>3595</v>
      </c>
      <c r="F117">
        <v>0.28595271210013901</v>
      </c>
      <c r="G117">
        <v>0.29131602529879203</v>
      </c>
      <c r="H117">
        <v>1.2921301104788899E-2</v>
      </c>
      <c r="I117">
        <v>-0.41507532060111701</v>
      </c>
      <c r="J117">
        <v>-1.88</v>
      </c>
      <c r="L117">
        <v>0.30423732640358092</v>
      </c>
      <c r="M117">
        <v>0.27839472419400313</v>
      </c>
      <c r="N117">
        <v>0.31715862750836982</v>
      </c>
      <c r="O117">
        <v>0.26547342308921423</v>
      </c>
    </row>
    <row r="118" spans="1:15" x14ac:dyDescent="0.2">
      <c r="A118" s="14">
        <v>43768</v>
      </c>
      <c r="B118">
        <v>1028</v>
      </c>
      <c r="C118">
        <v>1025</v>
      </c>
      <c r="D118">
        <v>3550</v>
      </c>
      <c r="E118">
        <v>3600</v>
      </c>
      <c r="F118">
        <v>0.28472222222222199</v>
      </c>
      <c r="G118">
        <v>0.291564524656583</v>
      </c>
      <c r="H118">
        <v>1.2994772231573699E-2</v>
      </c>
      <c r="I118">
        <v>-0.526542698281106</v>
      </c>
      <c r="J118">
        <v>-2.4</v>
      </c>
      <c r="L118">
        <v>0.30455929688815669</v>
      </c>
      <c r="M118">
        <v>0.27856975242500931</v>
      </c>
      <c r="N118">
        <v>0.31755406911973039</v>
      </c>
      <c r="O118">
        <v>0.26557498019343562</v>
      </c>
    </row>
    <row r="119" spans="1:15" x14ac:dyDescent="0.2">
      <c r="A119" s="14">
        <v>43767</v>
      </c>
      <c r="B119">
        <v>1043</v>
      </c>
      <c r="C119">
        <v>1037</v>
      </c>
      <c r="D119">
        <v>3580</v>
      </c>
      <c r="E119">
        <v>3550</v>
      </c>
      <c r="F119">
        <v>0.29211267605633801</v>
      </c>
      <c r="G119">
        <v>0.29172106866039399</v>
      </c>
      <c r="H119">
        <v>1.29821149422317E-2</v>
      </c>
      <c r="I119">
        <v>3.0165146255927498E-2</v>
      </c>
      <c r="J119">
        <v>0.13</v>
      </c>
      <c r="L119">
        <v>0.30470318360262572</v>
      </c>
      <c r="M119">
        <v>0.27873895371816226</v>
      </c>
      <c r="N119">
        <v>0.31768529854485739</v>
      </c>
      <c r="O119">
        <v>0.26575683877593059</v>
      </c>
    </row>
    <row r="120" spans="1:15" x14ac:dyDescent="0.2">
      <c r="A120" s="14">
        <v>43766</v>
      </c>
      <c r="B120">
        <v>1044</v>
      </c>
      <c r="C120">
        <v>1031</v>
      </c>
      <c r="D120">
        <v>3560</v>
      </c>
      <c r="E120">
        <v>3545</v>
      </c>
      <c r="F120">
        <v>0.29083215796897</v>
      </c>
      <c r="G120">
        <v>0.29188343870021499</v>
      </c>
      <c r="H120">
        <v>1.30619071041632E-2</v>
      </c>
      <c r="I120">
        <v>-8.0484474652997198E-2</v>
      </c>
      <c r="J120">
        <v>-0.36</v>
      </c>
      <c r="L120">
        <v>0.30494534580437821</v>
      </c>
      <c r="M120">
        <v>0.27882153159605177</v>
      </c>
      <c r="N120">
        <v>0.31800725290854137</v>
      </c>
      <c r="O120">
        <v>0.26575962449188861</v>
      </c>
    </row>
    <row r="121" spans="1:15" x14ac:dyDescent="0.2">
      <c r="A121" s="14">
        <v>43763</v>
      </c>
      <c r="B121">
        <v>1042</v>
      </c>
      <c r="C121">
        <v>1046</v>
      </c>
      <c r="D121">
        <v>3545</v>
      </c>
      <c r="E121">
        <v>3550</v>
      </c>
      <c r="F121">
        <v>0.29464788732394298</v>
      </c>
      <c r="G121">
        <v>0.292126888715174</v>
      </c>
      <c r="H121">
        <v>1.3209366900131201E-2</v>
      </c>
      <c r="I121">
        <v>0.190849313811111</v>
      </c>
      <c r="J121">
        <v>0.86</v>
      </c>
      <c r="L121">
        <v>0.3053362556153052</v>
      </c>
      <c r="M121">
        <v>0.27891752181504281</v>
      </c>
      <c r="N121">
        <v>0.31854562251543639</v>
      </c>
      <c r="O121">
        <v>0.26570815491491162</v>
      </c>
    </row>
    <row r="122" spans="1:15" x14ac:dyDescent="0.2">
      <c r="A122" s="14">
        <v>43762</v>
      </c>
      <c r="B122">
        <v>1041</v>
      </c>
      <c r="C122">
        <v>1034</v>
      </c>
      <c r="D122">
        <v>3485</v>
      </c>
      <c r="E122">
        <v>3510</v>
      </c>
      <c r="F122">
        <v>0.29458689458689402</v>
      </c>
      <c r="G122">
        <v>0.29234885929836302</v>
      </c>
      <c r="H122">
        <v>1.3388524881793E-2</v>
      </c>
      <c r="I122">
        <v>0.167160707269151</v>
      </c>
      <c r="J122">
        <v>0.76</v>
      </c>
      <c r="L122">
        <v>0.305737384180156</v>
      </c>
      <c r="M122">
        <v>0.27896033441657003</v>
      </c>
      <c r="N122">
        <v>0.31912590906194904</v>
      </c>
      <c r="O122">
        <v>0.26557180953477699</v>
      </c>
    </row>
    <row r="123" spans="1:15" x14ac:dyDescent="0.2">
      <c r="A123" s="14">
        <v>43761</v>
      </c>
      <c r="B123">
        <v>1034</v>
      </c>
      <c r="C123">
        <v>1041</v>
      </c>
      <c r="D123">
        <v>3555</v>
      </c>
      <c r="E123">
        <v>3460</v>
      </c>
      <c r="F123">
        <v>0.30086705202312097</v>
      </c>
      <c r="G123">
        <v>0.29249167421380501</v>
      </c>
      <c r="H123">
        <v>1.3468524772845099E-2</v>
      </c>
      <c r="I123">
        <v>0.62184819425823901</v>
      </c>
      <c r="J123">
        <v>2.78</v>
      </c>
      <c r="L123">
        <v>0.30596019898665011</v>
      </c>
      <c r="M123">
        <v>0.27902314944095991</v>
      </c>
      <c r="N123">
        <v>0.31942872375949521</v>
      </c>
      <c r="O123">
        <v>0.2655546246681148</v>
      </c>
    </row>
    <row r="124" spans="1:15" x14ac:dyDescent="0.2">
      <c r="A124" s="14">
        <v>43759</v>
      </c>
      <c r="B124">
        <v>1019</v>
      </c>
      <c r="C124">
        <v>1025</v>
      </c>
      <c r="D124">
        <v>3485</v>
      </c>
      <c r="E124">
        <v>3530</v>
      </c>
      <c r="F124">
        <v>0.29036827195467402</v>
      </c>
      <c r="G124">
        <v>0.29259808792194397</v>
      </c>
      <c r="H124">
        <v>1.35654574745921E-2</v>
      </c>
      <c r="I124">
        <v>-0.16437454995133899</v>
      </c>
      <c r="J124">
        <v>-0.77</v>
      </c>
      <c r="L124">
        <v>0.30616354539653606</v>
      </c>
      <c r="M124">
        <v>0.27903263044735188</v>
      </c>
      <c r="N124">
        <v>0.31972900287112815</v>
      </c>
      <c r="O124">
        <v>0.26546717297275979</v>
      </c>
    </row>
    <row r="125" spans="1:15" x14ac:dyDescent="0.2">
      <c r="A125" s="14">
        <v>43756</v>
      </c>
      <c r="B125">
        <v>1010</v>
      </c>
      <c r="C125">
        <v>1012</v>
      </c>
      <c r="D125">
        <v>3515</v>
      </c>
      <c r="E125">
        <v>3460</v>
      </c>
      <c r="F125">
        <v>0.292485549132948</v>
      </c>
      <c r="G125">
        <v>0.29285583091795497</v>
      </c>
      <c r="H125">
        <v>1.37035807381328E-2</v>
      </c>
      <c r="I125">
        <v>-2.7020805151843501E-2</v>
      </c>
      <c r="J125">
        <v>-0.13</v>
      </c>
      <c r="L125">
        <v>0.3065594116560878</v>
      </c>
      <c r="M125">
        <v>0.27915225017982215</v>
      </c>
      <c r="N125">
        <v>0.32026299239422057</v>
      </c>
      <c r="O125">
        <v>0.26544866944168938</v>
      </c>
    </row>
    <row r="126" spans="1:15" x14ac:dyDescent="0.2">
      <c r="A126" s="14">
        <v>43755</v>
      </c>
      <c r="B126">
        <v>1013</v>
      </c>
      <c r="C126">
        <v>1010</v>
      </c>
      <c r="D126">
        <v>3490</v>
      </c>
      <c r="E126">
        <v>3480</v>
      </c>
      <c r="F126">
        <v>0.29022988505747099</v>
      </c>
      <c r="G126">
        <v>0.29307124993363098</v>
      </c>
      <c r="H126">
        <v>1.38225391894007E-2</v>
      </c>
      <c r="I126">
        <v>-0.20556026915366199</v>
      </c>
      <c r="J126">
        <v>-0.98</v>
      </c>
      <c r="L126">
        <v>0.30689378912303167</v>
      </c>
      <c r="M126">
        <v>0.2792487107442303</v>
      </c>
      <c r="N126">
        <v>0.32071632831243241</v>
      </c>
      <c r="O126">
        <v>0.26542617155482956</v>
      </c>
    </row>
    <row r="127" spans="1:15" x14ac:dyDescent="0.2">
      <c r="A127" s="14">
        <v>43754</v>
      </c>
      <c r="B127">
        <v>1031</v>
      </c>
      <c r="C127">
        <v>1013</v>
      </c>
      <c r="D127">
        <v>3505</v>
      </c>
      <c r="E127">
        <v>3500</v>
      </c>
      <c r="F127">
        <v>0.28942857142857098</v>
      </c>
      <c r="G127">
        <v>0.29337224418250502</v>
      </c>
      <c r="H127">
        <v>1.40020119436622E-2</v>
      </c>
      <c r="I127">
        <v>-0.28165043493762698</v>
      </c>
      <c r="J127">
        <v>-1.36</v>
      </c>
      <c r="L127">
        <v>0.3073742561261672</v>
      </c>
      <c r="M127">
        <v>0.27937023223884283</v>
      </c>
      <c r="N127">
        <v>0.32137626806982944</v>
      </c>
      <c r="O127">
        <v>0.26536822029518059</v>
      </c>
    </row>
    <row r="128" spans="1:15" x14ac:dyDescent="0.2">
      <c r="A128" s="14">
        <v>43753</v>
      </c>
      <c r="B128">
        <v>1020</v>
      </c>
      <c r="C128">
        <v>1022</v>
      </c>
      <c r="D128">
        <v>3465</v>
      </c>
      <c r="E128">
        <v>3475</v>
      </c>
      <c r="F128">
        <v>0.29410071942445998</v>
      </c>
      <c r="G128">
        <v>0.29362403486580801</v>
      </c>
      <c r="H128">
        <v>1.4098293191809899E-2</v>
      </c>
      <c r="I128">
        <v>3.3811508397992303E-2</v>
      </c>
      <c r="J128">
        <v>0.16</v>
      </c>
      <c r="L128">
        <v>0.3077223280576179</v>
      </c>
      <c r="M128">
        <v>0.27952574167399813</v>
      </c>
      <c r="N128">
        <v>0.32182062124942779</v>
      </c>
      <c r="O128">
        <v>0.26542744848218824</v>
      </c>
    </row>
    <row r="129" spans="1:15" x14ac:dyDescent="0.2">
      <c r="A129" s="14">
        <v>43749</v>
      </c>
      <c r="B129">
        <v>992</v>
      </c>
      <c r="C129">
        <v>1005</v>
      </c>
      <c r="D129">
        <v>3400</v>
      </c>
      <c r="E129">
        <v>3415</v>
      </c>
      <c r="F129">
        <v>0.29428989751098</v>
      </c>
      <c r="G129">
        <v>0.293890605065738</v>
      </c>
      <c r="H129">
        <v>1.42924604742774E-2</v>
      </c>
      <c r="I129">
        <v>2.7937278256649899E-2</v>
      </c>
      <c r="J129">
        <v>0.14000000000000001</v>
      </c>
      <c r="L129">
        <v>0.3081830655400154</v>
      </c>
      <c r="M129">
        <v>0.2795981445914606</v>
      </c>
      <c r="N129">
        <v>0.3224755260142928</v>
      </c>
      <c r="O129">
        <v>0.26530568411718319</v>
      </c>
    </row>
    <row r="130" spans="1:15" x14ac:dyDescent="0.2">
      <c r="A130" s="14">
        <v>43748</v>
      </c>
      <c r="B130">
        <v>996</v>
      </c>
      <c r="C130">
        <v>986</v>
      </c>
      <c r="D130">
        <v>3390</v>
      </c>
      <c r="E130">
        <v>3390</v>
      </c>
      <c r="F130">
        <v>0.29085545722713801</v>
      </c>
      <c r="G130">
        <v>0.29419841825259002</v>
      </c>
      <c r="H130">
        <v>1.45441281712194E-2</v>
      </c>
      <c r="I130">
        <v>-0.22984953007129399</v>
      </c>
      <c r="J130">
        <v>-1.1499999999999999</v>
      </c>
      <c r="L130">
        <v>0.30874254642380944</v>
      </c>
      <c r="M130">
        <v>0.2796542900813706</v>
      </c>
      <c r="N130">
        <v>0.3232866745950288</v>
      </c>
      <c r="O130">
        <v>0.26511016191015124</v>
      </c>
    </row>
    <row r="131" spans="1:15" x14ac:dyDescent="0.2">
      <c r="A131" s="14">
        <v>43747</v>
      </c>
      <c r="B131">
        <v>968</v>
      </c>
      <c r="C131">
        <v>982</v>
      </c>
      <c r="D131">
        <v>3395</v>
      </c>
      <c r="E131">
        <v>3420</v>
      </c>
      <c r="F131">
        <v>0.28713450292397602</v>
      </c>
      <c r="G131">
        <v>0.29449082805384402</v>
      </c>
      <c r="H131">
        <v>1.4693668484116299E-2</v>
      </c>
      <c r="I131">
        <v>-0.50064591683283499</v>
      </c>
      <c r="J131">
        <v>-2.56</v>
      </c>
      <c r="L131">
        <v>0.30918449653796032</v>
      </c>
      <c r="M131">
        <v>0.27979715956972773</v>
      </c>
      <c r="N131">
        <v>0.32387816502207661</v>
      </c>
      <c r="O131">
        <v>0.26510349108561143</v>
      </c>
    </row>
    <row r="132" spans="1:15" x14ac:dyDescent="0.2">
      <c r="A132" s="14">
        <v>43746</v>
      </c>
      <c r="B132">
        <v>968</v>
      </c>
      <c r="C132">
        <v>972</v>
      </c>
      <c r="D132">
        <v>3465</v>
      </c>
      <c r="E132">
        <v>3410</v>
      </c>
      <c r="F132">
        <v>0.28504398826979399</v>
      </c>
      <c r="G132">
        <v>0.29480794860411302</v>
      </c>
      <c r="H132">
        <v>1.47878346145278E-2</v>
      </c>
      <c r="I132" s="15">
        <v>-0.66026978180606499</v>
      </c>
      <c r="J132">
        <v>-3.43</v>
      </c>
      <c r="L132">
        <v>0.30959578321864084</v>
      </c>
      <c r="M132">
        <v>0.28002011398958521</v>
      </c>
      <c r="N132">
        <v>0.3243836178331686</v>
      </c>
      <c r="O132">
        <v>0.26523227937505744</v>
      </c>
    </row>
    <row r="133" spans="1:15" x14ac:dyDescent="0.2">
      <c r="A133" s="14">
        <v>43745</v>
      </c>
      <c r="B133">
        <v>954</v>
      </c>
      <c r="C133">
        <v>957</v>
      </c>
      <c r="D133">
        <v>3440</v>
      </c>
      <c r="E133">
        <v>3425</v>
      </c>
      <c r="F133">
        <v>0.27941605839416001</v>
      </c>
      <c r="G133">
        <v>0.29522825551629001</v>
      </c>
      <c r="H133">
        <v>1.49514219116617E-2</v>
      </c>
      <c r="I133" s="15">
        <v>-1.05757146146725</v>
      </c>
      <c r="J133">
        <v>-5.66</v>
      </c>
      <c r="L133">
        <v>0.31017967742795172</v>
      </c>
      <c r="M133">
        <v>0.28027683360462829</v>
      </c>
      <c r="N133">
        <v>0.32513109933961343</v>
      </c>
      <c r="O133">
        <v>0.26532541169296658</v>
      </c>
    </row>
    <row r="134" spans="1:15" x14ac:dyDescent="0.2">
      <c r="A134" s="14">
        <v>43742</v>
      </c>
      <c r="B134">
        <v>949</v>
      </c>
      <c r="C134">
        <v>953</v>
      </c>
      <c r="D134">
        <v>3385</v>
      </c>
      <c r="E134">
        <v>3415</v>
      </c>
      <c r="F134">
        <v>0.279062957540263</v>
      </c>
      <c r="G134">
        <v>0.29568543469487402</v>
      </c>
      <c r="H134">
        <v>1.4985124286945701E-2</v>
      </c>
      <c r="I134">
        <v>-1.10926521771274</v>
      </c>
      <c r="J134">
        <v>-5.96</v>
      </c>
      <c r="L134">
        <v>0.31067055898181972</v>
      </c>
      <c r="M134">
        <v>0.28070031040792831</v>
      </c>
      <c r="N134">
        <v>0.32565568326876543</v>
      </c>
      <c r="O134">
        <v>0.2657151861209826</v>
      </c>
    </row>
    <row r="135" spans="1:15" x14ac:dyDescent="0.2">
      <c r="A135" s="14">
        <v>43741</v>
      </c>
      <c r="B135">
        <v>951</v>
      </c>
      <c r="C135">
        <v>953</v>
      </c>
      <c r="D135">
        <v>3385</v>
      </c>
      <c r="E135">
        <v>3395</v>
      </c>
      <c r="F135">
        <v>0.28070692194403501</v>
      </c>
      <c r="G135">
        <v>0.29623852857043398</v>
      </c>
      <c r="H135">
        <v>1.51262658669269E-2</v>
      </c>
      <c r="I135">
        <v>-1.0267971463042</v>
      </c>
      <c r="J135">
        <v>-5.53</v>
      </c>
      <c r="L135">
        <v>0.31136479443736087</v>
      </c>
      <c r="M135">
        <v>0.28111226270350709</v>
      </c>
      <c r="N135">
        <v>0.32649106030428776</v>
      </c>
      <c r="O135">
        <v>0.2659859968365802</v>
      </c>
    </row>
    <row r="136" spans="1:15" x14ac:dyDescent="0.2">
      <c r="A136" s="14">
        <v>43740</v>
      </c>
      <c r="B136">
        <v>972</v>
      </c>
      <c r="C136">
        <v>972</v>
      </c>
      <c r="D136">
        <v>3450</v>
      </c>
      <c r="E136">
        <v>3435</v>
      </c>
      <c r="F136">
        <v>0.28296943231441002</v>
      </c>
      <c r="G136">
        <v>0.29669026287421502</v>
      </c>
      <c r="H136">
        <v>1.51615410587025E-2</v>
      </c>
      <c r="I136">
        <v>-0.90497598540152402</v>
      </c>
      <c r="J136">
        <v>-4.8499999999999996</v>
      </c>
      <c r="L136">
        <v>0.3118518039329175</v>
      </c>
      <c r="M136">
        <v>0.28152872181551253</v>
      </c>
      <c r="N136">
        <v>0.32701334499161999</v>
      </c>
      <c r="O136">
        <v>0.26636718075681004</v>
      </c>
    </row>
    <row r="137" spans="1:15" x14ac:dyDescent="0.2">
      <c r="A137" s="14">
        <v>43739</v>
      </c>
      <c r="B137">
        <v>969</v>
      </c>
      <c r="C137">
        <v>975</v>
      </c>
      <c r="D137">
        <v>3430</v>
      </c>
      <c r="E137">
        <v>3445</v>
      </c>
      <c r="F137">
        <v>0.28301886792452802</v>
      </c>
      <c r="G137">
        <v>0.29715324923991798</v>
      </c>
      <c r="H137">
        <v>1.5265306549862599E-2</v>
      </c>
      <c r="I137">
        <v>-0.925915327623545</v>
      </c>
      <c r="J137">
        <v>-4.99</v>
      </c>
      <c r="L137">
        <v>0.31241855578978056</v>
      </c>
      <c r="M137">
        <v>0.2818879426900554</v>
      </c>
      <c r="N137">
        <v>0.32768386233964319</v>
      </c>
      <c r="O137">
        <v>0.26662263614019277</v>
      </c>
    </row>
    <row r="138" spans="1:15" x14ac:dyDescent="0.2">
      <c r="A138" s="14">
        <v>43738</v>
      </c>
      <c r="B138">
        <v>969</v>
      </c>
      <c r="C138">
        <v>966</v>
      </c>
      <c r="D138">
        <v>3400</v>
      </c>
      <c r="E138">
        <v>3400</v>
      </c>
      <c r="F138">
        <v>0.28411764705882298</v>
      </c>
      <c r="G138">
        <v>0.29767522147372</v>
      </c>
      <c r="H138">
        <v>1.54413647659708E-2</v>
      </c>
      <c r="I138">
        <v>-0.87800363636089296</v>
      </c>
      <c r="J138">
        <v>-4.7699999999999996</v>
      </c>
      <c r="L138">
        <v>0.3131165862396908</v>
      </c>
      <c r="M138">
        <v>0.2822338567077492</v>
      </c>
      <c r="N138">
        <v>0.3285579510056616</v>
      </c>
      <c r="O138">
        <v>0.2667924919417784</v>
      </c>
    </row>
    <row r="139" spans="1:15" x14ac:dyDescent="0.2">
      <c r="A139" s="14">
        <v>43735</v>
      </c>
      <c r="B139">
        <v>990</v>
      </c>
      <c r="C139">
        <v>981</v>
      </c>
      <c r="D139">
        <v>3505</v>
      </c>
      <c r="E139">
        <v>3450</v>
      </c>
      <c r="F139">
        <v>0.28434782608695602</v>
      </c>
      <c r="G139">
        <v>0.29821040669793503</v>
      </c>
      <c r="H139">
        <v>1.56562906661127E-2</v>
      </c>
      <c r="I139">
        <v>-0.88543199066840905</v>
      </c>
      <c r="J139">
        <v>-4.88</v>
      </c>
      <c r="L139">
        <v>0.31386669736404771</v>
      </c>
      <c r="M139">
        <v>0.28255411603182234</v>
      </c>
      <c r="N139">
        <v>0.32952298803016045</v>
      </c>
      <c r="O139">
        <v>0.26689782536570961</v>
      </c>
    </row>
    <row r="140" spans="1:15" x14ac:dyDescent="0.2">
      <c r="A140" s="14">
        <v>43734</v>
      </c>
      <c r="B140">
        <v>1013</v>
      </c>
      <c r="C140">
        <v>1012</v>
      </c>
      <c r="D140">
        <v>3525</v>
      </c>
      <c r="E140">
        <v>3505</v>
      </c>
      <c r="F140">
        <v>0.28873038516405097</v>
      </c>
      <c r="G140">
        <v>0.29875506789210499</v>
      </c>
      <c r="H140">
        <v>1.5873599100967799E-2</v>
      </c>
      <c r="I140">
        <v>-0.63153180726625202</v>
      </c>
      <c r="J140">
        <v>-3.47</v>
      </c>
      <c r="L140">
        <v>0.31462866699307279</v>
      </c>
      <c r="M140">
        <v>0.28288146879113718</v>
      </c>
      <c r="N140">
        <v>0.3305022660940406</v>
      </c>
      <c r="O140">
        <v>0.26700786969016937</v>
      </c>
    </row>
    <row r="141" spans="1:15" x14ac:dyDescent="0.2">
      <c r="A141" s="14">
        <v>43733</v>
      </c>
      <c r="B141">
        <v>991</v>
      </c>
      <c r="C141">
        <v>999</v>
      </c>
      <c r="D141">
        <v>3550</v>
      </c>
      <c r="E141">
        <v>3535</v>
      </c>
      <c r="F141">
        <v>0.28260254596888201</v>
      </c>
      <c r="G141">
        <v>0.299135181593017</v>
      </c>
      <c r="H141">
        <v>1.5970037739772298E-2</v>
      </c>
      <c r="I141">
        <v>-1.03522833781173</v>
      </c>
      <c r="J141">
        <v>-5.85</v>
      </c>
      <c r="L141">
        <v>0.31510521933278929</v>
      </c>
      <c r="M141">
        <v>0.28316514385324471</v>
      </c>
      <c r="N141">
        <v>0.33107525707256158</v>
      </c>
      <c r="O141">
        <v>0.26719510611347241</v>
      </c>
    </row>
    <row r="142" spans="1:15" x14ac:dyDescent="0.2">
      <c r="A142" s="14">
        <v>43732</v>
      </c>
      <c r="B142">
        <v>992</v>
      </c>
      <c r="C142">
        <v>987</v>
      </c>
      <c r="D142">
        <v>3520</v>
      </c>
      <c r="E142">
        <v>3540</v>
      </c>
      <c r="F142">
        <v>0.278813559322033</v>
      </c>
      <c r="G142">
        <v>0.29959768834789502</v>
      </c>
      <c r="H142">
        <v>1.5986829547483799E-2</v>
      </c>
      <c r="I142">
        <v>-1.30007822777671</v>
      </c>
      <c r="J142">
        <v>-7.45</v>
      </c>
      <c r="L142">
        <v>0.31558451789537884</v>
      </c>
      <c r="M142">
        <v>0.2836108588004112</v>
      </c>
      <c r="N142">
        <v>0.3315713474428626</v>
      </c>
      <c r="O142">
        <v>0.26762402925292744</v>
      </c>
    </row>
    <row r="143" spans="1:15" x14ac:dyDescent="0.2">
      <c r="A143" s="14">
        <v>43728</v>
      </c>
      <c r="B143">
        <v>999</v>
      </c>
      <c r="C143">
        <v>978</v>
      </c>
      <c r="D143">
        <v>3480</v>
      </c>
      <c r="E143">
        <v>3460</v>
      </c>
      <c r="F143">
        <v>0.28265895953757197</v>
      </c>
      <c r="G143">
        <v>0.30021483943730698</v>
      </c>
      <c r="H143">
        <v>1.60657899839616E-2</v>
      </c>
      <c r="I143">
        <v>-1.09274924652078</v>
      </c>
      <c r="J143">
        <v>-6.21</v>
      </c>
      <c r="L143">
        <v>0.31628062942126856</v>
      </c>
      <c r="M143">
        <v>0.2841490494533454</v>
      </c>
      <c r="N143">
        <v>0.33234641940523019</v>
      </c>
      <c r="O143">
        <v>0.26808325946938377</v>
      </c>
    </row>
    <row r="144" spans="1:15" x14ac:dyDescent="0.2">
      <c r="A144" s="14">
        <v>43727</v>
      </c>
      <c r="B144">
        <v>989</v>
      </c>
      <c r="C144">
        <v>990</v>
      </c>
      <c r="D144">
        <v>3420</v>
      </c>
      <c r="E144">
        <v>3430</v>
      </c>
      <c r="F144">
        <v>0.28862973760932897</v>
      </c>
      <c r="G144">
        <v>0.30075155778482399</v>
      </c>
      <c r="H144">
        <v>1.6142534168100901E-2</v>
      </c>
      <c r="I144">
        <v>-0.75092423836702005</v>
      </c>
      <c r="J144">
        <v>-4.2</v>
      </c>
      <c r="L144">
        <v>0.31689409195292489</v>
      </c>
      <c r="M144">
        <v>0.28460902361672308</v>
      </c>
      <c r="N144">
        <v>0.3330366261210258</v>
      </c>
      <c r="O144">
        <v>0.26846648944862217</v>
      </c>
    </row>
    <row r="145" spans="1:15" x14ac:dyDescent="0.2">
      <c r="A145" s="14">
        <v>43726</v>
      </c>
      <c r="B145">
        <v>1016</v>
      </c>
      <c r="C145">
        <v>985</v>
      </c>
      <c r="D145">
        <v>3475</v>
      </c>
      <c r="E145">
        <v>3425</v>
      </c>
      <c r="F145">
        <v>0.28759124087591198</v>
      </c>
      <c r="G145">
        <v>0.30117672875101897</v>
      </c>
      <c r="H145">
        <v>1.6237325004840701E-2</v>
      </c>
      <c r="I145">
        <v>-0.83668263528976805</v>
      </c>
      <c r="J145">
        <v>-4.72</v>
      </c>
      <c r="L145">
        <v>0.31741405375585968</v>
      </c>
      <c r="M145">
        <v>0.28493940374617827</v>
      </c>
      <c r="N145">
        <v>0.33365137876070039</v>
      </c>
      <c r="O145">
        <v>0.26870207874133756</v>
      </c>
    </row>
    <row r="146" spans="1:15" x14ac:dyDescent="0.2">
      <c r="A146" s="14">
        <v>43725</v>
      </c>
      <c r="B146">
        <v>996</v>
      </c>
      <c r="C146">
        <v>1007</v>
      </c>
      <c r="D146">
        <v>3360</v>
      </c>
      <c r="E146">
        <v>3430</v>
      </c>
      <c r="F146">
        <v>0.293586005830903</v>
      </c>
      <c r="G146">
        <v>0.30165273483642502</v>
      </c>
      <c r="H146">
        <v>1.6354945008062699E-2</v>
      </c>
      <c r="I146">
        <v>-0.49322874528438598</v>
      </c>
      <c r="J146">
        <v>-2.75</v>
      </c>
      <c r="L146">
        <v>0.31800767984448775</v>
      </c>
      <c r="M146">
        <v>0.28529778982836229</v>
      </c>
      <c r="N146">
        <v>0.33436262485255042</v>
      </c>
      <c r="O146">
        <v>0.26894284482029962</v>
      </c>
    </row>
    <row r="147" spans="1:15" x14ac:dyDescent="0.2">
      <c r="A147" s="14">
        <v>43721</v>
      </c>
      <c r="B147">
        <v>964</v>
      </c>
      <c r="C147">
        <v>974</v>
      </c>
      <c r="D147">
        <v>3375</v>
      </c>
      <c r="E147">
        <v>3375</v>
      </c>
      <c r="F147">
        <v>0.28859259259259201</v>
      </c>
      <c r="G147">
        <v>0.30202672557392302</v>
      </c>
      <c r="H147">
        <v>1.64863814606225E-2</v>
      </c>
      <c r="I147">
        <v>-0.81486243742561704</v>
      </c>
      <c r="J147">
        <v>-4.66</v>
      </c>
      <c r="L147">
        <v>0.3185131070345455</v>
      </c>
      <c r="M147">
        <v>0.28554034411330054</v>
      </c>
      <c r="N147">
        <v>0.33499948849516803</v>
      </c>
      <c r="O147">
        <v>0.269053962652678</v>
      </c>
    </row>
    <row r="148" spans="1:15" x14ac:dyDescent="0.2">
      <c r="A148" s="14">
        <v>43720</v>
      </c>
      <c r="B148">
        <v>972</v>
      </c>
      <c r="C148">
        <v>959</v>
      </c>
      <c r="D148">
        <v>3375</v>
      </c>
      <c r="E148">
        <v>3335</v>
      </c>
      <c r="F148">
        <v>0.287556221889055</v>
      </c>
      <c r="G148">
        <v>0.30245319257040298</v>
      </c>
      <c r="H148">
        <v>1.6546934106106002E-2</v>
      </c>
      <c r="I148">
        <v>-0.90028585270369399</v>
      </c>
      <c r="J148">
        <v>-5.18</v>
      </c>
      <c r="L148">
        <v>0.31900012667650901</v>
      </c>
      <c r="M148">
        <v>0.28590625846429696</v>
      </c>
      <c r="N148">
        <v>0.33554706078261498</v>
      </c>
      <c r="O148">
        <v>0.26935932435819099</v>
      </c>
    </row>
    <row r="149" spans="1:15" x14ac:dyDescent="0.2">
      <c r="A149" s="14">
        <v>43719</v>
      </c>
      <c r="B149">
        <v>934</v>
      </c>
      <c r="C149">
        <v>953</v>
      </c>
      <c r="D149">
        <v>3305</v>
      </c>
      <c r="E149">
        <v>3355</v>
      </c>
      <c r="F149">
        <v>0.28405365126676602</v>
      </c>
      <c r="G149">
        <v>0.302784885647982</v>
      </c>
      <c r="H149">
        <v>1.6494244033566498E-2</v>
      </c>
      <c r="I149">
        <v>-1.13562248400699</v>
      </c>
      <c r="J149">
        <v>-6.59</v>
      </c>
      <c r="L149">
        <v>0.31927912968154848</v>
      </c>
      <c r="M149">
        <v>0.28629064161441553</v>
      </c>
      <c r="N149">
        <v>0.33577337371511501</v>
      </c>
      <c r="O149">
        <v>0.269796397580849</v>
      </c>
    </row>
    <row r="150" spans="1:15" x14ac:dyDescent="0.2">
      <c r="A150" s="14">
        <v>43718</v>
      </c>
      <c r="B150">
        <v>920</v>
      </c>
      <c r="C150">
        <v>927</v>
      </c>
      <c r="D150">
        <v>3310</v>
      </c>
      <c r="E150">
        <v>3290</v>
      </c>
      <c r="F150">
        <v>0.28176291793313002</v>
      </c>
      <c r="G150">
        <v>0.30328493453712402</v>
      </c>
      <c r="H150">
        <v>1.64872871729418E-2</v>
      </c>
      <c r="I150">
        <v>-1.3053703970968999</v>
      </c>
      <c r="J150">
        <v>-7.64</v>
      </c>
      <c r="L150">
        <v>0.31977222171006581</v>
      </c>
      <c r="M150">
        <v>0.28679764736418223</v>
      </c>
      <c r="N150">
        <v>0.3362595088830076</v>
      </c>
      <c r="O150">
        <v>0.27031036019124044</v>
      </c>
    </row>
    <row r="151" spans="1:15" x14ac:dyDescent="0.2">
      <c r="A151" s="14">
        <v>43717</v>
      </c>
      <c r="B151">
        <v>912</v>
      </c>
      <c r="C151">
        <v>914</v>
      </c>
      <c r="D151">
        <v>3260</v>
      </c>
      <c r="E151">
        <v>3300</v>
      </c>
      <c r="F151">
        <v>0.27696969696969698</v>
      </c>
      <c r="G151">
        <v>0.30382122613961898</v>
      </c>
      <c r="H151">
        <v>1.6432575188058001E-2</v>
      </c>
      <c r="I151">
        <v>-1.6340426781942201</v>
      </c>
      <c r="J151">
        <v>-9.69</v>
      </c>
      <c r="L151">
        <v>0.320253801327677</v>
      </c>
      <c r="M151">
        <v>0.28738865095156096</v>
      </c>
      <c r="N151">
        <v>0.33668637651573496</v>
      </c>
      <c r="O151">
        <v>0.270956075763503</v>
      </c>
    </row>
    <row r="152" spans="1:15" x14ac:dyDescent="0.2">
      <c r="A152" s="14">
        <v>43714</v>
      </c>
      <c r="B152">
        <v>920</v>
      </c>
      <c r="C152">
        <v>911</v>
      </c>
      <c r="D152">
        <v>3285</v>
      </c>
      <c r="E152">
        <v>3245</v>
      </c>
      <c r="F152">
        <v>0.28073959938366699</v>
      </c>
      <c r="G152">
        <v>0.30438715956379597</v>
      </c>
      <c r="H152">
        <v>1.6227690501750401E-2</v>
      </c>
      <c r="I152">
        <v>-1.45723509932475</v>
      </c>
      <c r="J152">
        <v>-8.42</v>
      </c>
      <c r="L152">
        <v>0.32061485006554635</v>
      </c>
      <c r="M152">
        <v>0.28815946906204559</v>
      </c>
      <c r="N152">
        <v>0.33684254056729679</v>
      </c>
      <c r="O152">
        <v>0.27193177856029516</v>
      </c>
    </row>
    <row r="153" spans="1:15" x14ac:dyDescent="0.2">
      <c r="A153" s="14">
        <v>43713</v>
      </c>
      <c r="B153">
        <v>893</v>
      </c>
      <c r="C153">
        <v>907</v>
      </c>
      <c r="D153">
        <v>3285</v>
      </c>
      <c r="E153">
        <v>3270</v>
      </c>
      <c r="F153">
        <v>0.27737003058103898</v>
      </c>
      <c r="G153">
        <v>0.30493597395619898</v>
      </c>
      <c r="H153">
        <v>1.6114288437200301E-2</v>
      </c>
      <c r="I153">
        <v>-1.71065222535813</v>
      </c>
      <c r="J153">
        <v>-9.94</v>
      </c>
      <c r="L153">
        <v>0.32105026239339929</v>
      </c>
      <c r="M153">
        <v>0.28882168551899867</v>
      </c>
      <c r="N153">
        <v>0.3371645508305996</v>
      </c>
      <c r="O153">
        <v>0.27270739708179836</v>
      </c>
    </row>
    <row r="154" spans="1:15" x14ac:dyDescent="0.2">
      <c r="A154" s="14">
        <v>43712</v>
      </c>
      <c r="B154">
        <v>894</v>
      </c>
      <c r="C154">
        <v>884</v>
      </c>
      <c r="D154">
        <v>3280</v>
      </c>
      <c r="E154">
        <v>3270</v>
      </c>
      <c r="F154">
        <v>0.27033639143730798</v>
      </c>
      <c r="G154">
        <v>0.305389794588806</v>
      </c>
      <c r="H154">
        <v>1.5807935932383801E-2</v>
      </c>
      <c r="I154">
        <v>-2.2174560487487902</v>
      </c>
      <c r="J154">
        <v>-12.97</v>
      </c>
      <c r="L154">
        <v>0.32119773052118977</v>
      </c>
      <c r="M154">
        <v>0.28958185865642222</v>
      </c>
      <c r="N154">
        <v>0.3370056664535736</v>
      </c>
      <c r="O154">
        <v>0.27377392272403839</v>
      </c>
    </row>
    <row r="155" spans="1:15" x14ac:dyDescent="0.2">
      <c r="A155" s="14">
        <v>43711</v>
      </c>
      <c r="B155">
        <v>889</v>
      </c>
      <c r="C155">
        <v>895</v>
      </c>
      <c r="D155">
        <v>3260</v>
      </c>
      <c r="E155">
        <v>3275</v>
      </c>
      <c r="F155">
        <v>0.27328244274809099</v>
      </c>
      <c r="G155">
        <v>0.30607764448550701</v>
      </c>
      <c r="H155">
        <v>1.53844093977557E-2</v>
      </c>
      <c r="I155">
        <v>-2.1317166547972701</v>
      </c>
      <c r="J155">
        <v>-12</v>
      </c>
      <c r="L155">
        <v>0.32146205388326271</v>
      </c>
      <c r="M155">
        <v>0.2906932350877513</v>
      </c>
      <c r="N155">
        <v>0.33684646328101842</v>
      </c>
      <c r="O155">
        <v>0.2753088256899956</v>
      </c>
    </row>
    <row r="156" spans="1:15" x14ac:dyDescent="0.2">
      <c r="A156" s="14">
        <v>43710</v>
      </c>
      <c r="B156">
        <v>900</v>
      </c>
      <c r="C156">
        <v>881</v>
      </c>
      <c r="D156">
        <v>3350</v>
      </c>
      <c r="E156">
        <v>3305</v>
      </c>
      <c r="F156">
        <v>0.26656580937972701</v>
      </c>
      <c r="G156">
        <v>0.306574868311424</v>
      </c>
      <c r="H156">
        <v>1.4911809903729501E-2</v>
      </c>
      <c r="I156">
        <v>-2.6830451293300102</v>
      </c>
      <c r="J156">
        <v>-15.01</v>
      </c>
      <c r="L156">
        <v>0.32148667821515348</v>
      </c>
      <c r="M156">
        <v>0.29166305840769452</v>
      </c>
      <c r="N156">
        <v>0.33639848811888301</v>
      </c>
      <c r="O156">
        <v>0.27675124850396499</v>
      </c>
    </row>
    <row r="157" spans="1:15" x14ac:dyDescent="0.2">
      <c r="A157" s="14">
        <v>43707</v>
      </c>
      <c r="B157">
        <v>899</v>
      </c>
      <c r="C157">
        <v>911</v>
      </c>
      <c r="D157">
        <v>3275</v>
      </c>
      <c r="E157">
        <v>3305</v>
      </c>
      <c r="F157">
        <v>0.27564296520423598</v>
      </c>
      <c r="G157">
        <v>0.30719493721048802</v>
      </c>
      <c r="H157">
        <v>1.41844016752783E-2</v>
      </c>
      <c r="I157">
        <v>-2.22441331883909</v>
      </c>
      <c r="J157">
        <v>-11.45</v>
      </c>
      <c r="L157">
        <v>0.32137933888576631</v>
      </c>
      <c r="M157">
        <v>0.29301053553520973</v>
      </c>
      <c r="N157">
        <v>0.3355637405610446</v>
      </c>
      <c r="O157">
        <v>0.27882613385993144</v>
      </c>
    </row>
    <row r="158" spans="1:15" x14ac:dyDescent="0.2">
      <c r="A158" s="14">
        <v>43706</v>
      </c>
      <c r="B158">
        <v>888</v>
      </c>
      <c r="C158">
        <v>889</v>
      </c>
      <c r="D158">
        <v>3280</v>
      </c>
      <c r="E158">
        <v>3270</v>
      </c>
      <c r="F158">
        <v>0.27186544342507601</v>
      </c>
      <c r="G158">
        <v>0.307746648029042</v>
      </c>
      <c r="H158">
        <v>1.3744329721794599E-2</v>
      </c>
      <c r="I158">
        <v>-2.6106187300693202</v>
      </c>
      <c r="J158">
        <v>-13.2</v>
      </c>
      <c r="L158">
        <v>0.32149097775083663</v>
      </c>
      <c r="M158">
        <v>0.29400231830724738</v>
      </c>
      <c r="N158">
        <v>0.33523530747263119</v>
      </c>
      <c r="O158">
        <v>0.28025798858545281</v>
      </c>
    </row>
    <row r="159" spans="1:15" x14ac:dyDescent="0.2">
      <c r="A159" s="14">
        <v>43705</v>
      </c>
      <c r="B159">
        <v>887</v>
      </c>
      <c r="C159">
        <v>880</v>
      </c>
      <c r="D159">
        <v>3315</v>
      </c>
      <c r="E159">
        <v>3280</v>
      </c>
      <c r="F159">
        <v>0.26829268292682901</v>
      </c>
      <c r="G159">
        <v>0.30820031489199701</v>
      </c>
      <c r="H159">
        <v>1.3098877070427201E-2</v>
      </c>
      <c r="I159">
        <v>-3.0466452773471802</v>
      </c>
      <c r="J159">
        <v>-14.87</v>
      </c>
      <c r="L159">
        <v>0.32129919196242418</v>
      </c>
      <c r="M159">
        <v>0.29510143782156983</v>
      </c>
      <c r="N159">
        <v>0.33439806903285141</v>
      </c>
      <c r="O159">
        <v>0.28200256075114261</v>
      </c>
    </row>
    <row r="160" spans="1:15" x14ac:dyDescent="0.2">
      <c r="A160" s="14">
        <v>43704</v>
      </c>
      <c r="B160">
        <v>890</v>
      </c>
      <c r="C160">
        <v>888</v>
      </c>
      <c r="D160">
        <v>3265</v>
      </c>
      <c r="E160">
        <v>3310</v>
      </c>
      <c r="F160">
        <v>0.26827794561933499</v>
      </c>
      <c r="G160">
        <v>0.30872030134186201</v>
      </c>
      <c r="H160">
        <v>1.2250970654000701E-2</v>
      </c>
      <c r="I160">
        <v>-3.3011552198371898</v>
      </c>
      <c r="J160">
        <v>-15.07</v>
      </c>
      <c r="L160">
        <v>0.32097127199586273</v>
      </c>
      <c r="M160">
        <v>0.2964693306878613</v>
      </c>
      <c r="N160">
        <v>0.33322224264986344</v>
      </c>
      <c r="O160">
        <v>0.28421836003386058</v>
      </c>
    </row>
    <row r="161" spans="1:15" x14ac:dyDescent="0.2">
      <c r="A161" s="14">
        <v>43703</v>
      </c>
      <c r="B161">
        <v>874</v>
      </c>
      <c r="C161">
        <v>875</v>
      </c>
      <c r="D161">
        <v>3120</v>
      </c>
      <c r="E161">
        <v>3185</v>
      </c>
      <c r="F161">
        <v>0.27472527472527403</v>
      </c>
      <c r="G161">
        <v>0.30929213617731</v>
      </c>
      <c r="H161">
        <v>1.1315088252156999E-2</v>
      </c>
      <c r="I161">
        <v>-3.0549352052508798</v>
      </c>
      <c r="J161">
        <v>-12.58</v>
      </c>
      <c r="L161">
        <v>0.32060722442946699</v>
      </c>
      <c r="M161">
        <v>0.297977047925153</v>
      </c>
      <c r="N161">
        <v>0.33192231268162398</v>
      </c>
      <c r="O161">
        <v>0.28666195967299601</v>
      </c>
    </row>
    <row r="162" spans="1:15" x14ac:dyDescent="0.2">
      <c r="A162" s="14">
        <v>43700</v>
      </c>
      <c r="B162">
        <v>887</v>
      </c>
      <c r="C162">
        <v>889</v>
      </c>
      <c r="D162">
        <v>3160</v>
      </c>
      <c r="E162">
        <v>3175</v>
      </c>
      <c r="F162">
        <v>0.28000000000000003</v>
      </c>
      <c r="G162">
        <v>0.30983941234102402</v>
      </c>
      <c r="H162">
        <v>1.0599991144017299E-2</v>
      </c>
      <c r="I162">
        <v>-2.8150412519793502</v>
      </c>
      <c r="J162">
        <v>-10.66</v>
      </c>
      <c r="L162">
        <v>0.3204394034850413</v>
      </c>
      <c r="M162">
        <v>0.29923942119700675</v>
      </c>
      <c r="N162">
        <v>0.33103939462905863</v>
      </c>
      <c r="O162">
        <v>0.28863943005298942</v>
      </c>
    </row>
    <row r="163" spans="1:15" x14ac:dyDescent="0.2">
      <c r="A163" s="14">
        <v>43699</v>
      </c>
      <c r="B163">
        <v>888</v>
      </c>
      <c r="C163">
        <v>883</v>
      </c>
      <c r="D163">
        <v>3050</v>
      </c>
      <c r="E163">
        <v>3100</v>
      </c>
      <c r="F163">
        <v>0.28483870967741898</v>
      </c>
      <c r="G163">
        <v>0.31033100654392298</v>
      </c>
      <c r="H163">
        <v>1.0045160410251599E-2</v>
      </c>
      <c r="I163">
        <v>-2.53776901765425</v>
      </c>
      <c r="J163">
        <v>-8.9499999999999993</v>
      </c>
      <c r="L163">
        <v>0.32037616695417459</v>
      </c>
      <c r="M163">
        <v>0.30028584613367137</v>
      </c>
      <c r="N163">
        <v>0.3304213273644262</v>
      </c>
      <c r="O163">
        <v>0.29024068572341977</v>
      </c>
    </row>
    <row r="164" spans="1:15" x14ac:dyDescent="0.2">
      <c r="A164" s="14">
        <v>43698</v>
      </c>
      <c r="B164">
        <v>886</v>
      </c>
      <c r="C164">
        <v>887</v>
      </c>
      <c r="D164">
        <v>3070</v>
      </c>
      <c r="E164">
        <v>3060</v>
      </c>
      <c r="F164">
        <v>0.28986928104575099</v>
      </c>
      <c r="G164">
        <v>0.31082625665449498</v>
      </c>
      <c r="H164">
        <v>9.6853136094576693E-3</v>
      </c>
      <c r="I164">
        <v>-2.1637890577212699</v>
      </c>
      <c r="J164">
        <v>-7.23</v>
      </c>
      <c r="L164">
        <v>0.32051157026395266</v>
      </c>
      <c r="M164">
        <v>0.3011409430450373</v>
      </c>
      <c r="N164">
        <v>0.33019688387341034</v>
      </c>
      <c r="O164">
        <v>0.29145562943557962</v>
      </c>
    </row>
    <row r="165" spans="1:15" x14ac:dyDescent="0.2">
      <c r="A165" s="14">
        <v>43697</v>
      </c>
      <c r="B165">
        <v>885</v>
      </c>
      <c r="C165">
        <v>897</v>
      </c>
      <c r="D165">
        <v>3040</v>
      </c>
      <c r="E165">
        <v>3065</v>
      </c>
      <c r="F165">
        <v>0.29265905383360502</v>
      </c>
      <c r="G165">
        <v>0.31115040100757602</v>
      </c>
      <c r="H165">
        <v>9.3805264602807494E-3</v>
      </c>
      <c r="I165">
        <v>-1.97124833582295</v>
      </c>
      <c r="J165">
        <v>-6.32</v>
      </c>
      <c r="L165">
        <v>0.32053092746785677</v>
      </c>
      <c r="M165">
        <v>0.30176987454729526</v>
      </c>
      <c r="N165">
        <v>0.32991145392813753</v>
      </c>
      <c r="O165">
        <v>0.2923893480870145</v>
      </c>
    </row>
    <row r="166" spans="1:15" x14ac:dyDescent="0.2">
      <c r="A166" s="14">
        <v>43696</v>
      </c>
      <c r="B166">
        <v>888</v>
      </c>
      <c r="C166">
        <v>886</v>
      </c>
      <c r="D166">
        <v>2978</v>
      </c>
      <c r="E166">
        <v>3030</v>
      </c>
      <c r="F166">
        <v>0.29240924092409198</v>
      </c>
      <c r="G166">
        <v>0.31136586209789302</v>
      </c>
      <c r="H166">
        <v>9.13571467656288E-3</v>
      </c>
      <c r="I166">
        <v>-2.07500144706058</v>
      </c>
      <c r="J166">
        <v>-6.48</v>
      </c>
      <c r="L166">
        <v>0.3205015767744559</v>
      </c>
      <c r="M166">
        <v>0.30223014742133014</v>
      </c>
      <c r="N166">
        <v>0.32963729145101878</v>
      </c>
      <c r="O166">
        <v>0.29309443274476726</v>
      </c>
    </row>
    <row r="167" spans="1:15" x14ac:dyDescent="0.2">
      <c r="A167" s="14">
        <v>43693</v>
      </c>
      <c r="B167">
        <v>875</v>
      </c>
      <c r="C167">
        <v>883</v>
      </c>
      <c r="D167">
        <v>2953</v>
      </c>
      <c r="E167">
        <v>2962</v>
      </c>
      <c r="F167">
        <v>0.29810938555030297</v>
      </c>
      <c r="G167">
        <v>0.311615018667736</v>
      </c>
      <c r="H167">
        <v>8.8661601024631696E-3</v>
      </c>
      <c r="I167">
        <v>-1.52327873186956</v>
      </c>
      <c r="J167">
        <v>-4.53</v>
      </c>
      <c r="L167">
        <v>0.32048117877019916</v>
      </c>
      <c r="M167">
        <v>0.30274885856527284</v>
      </c>
      <c r="N167">
        <v>0.32934733887266232</v>
      </c>
      <c r="O167">
        <v>0.29388269846280968</v>
      </c>
    </row>
    <row r="168" spans="1:15" x14ac:dyDescent="0.2">
      <c r="A168" s="14">
        <v>43692</v>
      </c>
      <c r="B168">
        <v>867</v>
      </c>
      <c r="C168">
        <v>880</v>
      </c>
      <c r="D168">
        <v>3045</v>
      </c>
      <c r="E168">
        <v>3010</v>
      </c>
      <c r="F168">
        <v>0.29235880398671099</v>
      </c>
      <c r="G168">
        <v>0.31181839358316299</v>
      </c>
      <c r="H168">
        <v>8.7278932931758191E-3</v>
      </c>
      <c r="I168">
        <v>-2.2295861031742499</v>
      </c>
      <c r="J168">
        <v>-6.66</v>
      </c>
      <c r="L168">
        <v>0.32054628687633879</v>
      </c>
      <c r="M168">
        <v>0.30309050028998719</v>
      </c>
      <c r="N168">
        <v>0.32927418016951465</v>
      </c>
      <c r="O168">
        <v>0.29436260699681133</v>
      </c>
    </row>
    <row r="169" spans="1:15" x14ac:dyDescent="0.2">
      <c r="A169" s="14">
        <v>43691</v>
      </c>
      <c r="B169">
        <v>883</v>
      </c>
      <c r="C169">
        <v>884</v>
      </c>
      <c r="D169">
        <v>3215</v>
      </c>
      <c r="E169">
        <v>3105</v>
      </c>
      <c r="F169">
        <v>0.28470209339774499</v>
      </c>
      <c r="G169">
        <v>0.31209288917662598</v>
      </c>
      <c r="H169">
        <v>8.4302264280906695E-3</v>
      </c>
      <c r="I169">
        <v>-3.2491174480926301</v>
      </c>
      <c r="J169">
        <v>-9.6199999999999992</v>
      </c>
      <c r="L169">
        <v>0.32052311560471664</v>
      </c>
      <c r="M169">
        <v>0.30366266274853532</v>
      </c>
      <c r="N169">
        <v>0.32895334203280729</v>
      </c>
      <c r="O169">
        <v>0.29523243632044466</v>
      </c>
    </row>
    <row r="170" spans="1:15" x14ac:dyDescent="0.2">
      <c r="A170" s="14">
        <v>43690</v>
      </c>
      <c r="B170">
        <v>875</v>
      </c>
      <c r="C170">
        <v>873</v>
      </c>
      <c r="D170">
        <v>3225</v>
      </c>
      <c r="E170">
        <v>3215</v>
      </c>
      <c r="F170">
        <v>0.27153965785381001</v>
      </c>
      <c r="G170">
        <v>0.31246352793132298</v>
      </c>
      <c r="H170">
        <v>7.8057763965768802E-3</v>
      </c>
      <c r="I170">
        <v>-5.2427674068987704</v>
      </c>
      <c r="J170">
        <v>-15.07</v>
      </c>
      <c r="L170">
        <v>0.32026930432789985</v>
      </c>
      <c r="M170">
        <v>0.30465775153474611</v>
      </c>
      <c r="N170">
        <v>0.32807508072447672</v>
      </c>
      <c r="O170">
        <v>0.29685197513816924</v>
      </c>
    </row>
    <row r="171" spans="1:15" x14ac:dyDescent="0.2">
      <c r="A171" s="14">
        <v>43686</v>
      </c>
      <c r="B171">
        <v>896</v>
      </c>
      <c r="C171">
        <v>888</v>
      </c>
      <c r="D171">
        <v>2872</v>
      </c>
      <c r="E171">
        <v>2863</v>
      </c>
      <c r="F171">
        <v>0.310164163464896</v>
      </c>
      <c r="G171">
        <v>0.31298781813621801</v>
      </c>
      <c r="H171">
        <v>6.1934895575512803E-3</v>
      </c>
      <c r="I171">
        <v>-0.45590690758155999</v>
      </c>
      <c r="J171">
        <v>-0.91</v>
      </c>
      <c r="L171">
        <v>0.31918130769376929</v>
      </c>
      <c r="M171">
        <v>0.30679432857866673</v>
      </c>
      <c r="N171">
        <v>0.32537479725132057</v>
      </c>
      <c r="O171">
        <v>0.30060083902111545</v>
      </c>
    </row>
    <row r="172" spans="1:15" x14ac:dyDescent="0.2">
      <c r="A172" s="14">
        <v>43685</v>
      </c>
      <c r="B172">
        <v>883</v>
      </c>
      <c r="C172">
        <v>892</v>
      </c>
      <c r="D172">
        <v>2915</v>
      </c>
      <c r="E172">
        <v>2881</v>
      </c>
      <c r="F172">
        <v>0.30961471711211302</v>
      </c>
      <c r="G172">
        <v>0.31312042181167998</v>
      </c>
      <c r="H172">
        <v>6.2379207509703398E-3</v>
      </c>
      <c r="I172">
        <v>-0.56199891590812401</v>
      </c>
      <c r="J172">
        <v>-1.1299999999999999</v>
      </c>
      <c r="L172">
        <v>0.31935834256265033</v>
      </c>
      <c r="M172">
        <v>0.30688250106070963</v>
      </c>
      <c r="N172">
        <v>0.32559626331362068</v>
      </c>
      <c r="O172">
        <v>0.30064458030973928</v>
      </c>
    </row>
    <row r="173" spans="1:15" x14ac:dyDescent="0.2">
      <c r="A173" s="14">
        <v>43684</v>
      </c>
      <c r="B173">
        <v>878</v>
      </c>
      <c r="C173">
        <v>883</v>
      </c>
      <c r="D173">
        <v>2889</v>
      </c>
      <c r="E173">
        <v>2903</v>
      </c>
      <c r="F173">
        <v>0.30416810196348598</v>
      </c>
      <c r="G173">
        <v>0.31325381461219298</v>
      </c>
      <c r="H173">
        <v>6.2684218957424504E-3</v>
      </c>
      <c r="I173">
        <v>-1.4494417893088001</v>
      </c>
      <c r="J173">
        <v>-2.99</v>
      </c>
      <c r="L173">
        <v>0.31952223650793543</v>
      </c>
      <c r="M173">
        <v>0.30698539271645053</v>
      </c>
      <c r="N173">
        <v>0.32579065840367788</v>
      </c>
      <c r="O173">
        <v>0.30071697082070808</v>
      </c>
    </row>
    <row r="174" spans="1:15" x14ac:dyDescent="0.2">
      <c r="A174" s="14">
        <v>43683</v>
      </c>
      <c r="B174">
        <v>860</v>
      </c>
      <c r="C174">
        <v>885</v>
      </c>
      <c r="D174">
        <v>2807</v>
      </c>
      <c r="E174">
        <v>2878</v>
      </c>
      <c r="F174">
        <v>0.307505211952744</v>
      </c>
      <c r="G174">
        <v>0.31339585339096498</v>
      </c>
      <c r="H174">
        <v>6.1810207159646302E-3</v>
      </c>
      <c r="I174">
        <v>-0.95302082114133302</v>
      </c>
      <c r="J174">
        <v>-1.92</v>
      </c>
      <c r="L174">
        <v>0.31957687410692959</v>
      </c>
      <c r="M174">
        <v>0.30721483267500038</v>
      </c>
      <c r="N174">
        <v>0.32575789482289425</v>
      </c>
      <c r="O174">
        <v>0.30103381195903572</v>
      </c>
    </row>
    <row r="175" spans="1:15" x14ac:dyDescent="0.2">
      <c r="A175" s="14">
        <v>43682</v>
      </c>
      <c r="B175">
        <v>899</v>
      </c>
      <c r="C175">
        <v>884</v>
      </c>
      <c r="D175">
        <v>2867</v>
      </c>
      <c r="E175">
        <v>2881</v>
      </c>
      <c r="F175">
        <v>0.30683790350572698</v>
      </c>
      <c r="G175">
        <v>0.31346385112515202</v>
      </c>
      <c r="H175">
        <v>6.1437830159443898E-3</v>
      </c>
      <c r="I175">
        <v>-1.0784800833996999</v>
      </c>
      <c r="J175">
        <v>-2.16</v>
      </c>
      <c r="L175">
        <v>0.31960763414109639</v>
      </c>
      <c r="M175">
        <v>0.30732006810920764</v>
      </c>
      <c r="N175">
        <v>0.32575141715704081</v>
      </c>
      <c r="O175">
        <v>0.30117628509326322</v>
      </c>
    </row>
    <row r="176" spans="1:15" x14ac:dyDescent="0.2">
      <c r="A176" s="14">
        <v>43679</v>
      </c>
      <c r="B176">
        <v>925</v>
      </c>
      <c r="C176">
        <v>910</v>
      </c>
      <c r="D176">
        <v>2942</v>
      </c>
      <c r="E176">
        <v>2908</v>
      </c>
      <c r="F176">
        <v>0.31292984869325902</v>
      </c>
      <c r="G176">
        <v>0.31352927863098201</v>
      </c>
      <c r="H176">
        <v>6.0988365631836202E-3</v>
      </c>
      <c r="I176">
        <v>-9.8285948723542002E-2</v>
      </c>
      <c r="J176">
        <v>-0.19</v>
      </c>
      <c r="L176">
        <v>0.31962811519416562</v>
      </c>
      <c r="M176">
        <v>0.3074304420677984</v>
      </c>
      <c r="N176">
        <v>0.32572695175734923</v>
      </c>
      <c r="O176">
        <v>0.3013316055046148</v>
      </c>
    </row>
    <row r="177" spans="1:15" x14ac:dyDescent="0.2">
      <c r="A177" s="14">
        <v>43678</v>
      </c>
      <c r="B177">
        <v>947</v>
      </c>
      <c r="C177">
        <v>939</v>
      </c>
      <c r="D177">
        <v>3010</v>
      </c>
      <c r="E177">
        <v>3000</v>
      </c>
      <c r="F177">
        <v>0.313</v>
      </c>
      <c r="G177">
        <v>0.31362445434455</v>
      </c>
      <c r="H177">
        <v>6.1442678894927001E-3</v>
      </c>
      <c r="I177">
        <v>-0.10163201796889999</v>
      </c>
      <c r="J177">
        <v>-0.2</v>
      </c>
      <c r="L177">
        <v>0.31976872223404268</v>
      </c>
      <c r="M177">
        <v>0.30748018645505731</v>
      </c>
      <c r="N177">
        <v>0.32591299012353542</v>
      </c>
      <c r="O177">
        <v>0.30133591856556458</v>
      </c>
    </row>
    <row r="178" spans="1:15" x14ac:dyDescent="0.2">
      <c r="A178" s="14">
        <v>43677</v>
      </c>
      <c r="B178">
        <v>949</v>
      </c>
      <c r="C178">
        <v>954</v>
      </c>
      <c r="D178">
        <v>3045</v>
      </c>
      <c r="E178">
        <v>3025</v>
      </c>
      <c r="F178">
        <v>0.31537190082644601</v>
      </c>
      <c r="G178">
        <v>0.313712382272478</v>
      </c>
      <c r="H178">
        <v>6.1817741516788597E-3</v>
      </c>
      <c r="I178">
        <v>0.26845344285459399</v>
      </c>
      <c r="J178">
        <v>0.53</v>
      </c>
      <c r="L178">
        <v>0.31989415642415686</v>
      </c>
      <c r="M178">
        <v>0.30753060812079913</v>
      </c>
      <c r="N178">
        <v>0.32607593057583573</v>
      </c>
      <c r="O178">
        <v>0.30134883396912027</v>
      </c>
    </row>
    <row r="179" spans="1:15" x14ac:dyDescent="0.2">
      <c r="A179" s="14">
        <v>43676</v>
      </c>
      <c r="B179">
        <v>933</v>
      </c>
      <c r="C179">
        <v>943</v>
      </c>
      <c r="D179">
        <v>3030</v>
      </c>
      <c r="E179">
        <v>3070</v>
      </c>
      <c r="F179">
        <v>0.307166123778501</v>
      </c>
      <c r="G179">
        <v>0.31382673612306</v>
      </c>
      <c r="H179">
        <v>6.2897980705627198E-3</v>
      </c>
      <c r="I179">
        <v>-1.05895487738017</v>
      </c>
      <c r="J179">
        <v>-2.17</v>
      </c>
      <c r="L179">
        <v>0.32011653419362274</v>
      </c>
      <c r="M179">
        <v>0.30753693805249727</v>
      </c>
      <c r="N179">
        <v>0.32640633226418542</v>
      </c>
      <c r="O179">
        <v>0.30124713998193459</v>
      </c>
    </row>
    <row r="180" spans="1:15" x14ac:dyDescent="0.2">
      <c r="A180" s="14">
        <v>43675</v>
      </c>
      <c r="B180">
        <v>937</v>
      </c>
      <c r="C180">
        <v>935</v>
      </c>
      <c r="D180">
        <v>3015</v>
      </c>
      <c r="E180">
        <v>3030</v>
      </c>
      <c r="F180">
        <v>0.30858085808580799</v>
      </c>
      <c r="G180">
        <v>0.31397241587618901</v>
      </c>
      <c r="H180">
        <v>6.2603034063273199E-3</v>
      </c>
      <c r="I180">
        <v>-0.86122947091211399</v>
      </c>
      <c r="J180">
        <v>-1.75</v>
      </c>
      <c r="L180">
        <v>0.32023271928251634</v>
      </c>
      <c r="M180">
        <v>0.30771211246986169</v>
      </c>
      <c r="N180">
        <v>0.32649302268884367</v>
      </c>
      <c r="O180">
        <v>0.30145180906353436</v>
      </c>
    </row>
    <row r="181" spans="1:15" x14ac:dyDescent="0.2">
      <c r="A181" s="14">
        <v>43672</v>
      </c>
      <c r="B181">
        <v>935</v>
      </c>
      <c r="C181">
        <v>935</v>
      </c>
      <c r="D181">
        <v>3020</v>
      </c>
      <c r="E181">
        <v>2994</v>
      </c>
      <c r="F181">
        <v>0.31229124916499601</v>
      </c>
      <c r="G181">
        <v>0.31411849008625897</v>
      </c>
      <c r="H181">
        <v>6.2606111193269798E-3</v>
      </c>
      <c r="I181">
        <v>-0.29186302845447198</v>
      </c>
      <c r="J181">
        <v>-0.59</v>
      </c>
      <c r="L181">
        <v>0.32037910120558594</v>
      </c>
      <c r="M181">
        <v>0.30785787896693201</v>
      </c>
      <c r="N181">
        <v>0.32663971232491296</v>
      </c>
      <c r="O181">
        <v>0.30159726784760499</v>
      </c>
    </row>
    <row r="182" spans="1:15" x14ac:dyDescent="0.2">
      <c r="A182" s="14">
        <v>43671</v>
      </c>
      <c r="B182">
        <v>946</v>
      </c>
      <c r="C182">
        <v>938</v>
      </c>
      <c r="D182">
        <v>3045</v>
      </c>
      <c r="E182">
        <v>3035</v>
      </c>
      <c r="F182">
        <v>0.30906095551894502</v>
      </c>
      <c r="G182">
        <v>0.31413325600153202</v>
      </c>
      <c r="H182">
        <v>6.2575893285651404E-3</v>
      </c>
      <c r="I182">
        <v>-0.81058379133829395</v>
      </c>
      <c r="J182">
        <v>-1.64</v>
      </c>
      <c r="L182">
        <v>0.32039084533009715</v>
      </c>
      <c r="M182">
        <v>0.3078756666729669</v>
      </c>
      <c r="N182">
        <v>0.32664843465866228</v>
      </c>
      <c r="O182">
        <v>0.30161807734440177</v>
      </c>
    </row>
    <row r="183" spans="1:15" x14ac:dyDescent="0.2">
      <c r="A183" s="14">
        <v>43670</v>
      </c>
      <c r="B183">
        <v>952</v>
      </c>
      <c r="C183">
        <v>949</v>
      </c>
      <c r="D183">
        <v>3055</v>
      </c>
      <c r="E183">
        <v>3040</v>
      </c>
      <c r="F183">
        <v>0.31217105263157802</v>
      </c>
      <c r="G183">
        <v>0.31422848254114799</v>
      </c>
      <c r="H183">
        <v>6.2339736848956197E-3</v>
      </c>
      <c r="I183">
        <v>-0.33003506488238099</v>
      </c>
      <c r="J183">
        <v>-0.66</v>
      </c>
      <c r="L183">
        <v>0.32046245622604363</v>
      </c>
      <c r="M183">
        <v>0.30799450885625235</v>
      </c>
      <c r="N183">
        <v>0.32669642991093922</v>
      </c>
      <c r="O183">
        <v>0.30176053517135676</v>
      </c>
    </row>
    <row r="184" spans="1:15" x14ac:dyDescent="0.2">
      <c r="A184" s="14">
        <v>43669</v>
      </c>
      <c r="B184">
        <v>940</v>
      </c>
      <c r="C184">
        <v>949</v>
      </c>
      <c r="D184">
        <v>3000</v>
      </c>
      <c r="E184">
        <v>3035</v>
      </c>
      <c r="F184">
        <v>0.31268533772652302</v>
      </c>
      <c r="G184">
        <v>0.31422344470422903</v>
      </c>
      <c r="H184">
        <v>6.2357867187664102E-3</v>
      </c>
      <c r="I184">
        <v>-0.24665804766496</v>
      </c>
      <c r="J184">
        <v>-0.49</v>
      </c>
      <c r="L184">
        <v>0.32045923142299543</v>
      </c>
      <c r="M184">
        <v>0.30798765798546263</v>
      </c>
      <c r="N184">
        <v>0.32669501814176183</v>
      </c>
      <c r="O184">
        <v>0.30175187126669623</v>
      </c>
    </row>
    <row r="185" spans="1:15" x14ac:dyDescent="0.2">
      <c r="A185" s="14">
        <v>43668</v>
      </c>
      <c r="B185">
        <v>943</v>
      </c>
      <c r="C185">
        <v>935</v>
      </c>
      <c r="D185">
        <v>3055</v>
      </c>
      <c r="E185">
        <v>3005</v>
      </c>
      <c r="F185">
        <v>0.31114808652246201</v>
      </c>
      <c r="G185">
        <v>0.31418982599355899</v>
      </c>
      <c r="H185">
        <v>6.2507671896496596E-3</v>
      </c>
      <c r="I185">
        <v>-0.48661858277706599</v>
      </c>
      <c r="J185">
        <v>-0.98</v>
      </c>
      <c r="L185">
        <v>0.32044059318320867</v>
      </c>
      <c r="M185">
        <v>0.30793905880390932</v>
      </c>
      <c r="N185">
        <v>0.32669136037285829</v>
      </c>
      <c r="O185">
        <v>0.3016882916142597</v>
      </c>
    </row>
    <row r="186" spans="1:15" x14ac:dyDescent="0.2">
      <c r="A186" s="14">
        <v>43665</v>
      </c>
      <c r="B186">
        <v>921</v>
      </c>
      <c r="C186">
        <v>942</v>
      </c>
      <c r="D186">
        <v>3025</v>
      </c>
      <c r="E186">
        <v>3060</v>
      </c>
      <c r="F186">
        <v>0.30784313725490198</v>
      </c>
      <c r="G186">
        <v>0.314215289523122</v>
      </c>
      <c r="H186">
        <v>6.2422083089487199E-3</v>
      </c>
      <c r="I186">
        <v>-1.0208169854064399</v>
      </c>
      <c r="J186">
        <v>-2.0699999999999998</v>
      </c>
      <c r="L186">
        <v>0.32045749783207073</v>
      </c>
      <c r="M186">
        <v>0.30797308121417327</v>
      </c>
      <c r="N186">
        <v>0.32669970614101945</v>
      </c>
      <c r="O186">
        <v>0.30173087290522455</v>
      </c>
    </row>
    <row r="187" spans="1:15" x14ac:dyDescent="0.2">
      <c r="A187" s="14">
        <v>43664</v>
      </c>
      <c r="B187">
        <v>935</v>
      </c>
      <c r="C187">
        <v>917</v>
      </c>
      <c r="D187">
        <v>3030</v>
      </c>
      <c r="E187">
        <v>3000</v>
      </c>
      <c r="F187">
        <v>0.30566666666666598</v>
      </c>
      <c r="G187">
        <v>0.31430119055019901</v>
      </c>
      <c r="H187">
        <v>6.1981013803228003E-3</v>
      </c>
      <c r="I187">
        <v>-1.3930917475704701</v>
      </c>
      <c r="J187">
        <v>-2.82</v>
      </c>
      <c r="L187">
        <v>0.32049929193052179</v>
      </c>
      <c r="M187">
        <v>0.30810308916987622</v>
      </c>
      <c r="N187">
        <v>0.32669739331084463</v>
      </c>
      <c r="O187">
        <v>0.30190498778955338</v>
      </c>
    </row>
    <row r="188" spans="1:15" x14ac:dyDescent="0.2">
      <c r="A188" s="14">
        <v>43663</v>
      </c>
      <c r="B188">
        <v>937</v>
      </c>
      <c r="C188">
        <v>940</v>
      </c>
      <c r="D188">
        <v>3065</v>
      </c>
      <c r="E188">
        <v>3070</v>
      </c>
      <c r="F188">
        <v>0.30618892508143303</v>
      </c>
      <c r="G188">
        <v>0.31432176874595003</v>
      </c>
      <c r="H188">
        <v>6.1719065995661298E-3</v>
      </c>
      <c r="I188">
        <v>-1.31771982179519</v>
      </c>
      <c r="J188">
        <v>-2.66</v>
      </c>
      <c r="L188">
        <v>0.32049367534551615</v>
      </c>
      <c r="M188">
        <v>0.3081498621463839</v>
      </c>
      <c r="N188">
        <v>0.32666558194508227</v>
      </c>
      <c r="O188">
        <v>0.30197795554681778</v>
      </c>
    </row>
    <row r="189" spans="1:15" x14ac:dyDescent="0.2">
      <c r="A189" s="14">
        <v>43662</v>
      </c>
      <c r="B189">
        <v>946</v>
      </c>
      <c r="C189">
        <v>936</v>
      </c>
      <c r="D189">
        <v>3090</v>
      </c>
      <c r="E189">
        <v>3105</v>
      </c>
      <c r="F189">
        <v>0.30144927536231803</v>
      </c>
      <c r="G189">
        <v>0.31434839902255302</v>
      </c>
      <c r="H189">
        <v>6.1409893357523802E-3</v>
      </c>
      <c r="I189">
        <v>-2.1004960202644201</v>
      </c>
      <c r="J189">
        <v>-4.28</v>
      </c>
      <c r="L189">
        <v>0.32048938835830537</v>
      </c>
      <c r="M189">
        <v>0.30820740968680066</v>
      </c>
      <c r="N189">
        <v>0.32663037769405778</v>
      </c>
      <c r="O189">
        <v>0.30206642035104825</v>
      </c>
    </row>
    <row r="190" spans="1:15" x14ac:dyDescent="0.2">
      <c r="A190" s="14">
        <v>43658</v>
      </c>
      <c r="B190">
        <v>942</v>
      </c>
      <c r="C190">
        <v>940</v>
      </c>
      <c r="D190">
        <v>3105</v>
      </c>
      <c r="E190">
        <v>3090</v>
      </c>
      <c r="F190">
        <v>0.30420711974109998</v>
      </c>
      <c r="G190">
        <v>0.314384716773002</v>
      </c>
      <c r="H190">
        <v>6.0722664763190699E-3</v>
      </c>
      <c r="I190">
        <v>-1.6760787873183101</v>
      </c>
      <c r="J190">
        <v>-3.35</v>
      </c>
      <c r="L190">
        <v>0.32045698324932109</v>
      </c>
      <c r="M190">
        <v>0.30831245029668292</v>
      </c>
      <c r="N190">
        <v>0.32652924972564012</v>
      </c>
      <c r="O190">
        <v>0.30224018382036388</v>
      </c>
    </row>
    <row r="191" spans="1:15" x14ac:dyDescent="0.2">
      <c r="A191" s="14">
        <v>43657</v>
      </c>
      <c r="B191">
        <v>931</v>
      </c>
      <c r="C191">
        <v>937</v>
      </c>
      <c r="D191">
        <v>3070</v>
      </c>
      <c r="E191">
        <v>3080</v>
      </c>
      <c r="F191">
        <v>0.304220779220779</v>
      </c>
      <c r="G191">
        <v>0.31440315600461199</v>
      </c>
      <c r="H191">
        <v>6.0433638324236399E-3</v>
      </c>
      <c r="I191">
        <v>-1.6848856143995099</v>
      </c>
      <c r="J191">
        <v>-3.35</v>
      </c>
      <c r="L191">
        <v>0.32044651983703565</v>
      </c>
      <c r="M191">
        <v>0.30835979217218834</v>
      </c>
      <c r="N191">
        <v>0.3264898836694593</v>
      </c>
      <c r="O191">
        <v>0.30231642833976469</v>
      </c>
    </row>
    <row r="192" spans="1:15" x14ac:dyDescent="0.2">
      <c r="A192" s="14">
        <v>43656</v>
      </c>
      <c r="B192">
        <v>925</v>
      </c>
      <c r="C192">
        <v>929</v>
      </c>
      <c r="D192">
        <v>3100</v>
      </c>
      <c r="E192">
        <v>3050</v>
      </c>
      <c r="F192">
        <v>0.30459016393442601</v>
      </c>
      <c r="G192">
        <v>0.314363238866535</v>
      </c>
      <c r="H192">
        <v>6.1198904448207803E-3</v>
      </c>
      <c r="I192">
        <v>-1.5969362556776101</v>
      </c>
      <c r="J192">
        <v>-3.21</v>
      </c>
      <c r="L192">
        <v>0.32048312931135581</v>
      </c>
      <c r="M192">
        <v>0.30824334842171419</v>
      </c>
      <c r="N192">
        <v>0.32660301975617656</v>
      </c>
      <c r="O192">
        <v>0.30212345797689344</v>
      </c>
    </row>
    <row r="193" spans="1:15" x14ac:dyDescent="0.2">
      <c r="A193" s="14">
        <v>43655</v>
      </c>
      <c r="B193">
        <v>931</v>
      </c>
      <c r="C193">
        <v>922</v>
      </c>
      <c r="D193">
        <v>3050</v>
      </c>
      <c r="E193">
        <v>3110</v>
      </c>
      <c r="F193">
        <v>0.29646302250803802</v>
      </c>
      <c r="G193">
        <v>0.31415778716807202</v>
      </c>
      <c r="H193">
        <v>6.6777554892582898E-3</v>
      </c>
      <c r="I193">
        <v>-2.64980721269256</v>
      </c>
      <c r="J193">
        <v>-5.97</v>
      </c>
      <c r="L193">
        <v>0.32083554265733033</v>
      </c>
      <c r="M193">
        <v>0.30748003167881371</v>
      </c>
      <c r="N193">
        <v>0.32751329814658858</v>
      </c>
      <c r="O193">
        <v>0.30080227618955546</v>
      </c>
    </row>
    <row r="194" spans="1:15" x14ac:dyDescent="0.2">
      <c r="A194" s="14">
        <v>43654</v>
      </c>
      <c r="B194">
        <v>923</v>
      </c>
      <c r="C194">
        <v>922</v>
      </c>
      <c r="D194">
        <v>3040</v>
      </c>
      <c r="E194">
        <v>3030</v>
      </c>
      <c r="F194">
        <v>0.30429042904290399</v>
      </c>
      <c r="G194">
        <v>0.314103906749094</v>
      </c>
      <c r="H194">
        <v>6.83476776548837E-3</v>
      </c>
      <c r="I194">
        <v>-1.4358172863959999</v>
      </c>
      <c r="J194">
        <v>-3.23</v>
      </c>
      <c r="L194">
        <v>0.32093867451458236</v>
      </c>
      <c r="M194">
        <v>0.30726913898360564</v>
      </c>
      <c r="N194">
        <v>0.32777344228007071</v>
      </c>
      <c r="O194">
        <v>0.30043437121811728</v>
      </c>
    </row>
    <row r="195" spans="1:15" x14ac:dyDescent="0.2">
      <c r="A195" s="14">
        <v>43651</v>
      </c>
      <c r="B195">
        <v>942</v>
      </c>
      <c r="C195">
        <v>935</v>
      </c>
      <c r="D195">
        <v>3010</v>
      </c>
      <c r="E195">
        <v>3025</v>
      </c>
      <c r="F195">
        <v>0.30909090909090903</v>
      </c>
      <c r="G195">
        <v>0.314004340968008</v>
      </c>
      <c r="H195">
        <v>7.02864219224661E-3</v>
      </c>
      <c r="I195">
        <v>-0.69905847284689004</v>
      </c>
      <c r="J195">
        <v>-1.59</v>
      </c>
      <c r="L195">
        <v>0.32103298316025464</v>
      </c>
      <c r="M195">
        <v>0.30697569877576136</v>
      </c>
      <c r="N195">
        <v>0.32806162535250122</v>
      </c>
      <c r="O195">
        <v>0.29994705658351478</v>
      </c>
    </row>
    <row r="196" spans="1:15" x14ac:dyDescent="0.2">
      <c r="A196" s="14">
        <v>43650</v>
      </c>
      <c r="B196">
        <v>928</v>
      </c>
      <c r="C196">
        <v>937</v>
      </c>
      <c r="D196">
        <v>3020</v>
      </c>
      <c r="E196">
        <v>3010</v>
      </c>
      <c r="F196">
        <v>0.311295681063122</v>
      </c>
      <c r="G196">
        <v>0.31384537425166398</v>
      </c>
      <c r="H196">
        <v>7.2686976949499502E-3</v>
      </c>
      <c r="I196">
        <v>-0.35077716745779303</v>
      </c>
      <c r="J196">
        <v>-0.82</v>
      </c>
      <c r="L196">
        <v>0.32111407194661395</v>
      </c>
      <c r="M196">
        <v>0.306576676556714</v>
      </c>
      <c r="N196">
        <v>0.32838276964156388</v>
      </c>
      <c r="O196">
        <v>0.29930797886176408</v>
      </c>
    </row>
    <row r="197" spans="1:15" x14ac:dyDescent="0.2">
      <c r="A197" s="14">
        <v>43649</v>
      </c>
      <c r="B197">
        <v>921</v>
      </c>
      <c r="C197">
        <v>922</v>
      </c>
      <c r="D197">
        <v>3010</v>
      </c>
      <c r="E197">
        <v>3020</v>
      </c>
      <c r="F197">
        <v>0.30529801324503297</v>
      </c>
      <c r="G197">
        <v>0.31365712277359598</v>
      </c>
      <c r="H197">
        <v>7.5110845427881099E-3</v>
      </c>
      <c r="I197">
        <v>-1.11290313415383</v>
      </c>
      <c r="J197">
        <v>-2.74</v>
      </c>
      <c r="L197">
        <v>0.32116820731638407</v>
      </c>
      <c r="M197">
        <v>0.30614603823080788</v>
      </c>
      <c r="N197">
        <v>0.32867929185917222</v>
      </c>
      <c r="O197">
        <v>0.29863495368801973</v>
      </c>
    </row>
    <row r="198" spans="1:15" x14ac:dyDescent="0.2">
      <c r="A198" s="14">
        <v>43648</v>
      </c>
      <c r="B198">
        <v>926</v>
      </c>
      <c r="C198">
        <v>925</v>
      </c>
      <c r="D198">
        <v>3000</v>
      </c>
      <c r="E198">
        <v>2995</v>
      </c>
      <c r="F198">
        <v>0.30884808013355503</v>
      </c>
      <c r="G198">
        <v>0.31357236257682403</v>
      </c>
      <c r="H198">
        <v>7.6397034024019801E-3</v>
      </c>
      <c r="I198">
        <v>-0.61838558310827996</v>
      </c>
      <c r="J198">
        <v>-1.53</v>
      </c>
      <c r="L198">
        <v>0.32121206597922602</v>
      </c>
      <c r="M198">
        <v>0.30593265917442203</v>
      </c>
      <c r="N198">
        <v>0.32885176938162797</v>
      </c>
      <c r="O198">
        <v>0.29829295577202009</v>
      </c>
    </row>
    <row r="199" spans="1:15" x14ac:dyDescent="0.2">
      <c r="A199" s="14">
        <v>43647</v>
      </c>
      <c r="B199">
        <v>913</v>
      </c>
      <c r="C199">
        <v>926</v>
      </c>
      <c r="D199">
        <v>2961</v>
      </c>
      <c r="E199">
        <v>2990</v>
      </c>
      <c r="F199">
        <v>0.30969899665551798</v>
      </c>
      <c r="G199">
        <v>0.31355790784378001</v>
      </c>
      <c r="H199">
        <v>7.64964744733365E-3</v>
      </c>
      <c r="I199">
        <v>-0.50445608308491796</v>
      </c>
      <c r="J199">
        <v>-1.25</v>
      </c>
      <c r="L199">
        <v>0.32120755529111367</v>
      </c>
      <c r="M199">
        <v>0.30590826039644636</v>
      </c>
      <c r="N199">
        <v>0.32885720273844732</v>
      </c>
      <c r="O199">
        <v>0.29825861294911271</v>
      </c>
    </row>
    <row r="200" spans="1:15" x14ac:dyDescent="0.2">
      <c r="A200" s="14">
        <v>43644</v>
      </c>
      <c r="B200">
        <v>904</v>
      </c>
      <c r="C200">
        <v>900</v>
      </c>
      <c r="D200">
        <v>2886</v>
      </c>
      <c r="E200">
        <v>2916</v>
      </c>
      <c r="F200">
        <v>0.30864197530864101</v>
      </c>
      <c r="G200">
        <v>0.31364497119594698</v>
      </c>
      <c r="H200">
        <v>7.6423876243270298E-3</v>
      </c>
      <c r="I200">
        <v>-0.65463780865813004</v>
      </c>
      <c r="J200">
        <v>-1.62</v>
      </c>
      <c r="L200">
        <v>0.32128735882027398</v>
      </c>
      <c r="M200">
        <v>0.30600258357161997</v>
      </c>
      <c r="N200">
        <v>0.32892974644460105</v>
      </c>
      <c r="O200">
        <v>0.29836019594729291</v>
      </c>
    </row>
    <row r="201" spans="1:15" x14ac:dyDescent="0.2">
      <c r="A201" s="14">
        <v>43643</v>
      </c>
      <c r="B201">
        <v>886</v>
      </c>
      <c r="C201">
        <v>899</v>
      </c>
      <c r="D201">
        <v>2861</v>
      </c>
      <c r="E201">
        <v>2874</v>
      </c>
      <c r="F201">
        <v>0.312804453723034</v>
      </c>
      <c r="G201">
        <v>0.313714930043684</v>
      </c>
      <c r="H201">
        <v>7.6202529310596999E-3</v>
      </c>
      <c r="I201">
        <v>-0.119481115507189</v>
      </c>
      <c r="J201">
        <v>-0.28999999999999998</v>
      </c>
      <c r="L201">
        <v>0.32133518297474373</v>
      </c>
      <c r="M201">
        <v>0.30609467711262428</v>
      </c>
      <c r="N201">
        <v>0.32895543590580339</v>
      </c>
      <c r="O201">
        <v>0.29847442418156461</v>
      </c>
    </row>
    <row r="202" spans="1:15" x14ac:dyDescent="0.2">
      <c r="A202" s="14">
        <v>43642</v>
      </c>
      <c r="B202">
        <v>883</v>
      </c>
      <c r="C202">
        <v>879</v>
      </c>
      <c r="D202">
        <v>2820</v>
      </c>
      <c r="E202">
        <v>2851</v>
      </c>
      <c r="F202">
        <v>0.30831287267625301</v>
      </c>
      <c r="G202">
        <v>0.31364739064047698</v>
      </c>
      <c r="H202">
        <v>7.6504115602306398E-3</v>
      </c>
      <c r="I202">
        <v>-0.69728509665469596</v>
      </c>
      <c r="J202">
        <v>-1.73</v>
      </c>
      <c r="L202">
        <v>0.32129780220070764</v>
      </c>
      <c r="M202">
        <v>0.30599697908024631</v>
      </c>
      <c r="N202">
        <v>0.32894821376093825</v>
      </c>
      <c r="O202">
        <v>0.2983465675200157</v>
      </c>
    </row>
    <row r="203" spans="1:15" x14ac:dyDescent="0.2">
      <c r="A203" s="14">
        <v>43641</v>
      </c>
      <c r="B203">
        <v>901</v>
      </c>
      <c r="C203">
        <v>887</v>
      </c>
      <c r="D203">
        <v>2837</v>
      </c>
      <c r="E203">
        <v>2824</v>
      </c>
      <c r="F203">
        <v>0.31409348441926299</v>
      </c>
      <c r="G203">
        <v>0.31354052059209497</v>
      </c>
      <c r="H203">
        <v>7.77908521373912E-3</v>
      </c>
      <c r="I203">
        <v>7.1083400165228405E-2</v>
      </c>
      <c r="J203">
        <v>0.18</v>
      </c>
      <c r="L203">
        <v>0.32131960580583407</v>
      </c>
      <c r="M203">
        <v>0.30576143537835587</v>
      </c>
      <c r="N203">
        <v>0.32909869101957323</v>
      </c>
      <c r="O203">
        <v>0.29798235016461672</v>
      </c>
    </row>
    <row r="204" spans="1:15" x14ac:dyDescent="0.2">
      <c r="A204" s="14">
        <v>43640</v>
      </c>
      <c r="B204">
        <v>888</v>
      </c>
      <c r="C204">
        <v>895</v>
      </c>
      <c r="D204">
        <v>2839</v>
      </c>
      <c r="E204">
        <v>2820</v>
      </c>
      <c r="F204">
        <v>0.31737588652482202</v>
      </c>
      <c r="G204">
        <v>0.31329378393709301</v>
      </c>
      <c r="H204">
        <v>8.04651093112441E-3</v>
      </c>
      <c r="I204">
        <v>0.50731337130718501</v>
      </c>
      <c r="J204">
        <v>1.29</v>
      </c>
      <c r="L204">
        <v>0.32134029486821741</v>
      </c>
      <c r="M204">
        <v>0.3052472730059686</v>
      </c>
      <c r="N204">
        <v>0.32938680579934182</v>
      </c>
      <c r="O204">
        <v>0.29720076207484419</v>
      </c>
    </row>
    <row r="205" spans="1:15" x14ac:dyDescent="0.2">
      <c r="A205" s="14">
        <v>43637</v>
      </c>
      <c r="B205">
        <v>898</v>
      </c>
      <c r="C205">
        <v>888</v>
      </c>
      <c r="D205">
        <v>2900</v>
      </c>
      <c r="E205">
        <v>2839</v>
      </c>
      <c r="F205">
        <v>0.312786192321239</v>
      </c>
      <c r="G205">
        <v>0.31295653360258802</v>
      </c>
      <c r="H205">
        <v>8.3910400761448792E-3</v>
      </c>
      <c r="I205">
        <v>-2.0300377522124501E-2</v>
      </c>
      <c r="J205">
        <v>-0.05</v>
      </c>
      <c r="L205">
        <v>0.3213475736787329</v>
      </c>
      <c r="M205">
        <v>0.30456549352644313</v>
      </c>
      <c r="N205">
        <v>0.32973861375487779</v>
      </c>
      <c r="O205">
        <v>0.29617445345029825</v>
      </c>
    </row>
    <row r="206" spans="1:15" x14ac:dyDescent="0.2">
      <c r="A206" s="14">
        <v>43636</v>
      </c>
      <c r="B206">
        <v>906</v>
      </c>
      <c r="C206">
        <v>897</v>
      </c>
      <c r="D206">
        <v>2863</v>
      </c>
      <c r="E206">
        <v>2885</v>
      </c>
      <c r="F206">
        <v>0.31091854419410703</v>
      </c>
      <c r="G206">
        <v>0.31269922035813202</v>
      </c>
      <c r="H206">
        <v>8.6831309746083704E-3</v>
      </c>
      <c r="I206">
        <v>-0.205073051325805</v>
      </c>
      <c r="J206">
        <v>-0.56999999999999995</v>
      </c>
      <c r="L206">
        <v>0.3213823513327404</v>
      </c>
      <c r="M206">
        <v>0.30401608938352365</v>
      </c>
      <c r="N206">
        <v>0.33006548230734878</v>
      </c>
      <c r="O206">
        <v>0.29533295840891527</v>
      </c>
    </row>
    <row r="207" spans="1:15" x14ac:dyDescent="0.2">
      <c r="A207" s="14">
        <v>43635</v>
      </c>
      <c r="B207">
        <v>887</v>
      </c>
      <c r="C207">
        <v>900</v>
      </c>
      <c r="D207">
        <v>2786</v>
      </c>
      <c r="E207">
        <v>2843</v>
      </c>
      <c r="F207">
        <v>0.31656700668308102</v>
      </c>
      <c r="G207">
        <v>0.31251621977872401</v>
      </c>
      <c r="H207">
        <v>8.8615289174275805E-3</v>
      </c>
      <c r="I207">
        <v>0.45712054230169102</v>
      </c>
      <c r="J207">
        <v>1.28</v>
      </c>
      <c r="L207">
        <v>0.3213777486961516</v>
      </c>
      <c r="M207">
        <v>0.30365469086129643</v>
      </c>
      <c r="N207">
        <v>0.33023927761357919</v>
      </c>
      <c r="O207">
        <v>0.29479316194386884</v>
      </c>
    </row>
    <row r="208" spans="1:15" x14ac:dyDescent="0.2">
      <c r="A208" s="14">
        <v>43634</v>
      </c>
      <c r="B208">
        <v>897</v>
      </c>
      <c r="C208">
        <v>879</v>
      </c>
      <c r="D208">
        <v>2783</v>
      </c>
      <c r="E208">
        <v>2802</v>
      </c>
      <c r="F208">
        <v>0.31370449678800799</v>
      </c>
      <c r="G208">
        <v>0.31236591459157698</v>
      </c>
      <c r="H208">
        <v>8.8871124800952595E-3</v>
      </c>
      <c r="I208">
        <v>0.15062059802088801</v>
      </c>
      <c r="J208">
        <v>0.43</v>
      </c>
      <c r="L208">
        <v>0.32125302707167225</v>
      </c>
      <c r="M208">
        <v>0.3034788021114817</v>
      </c>
      <c r="N208">
        <v>0.33014013955176752</v>
      </c>
      <c r="O208">
        <v>0.29459168963138643</v>
      </c>
    </row>
    <row r="209" spans="1:15" x14ac:dyDescent="0.2">
      <c r="A209" s="14">
        <v>43633</v>
      </c>
      <c r="B209">
        <v>893</v>
      </c>
      <c r="C209">
        <v>894</v>
      </c>
      <c r="D209">
        <v>2814</v>
      </c>
      <c r="E209">
        <v>2789</v>
      </c>
      <c r="F209">
        <v>0.32054499820724203</v>
      </c>
      <c r="G209">
        <v>0.31222632522263899</v>
      </c>
      <c r="H209">
        <v>8.9470089274484698E-3</v>
      </c>
      <c r="I209">
        <v>0.92977139645880902</v>
      </c>
      <c r="J209">
        <v>2.6</v>
      </c>
      <c r="L209">
        <v>0.32117333415008747</v>
      </c>
      <c r="M209">
        <v>0.3032793162951905</v>
      </c>
      <c r="N209">
        <v>0.3301203430775359</v>
      </c>
      <c r="O209">
        <v>0.29433230736774207</v>
      </c>
    </row>
    <row r="210" spans="1:15" x14ac:dyDescent="0.2">
      <c r="A210" s="14">
        <v>43630</v>
      </c>
      <c r="B210">
        <v>906</v>
      </c>
      <c r="C210">
        <v>895</v>
      </c>
      <c r="D210">
        <v>2820</v>
      </c>
      <c r="E210">
        <v>2845</v>
      </c>
      <c r="F210">
        <v>0.314586994727592</v>
      </c>
      <c r="G210">
        <v>0.31188322764807902</v>
      </c>
      <c r="H210">
        <v>9.1132714037375807E-3</v>
      </c>
      <c r="I210">
        <v>0.29668457787874303</v>
      </c>
      <c r="J210">
        <v>0.86</v>
      </c>
      <c r="L210">
        <v>0.3209964990518166</v>
      </c>
      <c r="M210">
        <v>0.30276995624434144</v>
      </c>
      <c r="N210">
        <v>0.33010977045555417</v>
      </c>
      <c r="O210">
        <v>0.29365668484060387</v>
      </c>
    </row>
    <row r="211" spans="1:15" x14ac:dyDescent="0.2">
      <c r="A211" s="14">
        <v>43629</v>
      </c>
      <c r="B211">
        <v>898</v>
      </c>
      <c r="C211">
        <v>887</v>
      </c>
      <c r="D211">
        <v>2778</v>
      </c>
      <c r="E211">
        <v>2792</v>
      </c>
      <c r="F211">
        <v>0.31769340974212001</v>
      </c>
      <c r="G211">
        <v>0.31166581174894198</v>
      </c>
      <c r="H211">
        <v>9.2398045213911793E-3</v>
      </c>
      <c r="I211">
        <v>0.65235124609221595</v>
      </c>
      <c r="J211">
        <v>1.9</v>
      </c>
      <c r="L211">
        <v>0.32090561627033315</v>
      </c>
      <c r="M211">
        <v>0.30242600722755081</v>
      </c>
      <c r="N211">
        <v>0.33014542079172432</v>
      </c>
      <c r="O211">
        <v>0.29318620270615964</v>
      </c>
    </row>
    <row r="212" spans="1:15" x14ac:dyDescent="0.2">
      <c r="A212" s="14">
        <v>43628</v>
      </c>
      <c r="B212">
        <v>901</v>
      </c>
      <c r="C212">
        <v>904</v>
      </c>
      <c r="D212">
        <v>2776</v>
      </c>
      <c r="E212">
        <v>2806</v>
      </c>
      <c r="F212">
        <v>0.32216678545972899</v>
      </c>
      <c r="G212">
        <v>0.31136877258943801</v>
      </c>
      <c r="H212">
        <v>9.3979949839682001E-3</v>
      </c>
      <c r="I212">
        <v>1.1489698482187201</v>
      </c>
      <c r="J212">
        <v>3.35</v>
      </c>
      <c r="L212">
        <v>0.32076676757340622</v>
      </c>
      <c r="M212">
        <v>0.30197077760546981</v>
      </c>
      <c r="N212">
        <v>0.33016476255737442</v>
      </c>
      <c r="O212">
        <v>0.2925727826215016</v>
      </c>
    </row>
    <row r="213" spans="1:15" x14ac:dyDescent="0.2">
      <c r="A213" s="14">
        <v>43627</v>
      </c>
      <c r="B213">
        <v>906</v>
      </c>
      <c r="C213">
        <v>905</v>
      </c>
      <c r="D213">
        <v>2761</v>
      </c>
      <c r="E213">
        <v>2791</v>
      </c>
      <c r="F213">
        <v>0.32425653887495498</v>
      </c>
      <c r="G213">
        <v>0.31093631905991398</v>
      </c>
      <c r="H213">
        <v>9.6344289009842893E-3</v>
      </c>
      <c r="I213">
        <v>1.38256454554139</v>
      </c>
      <c r="J213">
        <v>4.1100000000000003</v>
      </c>
      <c r="L213">
        <v>0.32057074796089829</v>
      </c>
      <c r="M213">
        <v>0.30130189015892966</v>
      </c>
      <c r="N213">
        <v>0.33020517686188255</v>
      </c>
      <c r="O213">
        <v>0.2916674612579454</v>
      </c>
    </row>
    <row r="214" spans="1:15" x14ac:dyDescent="0.2">
      <c r="A214" s="14">
        <v>43626</v>
      </c>
      <c r="B214">
        <v>897</v>
      </c>
      <c r="C214">
        <v>906</v>
      </c>
      <c r="D214">
        <v>2801</v>
      </c>
      <c r="E214">
        <v>2786</v>
      </c>
      <c r="F214">
        <v>0.32519741564967602</v>
      </c>
      <c r="G214">
        <v>0.310658465654014</v>
      </c>
      <c r="H214">
        <v>9.5463642023987192E-3</v>
      </c>
      <c r="I214">
        <v>1.52298295847645</v>
      </c>
      <c r="J214">
        <v>4.47</v>
      </c>
      <c r="L214">
        <v>0.32020482985641274</v>
      </c>
      <c r="M214">
        <v>0.30111210145161527</v>
      </c>
      <c r="N214">
        <v>0.32975119405881143</v>
      </c>
      <c r="O214">
        <v>0.29156573724921658</v>
      </c>
    </row>
    <row r="215" spans="1:15" x14ac:dyDescent="0.2">
      <c r="A215" s="14">
        <v>43623</v>
      </c>
      <c r="B215">
        <v>886</v>
      </c>
      <c r="C215">
        <v>887</v>
      </c>
      <c r="D215">
        <v>2801</v>
      </c>
      <c r="E215">
        <v>2796</v>
      </c>
      <c r="F215">
        <v>0.31723891273247401</v>
      </c>
      <c r="G215">
        <v>0.31045664645348098</v>
      </c>
      <c r="H215">
        <v>9.3956736955628194E-3</v>
      </c>
      <c r="I215">
        <v>0.72184991718009195</v>
      </c>
      <c r="J215">
        <v>2.14</v>
      </c>
      <c r="L215">
        <v>0.3198523201490438</v>
      </c>
      <c r="M215">
        <v>0.30106097275791815</v>
      </c>
      <c r="N215">
        <v>0.32924799384460662</v>
      </c>
      <c r="O215">
        <v>0.29166529906235533</v>
      </c>
    </row>
    <row r="216" spans="1:15" x14ac:dyDescent="0.2">
      <c r="A216" s="14">
        <v>43622</v>
      </c>
      <c r="B216">
        <v>895</v>
      </c>
      <c r="C216">
        <v>890</v>
      </c>
      <c r="D216">
        <v>2752</v>
      </c>
      <c r="E216">
        <v>2805</v>
      </c>
      <c r="F216">
        <v>0.31729055258466998</v>
      </c>
      <c r="G216">
        <v>0.31040360135599798</v>
      </c>
      <c r="H216">
        <v>9.3684242077734497E-3</v>
      </c>
      <c r="I216">
        <v>0.73512375997634505</v>
      </c>
      <c r="J216">
        <v>2.17</v>
      </c>
      <c r="L216">
        <v>0.31977202556377143</v>
      </c>
      <c r="M216">
        <v>0.30103517714822453</v>
      </c>
      <c r="N216">
        <v>0.32914044977154489</v>
      </c>
      <c r="O216">
        <v>0.29166675294045108</v>
      </c>
    </row>
    <row r="217" spans="1:15" x14ac:dyDescent="0.2">
      <c r="A217" s="14">
        <v>43621</v>
      </c>
      <c r="B217">
        <v>899</v>
      </c>
      <c r="C217">
        <v>895</v>
      </c>
      <c r="D217">
        <v>2794</v>
      </c>
      <c r="E217">
        <v>2753</v>
      </c>
      <c r="F217">
        <v>0.32509989102796899</v>
      </c>
      <c r="G217">
        <v>0.31026991794492598</v>
      </c>
      <c r="H217">
        <v>9.3406906970426497E-3</v>
      </c>
      <c r="I217" s="15">
        <v>1.5876741414570801</v>
      </c>
      <c r="J217">
        <v>4.5599999999999996</v>
      </c>
      <c r="L217">
        <v>0.31961060864196861</v>
      </c>
      <c r="M217">
        <v>0.30092922724788335</v>
      </c>
      <c r="N217">
        <v>0.32895129933901129</v>
      </c>
      <c r="O217">
        <v>0.29158853655084066</v>
      </c>
    </row>
    <row r="218" spans="1:15" x14ac:dyDescent="0.2">
      <c r="A218" s="14">
        <v>43620</v>
      </c>
      <c r="B218">
        <v>869</v>
      </c>
      <c r="C218">
        <v>878</v>
      </c>
      <c r="D218">
        <v>2733</v>
      </c>
      <c r="E218">
        <v>2719</v>
      </c>
      <c r="F218">
        <v>0.322912835601324</v>
      </c>
      <c r="G218">
        <v>0.30986194911556803</v>
      </c>
      <c r="H218">
        <v>9.3522522980006902E-3</v>
      </c>
      <c r="I218">
        <v>1.3954805826341301</v>
      </c>
      <c r="J218">
        <v>4.04</v>
      </c>
      <c r="L218">
        <v>0.31921420141356871</v>
      </c>
      <c r="M218">
        <v>0.30050969681756734</v>
      </c>
      <c r="N218">
        <v>0.3285664537115694</v>
      </c>
      <c r="O218">
        <v>0.29115744451956665</v>
      </c>
    </row>
    <row r="219" spans="1:15" x14ac:dyDescent="0.2">
      <c r="A219" s="14">
        <v>43619</v>
      </c>
      <c r="B219">
        <v>871</v>
      </c>
      <c r="C219">
        <v>867</v>
      </c>
      <c r="D219">
        <v>2693</v>
      </c>
      <c r="E219">
        <v>2705</v>
      </c>
      <c r="F219">
        <v>0.320517560073937</v>
      </c>
      <c r="G219">
        <v>0.30938688780080698</v>
      </c>
      <c r="H219">
        <v>9.5794175796829698E-3</v>
      </c>
      <c r="I219">
        <v>1.1619362221704499</v>
      </c>
      <c r="J219">
        <v>3.47</v>
      </c>
      <c r="L219">
        <v>0.31896630538048992</v>
      </c>
      <c r="M219">
        <v>0.29980747022112403</v>
      </c>
      <c r="N219">
        <v>0.32854572296017293</v>
      </c>
      <c r="O219">
        <v>0.29022805264144103</v>
      </c>
    </row>
    <row r="220" spans="1:15" x14ac:dyDescent="0.2">
      <c r="A220" s="14">
        <v>43616</v>
      </c>
      <c r="B220">
        <v>879</v>
      </c>
      <c r="C220">
        <v>880</v>
      </c>
      <c r="D220">
        <v>2740</v>
      </c>
      <c r="E220">
        <v>2722</v>
      </c>
      <c r="F220">
        <v>0.32329169728141</v>
      </c>
      <c r="G220">
        <v>0.308979421228958</v>
      </c>
      <c r="H220">
        <v>9.7458008367611992E-3</v>
      </c>
      <c r="I220">
        <v>1.46855823263556</v>
      </c>
      <c r="J220">
        <v>4.43</v>
      </c>
      <c r="L220">
        <v>0.31872522206571918</v>
      </c>
      <c r="M220">
        <v>0.29923362039219681</v>
      </c>
      <c r="N220">
        <v>0.32847102290248037</v>
      </c>
      <c r="O220">
        <v>0.28948781955543562</v>
      </c>
    </row>
    <row r="221" spans="1:15" x14ac:dyDescent="0.2">
      <c r="A221" s="14">
        <v>43615</v>
      </c>
      <c r="B221">
        <v>881</v>
      </c>
      <c r="C221">
        <v>889</v>
      </c>
      <c r="D221">
        <v>2767</v>
      </c>
      <c r="E221">
        <v>2764</v>
      </c>
      <c r="F221">
        <v>0.32163531114326999</v>
      </c>
      <c r="G221">
        <v>0.30847999195992298</v>
      </c>
      <c r="H221">
        <v>9.9570319286673998E-3</v>
      </c>
      <c r="I221">
        <v>1.3212088981528201</v>
      </c>
      <c r="J221">
        <v>4.09</v>
      </c>
      <c r="L221">
        <v>0.31843702388859041</v>
      </c>
      <c r="M221">
        <v>0.29852296003125556</v>
      </c>
      <c r="N221">
        <v>0.32839405581725778</v>
      </c>
      <c r="O221">
        <v>0.28856592810258819</v>
      </c>
    </row>
    <row r="222" spans="1:15" x14ac:dyDescent="0.2">
      <c r="A222" s="14">
        <v>43614</v>
      </c>
      <c r="B222">
        <v>870</v>
      </c>
      <c r="C222">
        <v>888</v>
      </c>
      <c r="D222">
        <v>2787</v>
      </c>
      <c r="E222">
        <v>2770</v>
      </c>
      <c r="F222">
        <v>0.32057761732851903</v>
      </c>
      <c r="G222">
        <v>0.30803256836300602</v>
      </c>
      <c r="H222">
        <v>1.01086293397813E-2</v>
      </c>
      <c r="I222">
        <v>1.2410237376242601</v>
      </c>
      <c r="J222">
        <v>3.91</v>
      </c>
      <c r="L222">
        <v>0.31814119770278732</v>
      </c>
      <c r="M222">
        <v>0.29792393902322473</v>
      </c>
      <c r="N222">
        <v>0.32824982704256861</v>
      </c>
      <c r="O222">
        <v>0.28781530968344343</v>
      </c>
    </row>
    <row r="223" spans="1:15" x14ac:dyDescent="0.2">
      <c r="A223" s="14">
        <v>43613</v>
      </c>
      <c r="B223">
        <v>884</v>
      </c>
      <c r="C223">
        <v>877</v>
      </c>
      <c r="D223">
        <v>2796</v>
      </c>
      <c r="E223">
        <v>2807</v>
      </c>
      <c r="F223">
        <v>0.31243320270751601</v>
      </c>
      <c r="G223">
        <v>0.307554681349267</v>
      </c>
      <c r="H223">
        <v>1.0348622082142499E-2</v>
      </c>
      <c r="I223">
        <v>0.47141748143140599</v>
      </c>
      <c r="J223">
        <v>1.56</v>
      </c>
      <c r="L223">
        <v>0.31790330343140949</v>
      </c>
      <c r="M223">
        <v>0.29720605926712451</v>
      </c>
      <c r="N223">
        <v>0.32825192551355198</v>
      </c>
      <c r="O223">
        <v>0.28685743718498202</v>
      </c>
    </row>
    <row r="224" spans="1:15" x14ac:dyDescent="0.2">
      <c r="A224" s="14">
        <v>43612</v>
      </c>
      <c r="B224">
        <v>895</v>
      </c>
      <c r="C224">
        <v>892</v>
      </c>
      <c r="D224">
        <v>2760</v>
      </c>
      <c r="E224">
        <v>2774</v>
      </c>
      <c r="F224">
        <v>0.32155731795241499</v>
      </c>
      <c r="G224">
        <v>0.30731024823882702</v>
      </c>
      <c r="H224">
        <v>1.04465474231734E-2</v>
      </c>
      <c r="I224">
        <v>1.3638065416698399</v>
      </c>
      <c r="J224">
        <v>4.43</v>
      </c>
      <c r="L224">
        <v>0.31775679566200044</v>
      </c>
      <c r="M224">
        <v>0.29686370081565361</v>
      </c>
      <c r="N224">
        <v>0.32820334308517385</v>
      </c>
      <c r="O224">
        <v>0.28641715339248019</v>
      </c>
    </row>
    <row r="225" spans="1:15" x14ac:dyDescent="0.2">
      <c r="A225" s="14">
        <v>43609</v>
      </c>
      <c r="B225">
        <v>880</v>
      </c>
      <c r="C225">
        <v>889</v>
      </c>
      <c r="D225">
        <v>2800</v>
      </c>
      <c r="E225">
        <v>2761</v>
      </c>
      <c r="F225">
        <v>0.321984788120246</v>
      </c>
      <c r="G225">
        <v>0.30698055028188198</v>
      </c>
      <c r="H225">
        <v>1.03817025809246E-2</v>
      </c>
      <c r="I225">
        <v>1.4452579161661601</v>
      </c>
      <c r="J225">
        <v>4.66</v>
      </c>
      <c r="L225">
        <v>0.31736225286280656</v>
      </c>
      <c r="M225">
        <v>0.2965988477009574</v>
      </c>
      <c r="N225">
        <v>0.32774395544373119</v>
      </c>
      <c r="O225">
        <v>0.28621714512003277</v>
      </c>
    </row>
    <row r="226" spans="1:15" x14ac:dyDescent="0.2">
      <c r="A226" s="14">
        <v>43608</v>
      </c>
      <c r="B226">
        <v>895</v>
      </c>
      <c r="C226">
        <v>895</v>
      </c>
      <c r="D226">
        <v>2800</v>
      </c>
      <c r="E226">
        <v>2802</v>
      </c>
      <c r="F226">
        <v>0.31941470378301201</v>
      </c>
      <c r="G226">
        <v>0.30663362534517802</v>
      </c>
      <c r="H226">
        <v>1.03089995353754E-2</v>
      </c>
      <c r="I226">
        <v>1.2397981388955801</v>
      </c>
      <c r="J226">
        <v>4</v>
      </c>
      <c r="L226">
        <v>0.31694262488055341</v>
      </c>
      <c r="M226">
        <v>0.29632462580980262</v>
      </c>
      <c r="N226">
        <v>0.32725162441592881</v>
      </c>
      <c r="O226">
        <v>0.28601562627442723</v>
      </c>
    </row>
    <row r="227" spans="1:15" x14ac:dyDescent="0.2">
      <c r="A227" s="14">
        <v>43607</v>
      </c>
      <c r="B227">
        <v>891</v>
      </c>
      <c r="C227">
        <v>901</v>
      </c>
      <c r="D227">
        <v>2846</v>
      </c>
      <c r="E227">
        <v>2799</v>
      </c>
      <c r="F227">
        <v>0.32190067881386197</v>
      </c>
      <c r="G227">
        <v>0.30633977720533001</v>
      </c>
      <c r="H227">
        <v>1.02544496263602E-2</v>
      </c>
      <c r="I227">
        <v>1.5174779900941899</v>
      </c>
      <c r="J227">
        <v>4.83</v>
      </c>
      <c r="L227">
        <v>0.3165942268316902</v>
      </c>
      <c r="M227">
        <v>0.29608532757896983</v>
      </c>
      <c r="N227">
        <v>0.32684867645805044</v>
      </c>
      <c r="O227">
        <v>0.28583087795260959</v>
      </c>
    </row>
    <row r="228" spans="1:15" x14ac:dyDescent="0.2">
      <c r="A228" s="14">
        <v>43606</v>
      </c>
      <c r="B228">
        <v>894</v>
      </c>
      <c r="C228">
        <v>890</v>
      </c>
      <c r="D228">
        <v>2796</v>
      </c>
      <c r="E228">
        <v>2858</v>
      </c>
      <c r="F228">
        <v>0.311406578026592</v>
      </c>
      <c r="G228">
        <v>0.30597559341563701</v>
      </c>
      <c r="H228">
        <v>1.0180092755955101E-2</v>
      </c>
      <c r="I228">
        <v>0.53349068040436898</v>
      </c>
      <c r="J228">
        <v>1.74</v>
      </c>
      <c r="L228">
        <v>0.31615568617159212</v>
      </c>
      <c r="M228">
        <v>0.29579550065968191</v>
      </c>
      <c r="N228">
        <v>0.32633577892754723</v>
      </c>
      <c r="O228">
        <v>0.2856154079037268</v>
      </c>
    </row>
    <row r="229" spans="1:15" x14ac:dyDescent="0.2">
      <c r="A229" s="14">
        <v>43605</v>
      </c>
      <c r="B229">
        <v>890</v>
      </c>
      <c r="C229">
        <v>903</v>
      </c>
      <c r="D229">
        <v>2856</v>
      </c>
      <c r="E229">
        <v>2805</v>
      </c>
      <c r="F229">
        <v>0.32192513368983899</v>
      </c>
      <c r="G229">
        <v>0.30583689643075901</v>
      </c>
      <c r="H229">
        <v>1.0176015590907601E-2</v>
      </c>
      <c r="I229">
        <v>1.5809957360379201</v>
      </c>
      <c r="J229">
        <v>5</v>
      </c>
      <c r="L229">
        <v>0.31601291202166659</v>
      </c>
      <c r="M229">
        <v>0.29566088083985143</v>
      </c>
      <c r="N229">
        <v>0.32618892761257423</v>
      </c>
      <c r="O229">
        <v>0.28548486524894379</v>
      </c>
    </row>
    <row r="230" spans="1:15" x14ac:dyDescent="0.2">
      <c r="A230" s="14">
        <v>43602</v>
      </c>
      <c r="B230">
        <v>891</v>
      </c>
      <c r="C230">
        <v>887</v>
      </c>
      <c r="D230">
        <v>2861</v>
      </c>
      <c r="E230">
        <v>2856</v>
      </c>
      <c r="F230">
        <v>0.31057422969187598</v>
      </c>
      <c r="G230">
        <v>0.30567651601701101</v>
      </c>
      <c r="H230">
        <v>1.0014700989877799E-2</v>
      </c>
      <c r="I230">
        <v>0.48905241203059002</v>
      </c>
      <c r="J230">
        <v>1.58</v>
      </c>
      <c r="L230">
        <v>0.31569121700688879</v>
      </c>
      <c r="M230">
        <v>0.29566181502713323</v>
      </c>
      <c r="N230">
        <v>0.32570591799676663</v>
      </c>
      <c r="O230">
        <v>0.2856471140372554</v>
      </c>
    </row>
    <row r="231" spans="1:15" x14ac:dyDescent="0.2">
      <c r="A231" s="14">
        <v>43601</v>
      </c>
      <c r="B231">
        <v>890</v>
      </c>
      <c r="C231">
        <v>891</v>
      </c>
      <c r="D231">
        <v>2853</v>
      </c>
      <c r="E231">
        <v>2846</v>
      </c>
      <c r="F231">
        <v>0.31307097680955698</v>
      </c>
      <c r="G231">
        <v>0.30566493805249201</v>
      </c>
      <c r="H231">
        <v>1.0009532678990201E-2</v>
      </c>
      <c r="I231">
        <v>0.73989855416622996</v>
      </c>
      <c r="J231">
        <v>2.37</v>
      </c>
      <c r="L231">
        <v>0.31567447073148219</v>
      </c>
      <c r="M231">
        <v>0.29565540537350182</v>
      </c>
      <c r="N231">
        <v>0.32568400341047243</v>
      </c>
      <c r="O231">
        <v>0.28564587269451158</v>
      </c>
    </row>
    <row r="232" spans="1:15" x14ac:dyDescent="0.2">
      <c r="A232" s="14">
        <v>43600</v>
      </c>
      <c r="B232">
        <v>893</v>
      </c>
      <c r="C232">
        <v>894</v>
      </c>
      <c r="D232">
        <v>2868</v>
      </c>
      <c r="E232">
        <v>2820</v>
      </c>
      <c r="F232">
        <v>0.31702127659574397</v>
      </c>
      <c r="G232">
        <v>0.30567327986390702</v>
      </c>
      <c r="H232">
        <v>1.0015959932007001E-2</v>
      </c>
      <c r="I232">
        <v>1.1329914265704299</v>
      </c>
      <c r="J232">
        <v>3.58</v>
      </c>
      <c r="L232">
        <v>0.31568923979591401</v>
      </c>
      <c r="M232">
        <v>0.29565731993190003</v>
      </c>
      <c r="N232">
        <v>0.325705199727921</v>
      </c>
      <c r="O232">
        <v>0.28564135999989304</v>
      </c>
    </row>
    <row r="233" spans="1:15" x14ac:dyDescent="0.2">
      <c r="A233" s="14">
        <v>43599</v>
      </c>
      <c r="B233">
        <v>862</v>
      </c>
      <c r="C233">
        <v>888</v>
      </c>
      <c r="D233">
        <v>2860</v>
      </c>
      <c r="E233">
        <v>2903</v>
      </c>
      <c r="F233">
        <v>0.30589045814674398</v>
      </c>
      <c r="G233">
        <v>0.30564583568213699</v>
      </c>
      <c r="H233">
        <v>9.9876081190572504E-3</v>
      </c>
      <c r="I233">
        <v>2.4492597395834301E-2</v>
      </c>
      <c r="J233">
        <v>0.08</v>
      </c>
      <c r="L233">
        <v>0.31563344380119424</v>
      </c>
      <c r="M233">
        <v>0.29565822756307975</v>
      </c>
      <c r="N233">
        <v>0.32562105192025148</v>
      </c>
      <c r="O233">
        <v>0.2856706194440225</v>
      </c>
    </row>
    <row r="234" spans="1:15" x14ac:dyDescent="0.2">
      <c r="A234" s="14">
        <v>43598</v>
      </c>
      <c r="B234">
        <v>886</v>
      </c>
      <c r="C234">
        <v>885</v>
      </c>
      <c r="D234">
        <v>2877</v>
      </c>
      <c r="E234">
        <v>2880</v>
      </c>
      <c r="F234">
        <v>0.30729166666666602</v>
      </c>
      <c r="G234">
        <v>0.30552539147827501</v>
      </c>
      <c r="H234">
        <v>1.0038271409256999E-2</v>
      </c>
      <c r="I234">
        <v>0.175954117634434</v>
      </c>
      <c r="J234">
        <v>0.56999999999999995</v>
      </c>
      <c r="L234">
        <v>0.31556366288753201</v>
      </c>
      <c r="M234">
        <v>0.29548712006901801</v>
      </c>
      <c r="N234">
        <v>0.32560193429678902</v>
      </c>
      <c r="O234">
        <v>0.285448848659761</v>
      </c>
    </row>
    <row r="235" spans="1:15" x14ac:dyDescent="0.2">
      <c r="A235" s="14">
        <v>43595</v>
      </c>
      <c r="B235">
        <v>893</v>
      </c>
      <c r="C235">
        <v>889</v>
      </c>
      <c r="D235">
        <v>2837</v>
      </c>
      <c r="E235">
        <v>2857</v>
      </c>
      <c r="F235">
        <v>0.31116555827791298</v>
      </c>
      <c r="G235">
        <v>0.30538232398384701</v>
      </c>
      <c r="H235">
        <v>1.0088416850217399E-2</v>
      </c>
      <c r="I235">
        <v>0.57325489023006404</v>
      </c>
      <c r="J235">
        <v>1.86</v>
      </c>
      <c r="L235">
        <v>0.3154707408340644</v>
      </c>
      <c r="M235">
        <v>0.29529390713362963</v>
      </c>
      <c r="N235">
        <v>0.32555915768428179</v>
      </c>
      <c r="O235">
        <v>0.28520549028341224</v>
      </c>
    </row>
    <row r="236" spans="1:15" x14ac:dyDescent="0.2">
      <c r="A236" s="14">
        <v>43594</v>
      </c>
      <c r="B236">
        <v>901</v>
      </c>
      <c r="C236">
        <v>899</v>
      </c>
      <c r="D236">
        <v>2912</v>
      </c>
      <c r="E236">
        <v>2847</v>
      </c>
      <c r="F236">
        <v>0.31577098700386302</v>
      </c>
      <c r="G236">
        <v>0.30517564101566602</v>
      </c>
      <c r="H236">
        <v>1.0126533628811701E-2</v>
      </c>
      <c r="I236">
        <v>1.0462954428997899</v>
      </c>
      <c r="J236">
        <v>3.36</v>
      </c>
      <c r="L236">
        <v>0.31530217464447774</v>
      </c>
      <c r="M236">
        <v>0.2950491073868543</v>
      </c>
      <c r="N236">
        <v>0.3254287082732894</v>
      </c>
      <c r="O236">
        <v>0.28492257375804264</v>
      </c>
    </row>
    <row r="237" spans="1:15" x14ac:dyDescent="0.2">
      <c r="A237" s="14">
        <v>43593</v>
      </c>
      <c r="B237">
        <v>940</v>
      </c>
      <c r="C237">
        <v>911</v>
      </c>
      <c r="D237">
        <v>2916</v>
      </c>
      <c r="E237">
        <v>2875</v>
      </c>
      <c r="F237">
        <v>0.31686956521739101</v>
      </c>
      <c r="G237">
        <v>0.30505244391753999</v>
      </c>
      <c r="H237">
        <v>1.0052819924065801E-2</v>
      </c>
      <c r="I237">
        <v>1.17550313137127</v>
      </c>
      <c r="J237">
        <v>3.73</v>
      </c>
      <c r="L237">
        <v>0.31510526384160581</v>
      </c>
      <c r="M237">
        <v>0.29499962399347418</v>
      </c>
      <c r="N237">
        <v>0.32515808376567157</v>
      </c>
      <c r="O237">
        <v>0.28494680406940842</v>
      </c>
    </row>
    <row r="238" spans="1:15" x14ac:dyDescent="0.2">
      <c r="A238" s="14">
        <v>43592</v>
      </c>
      <c r="B238">
        <v>946</v>
      </c>
      <c r="C238">
        <v>955</v>
      </c>
      <c r="D238">
        <v>2991</v>
      </c>
      <c r="E238">
        <v>2966</v>
      </c>
      <c r="F238">
        <v>0.32198246797032998</v>
      </c>
      <c r="G238">
        <v>0.30487976601846301</v>
      </c>
      <c r="H238">
        <v>9.9591457300662305E-3</v>
      </c>
      <c r="I238">
        <v>1.71728604193775</v>
      </c>
      <c r="J238">
        <v>5.31</v>
      </c>
      <c r="L238">
        <v>0.31483891174852924</v>
      </c>
      <c r="M238">
        <v>0.29492062028839677</v>
      </c>
      <c r="N238">
        <v>0.32479805747859547</v>
      </c>
      <c r="O238">
        <v>0.28496147455833054</v>
      </c>
    </row>
    <row r="239" spans="1:15" x14ac:dyDescent="0.2">
      <c r="A239" s="14">
        <v>43581</v>
      </c>
      <c r="B239">
        <v>924</v>
      </c>
      <c r="C239">
        <v>935</v>
      </c>
      <c r="D239">
        <v>2984</v>
      </c>
      <c r="E239">
        <v>2976</v>
      </c>
      <c r="F239">
        <v>0.31418010752688103</v>
      </c>
      <c r="G239">
        <v>0.30462881203939501</v>
      </c>
      <c r="H239">
        <v>9.7601724384649702E-3</v>
      </c>
      <c r="I239">
        <v>0.978599051164733</v>
      </c>
      <c r="J239">
        <v>3.04</v>
      </c>
      <c r="L239">
        <v>0.31438898447786001</v>
      </c>
      <c r="M239">
        <v>0.29486863960093002</v>
      </c>
      <c r="N239">
        <v>0.32414915691632495</v>
      </c>
      <c r="O239">
        <v>0.28510846716246507</v>
      </c>
    </row>
    <row r="240" spans="1:15" x14ac:dyDescent="0.2">
      <c r="A240" s="14">
        <v>43580</v>
      </c>
      <c r="B240">
        <v>915</v>
      </c>
      <c r="C240">
        <v>928</v>
      </c>
      <c r="D240">
        <v>3035</v>
      </c>
      <c r="E240">
        <v>3005</v>
      </c>
      <c r="F240">
        <v>0.30881863560732098</v>
      </c>
      <c r="G240">
        <v>0.304634188383481</v>
      </c>
      <c r="H240">
        <v>9.7655418234827793E-3</v>
      </c>
      <c r="I240">
        <v>0.42849104529736898</v>
      </c>
      <c r="J240">
        <v>1.35</v>
      </c>
      <c r="L240">
        <v>0.31439973020696377</v>
      </c>
      <c r="M240">
        <v>0.29486864655999823</v>
      </c>
      <c r="N240">
        <v>0.32416527203044654</v>
      </c>
      <c r="O240">
        <v>0.28510310473651546</v>
      </c>
    </row>
    <row r="241" spans="1:15" x14ac:dyDescent="0.2">
      <c r="A241" s="14">
        <v>43579</v>
      </c>
      <c r="B241">
        <v>935</v>
      </c>
      <c r="C241">
        <v>914</v>
      </c>
      <c r="D241">
        <v>2973</v>
      </c>
      <c r="E241">
        <v>2938</v>
      </c>
      <c r="F241">
        <v>0.31109598366235502</v>
      </c>
      <c r="G241">
        <v>0.304574243462992</v>
      </c>
      <c r="H241">
        <v>9.7534632573453E-3</v>
      </c>
      <c r="I241">
        <v>0.66865891912306896</v>
      </c>
      <c r="J241">
        <v>2.1</v>
      </c>
      <c r="L241">
        <v>0.31432770672033727</v>
      </c>
      <c r="M241">
        <v>0.29482078020564673</v>
      </c>
      <c r="N241">
        <v>0.3240811699776826</v>
      </c>
      <c r="O241">
        <v>0.2850673169483014</v>
      </c>
    </row>
    <row r="242" spans="1:15" x14ac:dyDescent="0.2">
      <c r="A242" s="14">
        <v>43578</v>
      </c>
      <c r="B242">
        <v>921</v>
      </c>
      <c r="C242">
        <v>931</v>
      </c>
      <c r="D242">
        <v>2946</v>
      </c>
      <c r="E242">
        <v>2971</v>
      </c>
      <c r="F242">
        <v>0.31336250420733702</v>
      </c>
      <c r="G242">
        <v>0.30453429897783202</v>
      </c>
      <c r="H242">
        <v>9.7327849037865607E-3</v>
      </c>
      <c r="I242">
        <v>0.90705849525863602</v>
      </c>
      <c r="J242">
        <v>2.82</v>
      </c>
      <c r="L242">
        <v>0.31426708388161856</v>
      </c>
      <c r="M242">
        <v>0.29480151407404548</v>
      </c>
      <c r="N242">
        <v>0.32399986878540515</v>
      </c>
      <c r="O242">
        <v>0.28506872917025888</v>
      </c>
    </row>
    <row r="243" spans="1:15" x14ac:dyDescent="0.2">
      <c r="A243" s="14">
        <v>43577</v>
      </c>
      <c r="B243">
        <v>915</v>
      </c>
      <c r="C243">
        <v>921</v>
      </c>
      <c r="D243">
        <v>2885</v>
      </c>
      <c r="E243">
        <v>2943</v>
      </c>
      <c r="F243">
        <v>0.312945973496432</v>
      </c>
      <c r="G243">
        <v>0.30470015261130201</v>
      </c>
      <c r="H243">
        <v>9.9845396220570697E-3</v>
      </c>
      <c r="I243">
        <v>0.82585889758137898</v>
      </c>
      <c r="J243">
        <v>2.63</v>
      </c>
      <c r="L243">
        <v>0.3146846922333591</v>
      </c>
      <c r="M243">
        <v>0.29471561298924492</v>
      </c>
      <c r="N243">
        <v>0.32466923185541613</v>
      </c>
      <c r="O243">
        <v>0.28473107336718789</v>
      </c>
    </row>
    <row r="244" spans="1:15" x14ac:dyDescent="0.2">
      <c r="A244" s="14">
        <v>43574</v>
      </c>
      <c r="B244">
        <v>918</v>
      </c>
      <c r="C244">
        <v>915</v>
      </c>
      <c r="D244">
        <v>2927</v>
      </c>
      <c r="E244">
        <v>2928</v>
      </c>
      <c r="F244">
        <v>0.3125</v>
      </c>
      <c r="G244">
        <v>0.304701109651074</v>
      </c>
      <c r="H244">
        <v>9.9853333644879892E-3</v>
      </c>
      <c r="I244">
        <v>0.78103454979901799</v>
      </c>
      <c r="J244">
        <v>2.5</v>
      </c>
      <c r="L244">
        <v>0.31468644301556198</v>
      </c>
      <c r="M244">
        <v>0.29471577628658602</v>
      </c>
      <c r="N244">
        <v>0.32467177638004996</v>
      </c>
      <c r="O244">
        <v>0.28473044292209804</v>
      </c>
    </row>
    <row r="245" spans="1:15" x14ac:dyDescent="0.2">
      <c r="A245" s="14">
        <v>43573</v>
      </c>
      <c r="B245">
        <v>936</v>
      </c>
      <c r="C245">
        <v>913</v>
      </c>
      <c r="D245">
        <v>2954</v>
      </c>
      <c r="E245">
        <v>2937</v>
      </c>
      <c r="F245">
        <v>0.31086142322097299</v>
      </c>
      <c r="G245">
        <v>0.304647786621707</v>
      </c>
      <c r="H245">
        <v>9.9541734486523602E-3</v>
      </c>
      <c r="I245">
        <v>0.62422426445737</v>
      </c>
      <c r="J245">
        <v>2</v>
      </c>
      <c r="L245">
        <v>0.31460196007035934</v>
      </c>
      <c r="M245">
        <v>0.29469361317305465</v>
      </c>
      <c r="N245">
        <v>0.32455613351901169</v>
      </c>
      <c r="O245">
        <v>0.2847394397244023</v>
      </c>
    </row>
    <row r="246" spans="1:15" x14ac:dyDescent="0.2">
      <c r="A246" s="14">
        <v>43572</v>
      </c>
      <c r="B246">
        <v>935</v>
      </c>
      <c r="C246">
        <v>936</v>
      </c>
      <c r="D246">
        <v>2937</v>
      </c>
      <c r="E246">
        <v>2924</v>
      </c>
      <c r="F246">
        <v>0.32010943912448703</v>
      </c>
      <c r="G246">
        <v>0.304632946681067</v>
      </c>
      <c r="H246">
        <v>9.9457249918392908E-3</v>
      </c>
      <c r="I246">
        <v>1.5560949509581601</v>
      </c>
      <c r="J246">
        <v>4.83</v>
      </c>
      <c r="L246">
        <v>0.31457867167290626</v>
      </c>
      <c r="M246">
        <v>0.29468722168922773</v>
      </c>
      <c r="N246">
        <v>0.32452439666474558</v>
      </c>
      <c r="O246">
        <v>0.28474149669738841</v>
      </c>
    </row>
    <row r="247" spans="1:15" x14ac:dyDescent="0.2">
      <c r="A247" s="14">
        <v>43571</v>
      </c>
      <c r="B247">
        <v>947</v>
      </c>
      <c r="C247">
        <v>940</v>
      </c>
      <c r="D247">
        <v>2978</v>
      </c>
      <c r="E247">
        <v>2941</v>
      </c>
      <c r="F247">
        <v>0.31961917715062899</v>
      </c>
      <c r="G247">
        <v>0.304406302307555</v>
      </c>
      <c r="H247">
        <v>9.7828080568206893E-3</v>
      </c>
      <c r="I247">
        <v>1.5550621820149699</v>
      </c>
      <c r="J247">
        <v>4.76</v>
      </c>
      <c r="L247">
        <v>0.31418911036437569</v>
      </c>
      <c r="M247">
        <v>0.29462349425073431</v>
      </c>
      <c r="N247">
        <v>0.32397191842119638</v>
      </c>
      <c r="O247">
        <v>0.28484068619391362</v>
      </c>
    </row>
    <row r="248" spans="1:15" x14ac:dyDescent="0.2">
      <c r="A248" s="14">
        <v>43570</v>
      </c>
      <c r="B248">
        <v>937</v>
      </c>
      <c r="C248">
        <v>941</v>
      </c>
      <c r="D248">
        <v>3025</v>
      </c>
      <c r="E248">
        <v>2989</v>
      </c>
      <c r="F248">
        <v>0.31482101037136101</v>
      </c>
      <c r="G248">
        <v>0.304022475385133</v>
      </c>
      <c r="H248">
        <v>9.7430499066772404E-3</v>
      </c>
      <c r="I248">
        <v>1.1083321023355599</v>
      </c>
      <c r="J248">
        <v>3.43</v>
      </c>
      <c r="L248">
        <v>0.31376552529181023</v>
      </c>
      <c r="M248">
        <v>0.29427942547845576</v>
      </c>
      <c r="N248">
        <v>0.32350857519848747</v>
      </c>
      <c r="O248">
        <v>0.28453637557177852</v>
      </c>
    </row>
    <row r="249" spans="1:15" x14ac:dyDescent="0.2">
      <c r="A249" s="14">
        <v>43567</v>
      </c>
      <c r="B249">
        <v>928</v>
      </c>
      <c r="C249">
        <v>930</v>
      </c>
      <c r="D249">
        <v>2997</v>
      </c>
      <c r="E249">
        <v>2975</v>
      </c>
      <c r="F249">
        <v>0.312605042016806</v>
      </c>
      <c r="G249">
        <v>0.303809880640107</v>
      </c>
      <c r="H249">
        <v>9.6788501793984901E-3</v>
      </c>
      <c r="I249">
        <v>0.90869898941301397</v>
      </c>
      <c r="J249">
        <v>2.81</v>
      </c>
      <c r="L249">
        <v>0.31348873081950551</v>
      </c>
      <c r="M249">
        <v>0.29413103046070849</v>
      </c>
      <c r="N249">
        <v>0.32316758099890397</v>
      </c>
      <c r="O249">
        <v>0.28445218028131003</v>
      </c>
    </row>
    <row r="250" spans="1:15" x14ac:dyDescent="0.2">
      <c r="A250" s="14">
        <v>43566</v>
      </c>
      <c r="B250">
        <v>936</v>
      </c>
      <c r="C250">
        <v>929</v>
      </c>
      <c r="D250">
        <v>2953</v>
      </c>
      <c r="E250">
        <v>2980</v>
      </c>
      <c r="F250">
        <v>0.31174496644295302</v>
      </c>
      <c r="G250">
        <v>0.30350538776519398</v>
      </c>
      <c r="H250">
        <v>9.7562795293076304E-3</v>
      </c>
      <c r="I250">
        <v>0.84454106229805703</v>
      </c>
      <c r="J250">
        <v>2.64</v>
      </c>
      <c r="L250">
        <v>0.31326166729450161</v>
      </c>
      <c r="M250">
        <v>0.29374910823588635</v>
      </c>
      <c r="N250">
        <v>0.32301794682380924</v>
      </c>
      <c r="O250">
        <v>0.28399282870657871</v>
      </c>
    </row>
    <row r="251" spans="1:15" x14ac:dyDescent="0.2">
      <c r="A251" s="14">
        <v>43565</v>
      </c>
      <c r="B251">
        <v>943</v>
      </c>
      <c r="C251">
        <v>941</v>
      </c>
      <c r="D251">
        <v>2939</v>
      </c>
      <c r="E251">
        <v>2940</v>
      </c>
      <c r="F251">
        <v>0.32006802721088401</v>
      </c>
      <c r="G251">
        <v>0.30316530197408897</v>
      </c>
      <c r="H251">
        <v>9.9065322157170007E-3</v>
      </c>
      <c r="I251">
        <v>1.70622018570512</v>
      </c>
      <c r="J251">
        <v>5.28</v>
      </c>
      <c r="L251">
        <v>0.313071834189806</v>
      </c>
      <c r="M251">
        <v>0.29325876975837195</v>
      </c>
      <c r="N251">
        <v>0.32297836640552297</v>
      </c>
      <c r="O251">
        <v>0.28335223754265498</v>
      </c>
    </row>
    <row r="252" spans="1:15" x14ac:dyDescent="0.2">
      <c r="A252" s="14">
        <v>43564</v>
      </c>
      <c r="B252">
        <v>950</v>
      </c>
      <c r="C252">
        <v>946</v>
      </c>
      <c r="D252">
        <v>2948</v>
      </c>
      <c r="E252">
        <v>2960</v>
      </c>
      <c r="F252">
        <v>0.31959459459459399</v>
      </c>
      <c r="G252">
        <v>0.30275386862882198</v>
      </c>
      <c r="H252">
        <v>9.8365247108254603E-3</v>
      </c>
      <c r="I252">
        <v>1.7120605560253099</v>
      </c>
      <c r="J252">
        <v>5.27</v>
      </c>
      <c r="L252">
        <v>0.31259039333964744</v>
      </c>
      <c r="M252">
        <v>0.29291734391799651</v>
      </c>
      <c r="N252">
        <v>0.32242691805047291</v>
      </c>
      <c r="O252">
        <v>0.28308081920717104</v>
      </c>
    </row>
    <row r="253" spans="1:15" x14ac:dyDescent="0.2">
      <c r="A253" s="14">
        <v>43563</v>
      </c>
      <c r="B253">
        <v>968</v>
      </c>
      <c r="C253">
        <v>955</v>
      </c>
      <c r="D253">
        <v>2976</v>
      </c>
      <c r="E253">
        <v>2948</v>
      </c>
      <c r="F253">
        <v>0.32394843962008102</v>
      </c>
      <c r="G253">
        <v>0.302359100648878</v>
      </c>
      <c r="H253">
        <v>9.7464429274101098E-3</v>
      </c>
      <c r="I253">
        <v>2.2150993066903202</v>
      </c>
      <c r="J253">
        <v>6.66</v>
      </c>
      <c r="L253">
        <v>0.31210554357628811</v>
      </c>
      <c r="M253">
        <v>0.29261265772146788</v>
      </c>
      <c r="N253">
        <v>0.32185198650369823</v>
      </c>
      <c r="O253">
        <v>0.28286621479405777</v>
      </c>
    </row>
    <row r="254" spans="1:15" x14ac:dyDescent="0.2">
      <c r="A254" s="14">
        <v>43560</v>
      </c>
      <c r="B254">
        <v>974</v>
      </c>
      <c r="C254">
        <v>967</v>
      </c>
      <c r="D254">
        <v>3045</v>
      </c>
      <c r="E254">
        <v>3040</v>
      </c>
      <c r="F254">
        <v>0.31809210526315701</v>
      </c>
      <c r="G254">
        <v>0.30189824159374301</v>
      </c>
      <c r="H254">
        <v>9.5294702949613799E-3</v>
      </c>
      <c r="I254">
        <v>1.69934562658505</v>
      </c>
      <c r="J254">
        <v>5.09</v>
      </c>
      <c r="L254">
        <v>0.31142771188870438</v>
      </c>
      <c r="M254">
        <v>0.29236877129878164</v>
      </c>
      <c r="N254">
        <v>0.32095718218366576</v>
      </c>
      <c r="O254">
        <v>0.28283930100382026</v>
      </c>
    </row>
    <row r="255" spans="1:15" x14ac:dyDescent="0.2">
      <c r="A255" s="14">
        <v>43559</v>
      </c>
      <c r="B255">
        <v>962</v>
      </c>
      <c r="C255">
        <v>965</v>
      </c>
      <c r="D255">
        <v>3045</v>
      </c>
      <c r="E255">
        <v>3020</v>
      </c>
      <c r="F255">
        <v>0.31953642384105901</v>
      </c>
      <c r="G255">
        <v>0.301479118323215</v>
      </c>
      <c r="H255">
        <v>9.4992375100205906E-3</v>
      </c>
      <c r="I255">
        <v>1.90092157384168</v>
      </c>
      <c r="J255">
        <v>5.65</v>
      </c>
      <c r="L255">
        <v>0.31097835583323558</v>
      </c>
      <c r="M255">
        <v>0.29197988081319443</v>
      </c>
      <c r="N255">
        <v>0.32047759334325621</v>
      </c>
      <c r="O255">
        <v>0.2824806433031738</v>
      </c>
    </row>
    <row r="256" spans="1:15" x14ac:dyDescent="0.2">
      <c r="A256" s="14">
        <v>43558</v>
      </c>
      <c r="B256">
        <v>960</v>
      </c>
      <c r="C256">
        <v>959</v>
      </c>
      <c r="D256">
        <v>3065</v>
      </c>
      <c r="E256">
        <v>3060</v>
      </c>
      <c r="F256">
        <v>0.31339869281045701</v>
      </c>
      <c r="G256">
        <v>0.30115802661139501</v>
      </c>
      <c r="H256">
        <v>9.2881000565338892E-3</v>
      </c>
      <c r="I256">
        <v>1.31788698706485</v>
      </c>
      <c r="J256">
        <v>3.91</v>
      </c>
      <c r="L256">
        <v>0.31044612666792892</v>
      </c>
      <c r="M256">
        <v>0.2918699265548611</v>
      </c>
      <c r="N256">
        <v>0.31973422672446278</v>
      </c>
      <c r="O256">
        <v>0.28258182649832725</v>
      </c>
    </row>
    <row r="257" spans="1:15" x14ac:dyDescent="0.2">
      <c r="A257" s="14">
        <v>43557</v>
      </c>
      <c r="B257">
        <v>976</v>
      </c>
      <c r="C257">
        <v>966</v>
      </c>
      <c r="D257">
        <v>3140</v>
      </c>
      <c r="E257">
        <v>3055</v>
      </c>
      <c r="F257">
        <v>0.31620294599018001</v>
      </c>
      <c r="G257">
        <v>0.30091638524793801</v>
      </c>
      <c r="H257">
        <v>9.2018476792287106E-3</v>
      </c>
      <c r="I257">
        <v>1.66124905292098</v>
      </c>
      <c r="J257">
        <v>4.83</v>
      </c>
      <c r="L257">
        <v>0.31011823292716673</v>
      </c>
      <c r="M257">
        <v>0.2917145375687093</v>
      </c>
      <c r="N257">
        <v>0.31932008060639544</v>
      </c>
      <c r="O257">
        <v>0.28251268988948058</v>
      </c>
    </row>
    <row r="258" spans="1:15" x14ac:dyDescent="0.2">
      <c r="A258" s="14">
        <v>43556</v>
      </c>
      <c r="B258">
        <v>955</v>
      </c>
      <c r="C258">
        <v>965</v>
      </c>
      <c r="D258">
        <v>3035</v>
      </c>
      <c r="E258">
        <v>3095</v>
      </c>
      <c r="F258">
        <v>0.31179321486268102</v>
      </c>
      <c r="G258">
        <v>0.30075863376406098</v>
      </c>
      <c r="H258">
        <v>9.0383944757927992E-3</v>
      </c>
      <c r="I258">
        <v>1.2208563288727301</v>
      </c>
      <c r="J258">
        <v>3.54</v>
      </c>
      <c r="L258">
        <v>0.30979702823985378</v>
      </c>
      <c r="M258">
        <v>0.29172023928826818</v>
      </c>
      <c r="N258">
        <v>0.31883542271564658</v>
      </c>
      <c r="O258">
        <v>0.28268184481247538</v>
      </c>
    </row>
    <row r="259" spans="1:15" x14ac:dyDescent="0.2">
      <c r="A259" s="14">
        <v>43553</v>
      </c>
      <c r="B259">
        <v>947</v>
      </c>
      <c r="C259">
        <v>946</v>
      </c>
      <c r="D259">
        <v>3005</v>
      </c>
      <c r="E259">
        <v>3050</v>
      </c>
      <c r="F259">
        <v>0.31016393442622903</v>
      </c>
      <c r="G259">
        <v>0.30062634633594598</v>
      </c>
      <c r="H259">
        <v>8.9480779668861601E-3</v>
      </c>
      <c r="I259">
        <v>1.0658812010331999</v>
      </c>
      <c r="J259">
        <v>3.08</v>
      </c>
      <c r="L259">
        <v>0.30957442430283216</v>
      </c>
      <c r="M259">
        <v>0.2916782683690598</v>
      </c>
      <c r="N259">
        <v>0.31852250226971829</v>
      </c>
      <c r="O259">
        <v>0.28273019040217368</v>
      </c>
    </row>
    <row r="260" spans="1:15" x14ac:dyDescent="0.2">
      <c r="A260" s="14">
        <v>43552</v>
      </c>
      <c r="B260">
        <v>966</v>
      </c>
      <c r="C260">
        <v>947</v>
      </c>
      <c r="D260">
        <v>3010</v>
      </c>
      <c r="E260">
        <v>3025</v>
      </c>
      <c r="F260">
        <v>0.313057851239669</v>
      </c>
      <c r="G260">
        <v>0.300471297694062</v>
      </c>
      <c r="H260">
        <v>8.8819752961198407E-3</v>
      </c>
      <c r="I260">
        <v>1.4170894565655301</v>
      </c>
      <c r="J260">
        <v>4.0199999999999996</v>
      </c>
      <c r="L260">
        <v>0.30935327299018184</v>
      </c>
      <c r="M260">
        <v>0.29158932239794216</v>
      </c>
      <c r="N260">
        <v>0.31823524828630168</v>
      </c>
      <c r="O260">
        <v>0.28270734710182233</v>
      </c>
    </row>
    <row r="261" spans="1:15" x14ac:dyDescent="0.2">
      <c r="A261" s="14">
        <v>43551</v>
      </c>
      <c r="B261">
        <v>952</v>
      </c>
      <c r="C261">
        <v>968</v>
      </c>
      <c r="D261">
        <v>3140</v>
      </c>
      <c r="E261">
        <v>3080</v>
      </c>
      <c r="F261">
        <v>0.314285714285714</v>
      </c>
      <c r="G261">
        <v>0.30035136513843302</v>
      </c>
      <c r="H261">
        <v>8.7712492051525703E-3</v>
      </c>
      <c r="I261">
        <v>1.58863906626837</v>
      </c>
      <c r="J261">
        <v>4.43</v>
      </c>
      <c r="L261">
        <v>0.30912261434358557</v>
      </c>
      <c r="M261">
        <v>0.29158011593328048</v>
      </c>
      <c r="N261">
        <v>0.31789386354873816</v>
      </c>
      <c r="O261">
        <v>0.28280886672812788</v>
      </c>
    </row>
    <row r="262" spans="1:15" x14ac:dyDescent="0.2">
      <c r="A262" s="14">
        <v>43550</v>
      </c>
      <c r="B262">
        <v>959</v>
      </c>
      <c r="C262">
        <v>980</v>
      </c>
      <c r="D262">
        <v>3155</v>
      </c>
      <c r="E262">
        <v>3190</v>
      </c>
      <c r="F262">
        <v>0.30721003134796199</v>
      </c>
      <c r="G262">
        <v>0.300261846302178</v>
      </c>
      <c r="H262">
        <v>8.6621618093237103E-3</v>
      </c>
      <c r="I262">
        <v>0.80213059958140498</v>
      </c>
      <c r="J262">
        <v>2.2599999999999998</v>
      </c>
      <c r="L262">
        <v>0.30892400811150172</v>
      </c>
      <c r="M262">
        <v>0.29159968449285428</v>
      </c>
      <c r="N262">
        <v>0.31758616992082545</v>
      </c>
      <c r="O262">
        <v>0.28293752268353056</v>
      </c>
    </row>
    <row r="263" spans="1:15" x14ac:dyDescent="0.2">
      <c r="A263" s="14">
        <v>43549</v>
      </c>
      <c r="B263">
        <v>971</v>
      </c>
      <c r="C263">
        <v>960</v>
      </c>
      <c r="D263">
        <v>3170</v>
      </c>
      <c r="E263">
        <v>3115</v>
      </c>
      <c r="F263">
        <v>0.30818619582664503</v>
      </c>
      <c r="G263">
        <v>0.30022126810642702</v>
      </c>
      <c r="H263">
        <v>8.6366084340391107E-3</v>
      </c>
      <c r="I263">
        <v>0.92222864809126404</v>
      </c>
      <c r="J263">
        <v>2.58</v>
      </c>
      <c r="L263">
        <v>0.30885787654046615</v>
      </c>
      <c r="M263">
        <v>0.29158465967238789</v>
      </c>
      <c r="N263">
        <v>0.31749448497450522</v>
      </c>
      <c r="O263">
        <v>0.28294805123834882</v>
      </c>
    </row>
    <row r="264" spans="1:15" x14ac:dyDescent="0.2">
      <c r="A264" s="14">
        <v>43546</v>
      </c>
      <c r="B264">
        <v>985</v>
      </c>
      <c r="C264">
        <v>984</v>
      </c>
      <c r="D264">
        <v>3195</v>
      </c>
      <c r="E264">
        <v>3235</v>
      </c>
      <c r="F264">
        <v>0.30417310664605801</v>
      </c>
      <c r="G264">
        <v>0.30015725771762802</v>
      </c>
      <c r="H264">
        <v>8.5950294597137693E-3</v>
      </c>
      <c r="I264">
        <v>0.46722922210489298</v>
      </c>
      <c r="J264">
        <v>1.32</v>
      </c>
      <c r="L264">
        <v>0.30875228717734177</v>
      </c>
      <c r="M264">
        <v>0.29156222825791428</v>
      </c>
      <c r="N264">
        <v>0.31734731663705557</v>
      </c>
      <c r="O264">
        <v>0.28296719879820048</v>
      </c>
    </row>
    <row r="265" spans="1:15" x14ac:dyDescent="0.2">
      <c r="A265" s="14">
        <v>43544</v>
      </c>
      <c r="B265">
        <v>980</v>
      </c>
      <c r="C265">
        <v>984</v>
      </c>
      <c r="D265">
        <v>3250</v>
      </c>
      <c r="E265">
        <v>3220</v>
      </c>
      <c r="F265">
        <v>0.30559006211180101</v>
      </c>
      <c r="G265">
        <v>0.300041245446176</v>
      </c>
      <c r="H265">
        <v>8.5987621544489998E-3</v>
      </c>
      <c r="I265">
        <v>0.64530412237926205</v>
      </c>
      <c r="J265">
        <v>1.82</v>
      </c>
      <c r="L265">
        <v>0.30864000760062499</v>
      </c>
      <c r="M265">
        <v>0.29144248329172701</v>
      </c>
      <c r="N265">
        <v>0.31723876975507398</v>
      </c>
      <c r="O265">
        <v>0.28284372113727801</v>
      </c>
    </row>
    <row r="266" spans="1:15" x14ac:dyDescent="0.2">
      <c r="A266" s="14">
        <v>43543</v>
      </c>
      <c r="B266">
        <v>989</v>
      </c>
      <c r="C266">
        <v>982</v>
      </c>
      <c r="D266">
        <v>3390</v>
      </c>
      <c r="E266">
        <v>3260</v>
      </c>
      <c r="F266">
        <v>0.30122699386502999</v>
      </c>
      <c r="G266">
        <v>0.29993368216691002</v>
      </c>
      <c r="H266">
        <v>8.5791131432694893E-3</v>
      </c>
      <c r="I266">
        <v>0.150751211287425</v>
      </c>
      <c r="J266">
        <v>0.43</v>
      </c>
      <c r="L266">
        <v>0.3085127953101795</v>
      </c>
      <c r="M266">
        <v>0.29135456902364054</v>
      </c>
      <c r="N266">
        <v>0.31709190845344898</v>
      </c>
      <c r="O266">
        <v>0.28277545588037106</v>
      </c>
    </row>
    <row r="267" spans="1:15" x14ac:dyDescent="0.2">
      <c r="A267" s="14">
        <v>43542</v>
      </c>
      <c r="B267">
        <v>993</v>
      </c>
      <c r="C267">
        <v>989</v>
      </c>
      <c r="D267">
        <v>3390</v>
      </c>
      <c r="E267">
        <v>3420</v>
      </c>
      <c r="F267">
        <v>0.28918128654970698</v>
      </c>
      <c r="G267">
        <v>0.29981555424526002</v>
      </c>
      <c r="H267">
        <v>8.6213827843195003E-3</v>
      </c>
      <c r="I267">
        <v>-1.23347587754654</v>
      </c>
      <c r="J267">
        <v>-3.68</v>
      </c>
      <c r="L267">
        <v>0.30843693702957953</v>
      </c>
      <c r="M267">
        <v>0.29119417146094051</v>
      </c>
      <c r="N267">
        <v>0.31705831981389904</v>
      </c>
      <c r="O267">
        <v>0.282572788676621</v>
      </c>
    </row>
    <row r="268" spans="1:15" x14ac:dyDescent="0.2">
      <c r="A268" s="14">
        <v>43539</v>
      </c>
      <c r="B268">
        <v>978</v>
      </c>
      <c r="C268">
        <v>984</v>
      </c>
      <c r="D268">
        <v>3315</v>
      </c>
      <c r="E268">
        <v>3365</v>
      </c>
      <c r="F268">
        <v>0.29242199108469502</v>
      </c>
      <c r="G268">
        <v>0.29984811091325397</v>
      </c>
      <c r="H268">
        <v>8.5856999585943901E-3</v>
      </c>
      <c r="I268">
        <v>-0.86494052486950601</v>
      </c>
      <c r="J268">
        <v>-2.54</v>
      </c>
      <c r="L268">
        <v>0.30843381087184835</v>
      </c>
      <c r="M268">
        <v>0.2912624109546596</v>
      </c>
      <c r="N268">
        <v>0.31701951083044277</v>
      </c>
      <c r="O268">
        <v>0.28267671099606517</v>
      </c>
    </row>
    <row r="269" spans="1:15" x14ac:dyDescent="0.2">
      <c r="A269" s="14">
        <v>43538</v>
      </c>
      <c r="B269">
        <v>1002</v>
      </c>
      <c r="C269">
        <v>981</v>
      </c>
      <c r="D269">
        <v>3390</v>
      </c>
      <c r="E269">
        <v>3305</v>
      </c>
      <c r="F269">
        <v>0.29682299546142199</v>
      </c>
      <c r="G269">
        <v>0.29980979619341502</v>
      </c>
      <c r="H269">
        <v>8.6250760283269404E-3</v>
      </c>
      <c r="I269">
        <v>-0.34629268451474798</v>
      </c>
      <c r="J269">
        <v>-1.01</v>
      </c>
      <c r="L269">
        <v>0.30843487222174198</v>
      </c>
      <c r="M269">
        <v>0.29118472016508806</v>
      </c>
      <c r="N269">
        <v>0.31705994825006889</v>
      </c>
      <c r="O269">
        <v>0.28255964413676116</v>
      </c>
    </row>
    <row r="270" spans="1:15" x14ac:dyDescent="0.2">
      <c r="A270" s="14">
        <v>43537</v>
      </c>
      <c r="B270">
        <v>994</v>
      </c>
      <c r="C270">
        <v>997</v>
      </c>
      <c r="D270">
        <v>3345</v>
      </c>
      <c r="E270">
        <v>3355</v>
      </c>
      <c r="F270">
        <v>0.29716840536512601</v>
      </c>
      <c r="G270">
        <v>0.29961370117416403</v>
      </c>
      <c r="H270">
        <v>8.8548783715551894E-3</v>
      </c>
      <c r="I270">
        <v>-0.27615238814495402</v>
      </c>
      <c r="J270">
        <v>-0.82</v>
      </c>
      <c r="L270">
        <v>0.30846857954571921</v>
      </c>
      <c r="M270">
        <v>0.29075882280260884</v>
      </c>
      <c r="N270">
        <v>0.3173234579172744</v>
      </c>
      <c r="O270">
        <v>0.28190394443105365</v>
      </c>
    </row>
    <row r="271" spans="1:15" x14ac:dyDescent="0.2">
      <c r="A271" s="14">
        <v>43536</v>
      </c>
      <c r="B271">
        <v>998</v>
      </c>
      <c r="C271">
        <v>1000</v>
      </c>
      <c r="D271">
        <v>3340</v>
      </c>
      <c r="E271">
        <v>3365</v>
      </c>
      <c r="F271">
        <v>0.297176820208023</v>
      </c>
      <c r="G271">
        <v>0.29937084140649001</v>
      </c>
      <c r="H271">
        <v>9.1630335074720896E-3</v>
      </c>
      <c r="I271">
        <v>-0.239442668923704</v>
      </c>
      <c r="J271">
        <v>-0.74</v>
      </c>
      <c r="L271">
        <v>0.30853387491396211</v>
      </c>
      <c r="M271">
        <v>0.2902078078990179</v>
      </c>
      <c r="N271">
        <v>0.31769690842143417</v>
      </c>
      <c r="O271">
        <v>0.28104477439154585</v>
      </c>
    </row>
    <row r="272" spans="1:15" x14ac:dyDescent="0.2">
      <c r="A272" s="14">
        <v>43535</v>
      </c>
      <c r="B272">
        <v>985</v>
      </c>
      <c r="C272">
        <v>988</v>
      </c>
      <c r="D272">
        <v>3245</v>
      </c>
      <c r="E272">
        <v>3305</v>
      </c>
      <c r="F272">
        <v>0.29894099848714001</v>
      </c>
      <c r="G272">
        <v>0.29913460106488898</v>
      </c>
      <c r="H272">
        <v>9.4407477786376207E-3</v>
      </c>
      <c r="I272">
        <v>-2.05071231949032E-2</v>
      </c>
      <c r="J272">
        <v>-0.06</v>
      </c>
      <c r="L272">
        <v>0.30857534884352661</v>
      </c>
      <c r="M272">
        <v>0.28969385328625136</v>
      </c>
      <c r="N272">
        <v>0.31801609662216423</v>
      </c>
      <c r="O272">
        <v>0.28025310550761373</v>
      </c>
    </row>
    <row r="273" spans="1:15" x14ac:dyDescent="0.2">
      <c r="A273" s="14">
        <v>43532</v>
      </c>
      <c r="B273">
        <v>999</v>
      </c>
      <c r="C273">
        <v>991</v>
      </c>
      <c r="D273">
        <v>3220</v>
      </c>
      <c r="E273">
        <v>3220</v>
      </c>
      <c r="F273">
        <v>0.30776397515527898</v>
      </c>
      <c r="G273">
        <v>0.298844052780392</v>
      </c>
      <c r="H273">
        <v>9.7717539382502893E-3</v>
      </c>
      <c r="I273">
        <v>0.91282715787297697</v>
      </c>
      <c r="J273">
        <v>2.9</v>
      </c>
      <c r="L273">
        <v>0.3086158067186423</v>
      </c>
      <c r="M273">
        <v>0.2890722988421417</v>
      </c>
      <c r="N273">
        <v>0.31838756065689255</v>
      </c>
      <c r="O273">
        <v>0.27930054490389145</v>
      </c>
    </row>
    <row r="274" spans="1:15" x14ac:dyDescent="0.2">
      <c r="A274" s="14">
        <v>43531</v>
      </c>
      <c r="B274">
        <v>1019</v>
      </c>
      <c r="C274">
        <v>1023</v>
      </c>
      <c r="D274">
        <v>3250</v>
      </c>
      <c r="E274">
        <v>3235</v>
      </c>
      <c r="F274">
        <v>0.31622874806800599</v>
      </c>
      <c r="G274">
        <v>0.29841769211084801</v>
      </c>
      <c r="H274">
        <v>1.0066426376682E-2</v>
      </c>
      <c r="I274">
        <v>1.7693524286250799</v>
      </c>
      <c r="J274">
        <v>5.63</v>
      </c>
      <c r="L274">
        <v>0.30848411848752999</v>
      </c>
      <c r="M274">
        <v>0.28835126573416603</v>
      </c>
      <c r="N274">
        <v>0.31855054486421203</v>
      </c>
      <c r="O274">
        <v>0.27828483935748399</v>
      </c>
    </row>
    <row r="275" spans="1:15" x14ac:dyDescent="0.2">
      <c r="A275" s="14">
        <v>43530</v>
      </c>
      <c r="B275">
        <v>1013</v>
      </c>
      <c r="C275">
        <v>1017</v>
      </c>
      <c r="D275">
        <v>3290</v>
      </c>
      <c r="E275">
        <v>3240</v>
      </c>
      <c r="F275">
        <v>0.313888888888888</v>
      </c>
      <c r="G275">
        <v>0.29788581137957199</v>
      </c>
      <c r="H275">
        <v>1.0164674681117401E-2</v>
      </c>
      <c r="I275">
        <v>1.5743816709692</v>
      </c>
      <c r="J275">
        <v>5.0999999999999996</v>
      </c>
      <c r="L275">
        <v>0.30805048606068941</v>
      </c>
      <c r="M275">
        <v>0.28772113669845456</v>
      </c>
      <c r="N275">
        <v>0.31821516074180678</v>
      </c>
      <c r="O275">
        <v>0.27755646201733719</v>
      </c>
    </row>
    <row r="276" spans="1:15" x14ac:dyDescent="0.2">
      <c r="A276" s="14">
        <v>43529</v>
      </c>
      <c r="B276">
        <v>1006</v>
      </c>
      <c r="C276">
        <v>1014</v>
      </c>
      <c r="D276">
        <v>3290</v>
      </c>
      <c r="E276">
        <v>3295</v>
      </c>
      <c r="F276">
        <v>0.30773899848254899</v>
      </c>
      <c r="G276">
        <v>0.29735541637649299</v>
      </c>
      <c r="H276">
        <v>1.0351922636440299E-2</v>
      </c>
      <c r="I276">
        <v>1.00305831783399</v>
      </c>
      <c r="J276">
        <v>3.37</v>
      </c>
      <c r="L276">
        <v>0.30770733901293329</v>
      </c>
      <c r="M276">
        <v>0.28700349374005268</v>
      </c>
      <c r="N276">
        <v>0.31805926164937359</v>
      </c>
      <c r="O276">
        <v>0.27665157110361238</v>
      </c>
    </row>
    <row r="277" spans="1:15" x14ac:dyDescent="0.2">
      <c r="A277" s="14">
        <v>43528</v>
      </c>
      <c r="B277">
        <v>1015</v>
      </c>
      <c r="C277">
        <v>1009</v>
      </c>
      <c r="D277">
        <v>3385</v>
      </c>
      <c r="E277">
        <v>3360</v>
      </c>
      <c r="F277">
        <v>0.30029761904761898</v>
      </c>
      <c r="G277">
        <v>0.29689032496815498</v>
      </c>
      <c r="H277">
        <v>1.06541360025303E-2</v>
      </c>
      <c r="I277">
        <v>0.31980951610292602</v>
      </c>
      <c r="J277">
        <v>1.1299999999999999</v>
      </c>
      <c r="L277">
        <v>0.30754446097068527</v>
      </c>
      <c r="M277">
        <v>0.28623618896562469</v>
      </c>
      <c r="N277">
        <v>0.31819859697321556</v>
      </c>
      <c r="O277">
        <v>0.2755820529630944</v>
      </c>
    </row>
    <row r="278" spans="1:15" x14ac:dyDescent="0.2">
      <c r="A278" s="14">
        <v>43525</v>
      </c>
      <c r="B278">
        <v>1004</v>
      </c>
      <c r="C278">
        <v>1005</v>
      </c>
      <c r="D278">
        <v>3420</v>
      </c>
      <c r="E278">
        <v>3400</v>
      </c>
      <c r="F278">
        <v>0.29558823529411699</v>
      </c>
      <c r="G278">
        <v>0.29660017785239801</v>
      </c>
      <c r="H278">
        <v>1.08518706530671E-2</v>
      </c>
      <c r="I278">
        <v>-9.3250517872189007E-2</v>
      </c>
      <c r="J278">
        <v>-0.34</v>
      </c>
      <c r="L278">
        <v>0.30745204850546509</v>
      </c>
      <c r="M278">
        <v>0.28574830719933092</v>
      </c>
      <c r="N278">
        <v>0.31830391915853218</v>
      </c>
      <c r="O278">
        <v>0.27489643654626383</v>
      </c>
    </row>
    <row r="279" spans="1:15" x14ac:dyDescent="0.2">
      <c r="A279" s="14">
        <v>43524</v>
      </c>
      <c r="B279">
        <v>1010</v>
      </c>
      <c r="C279">
        <v>996</v>
      </c>
      <c r="D279">
        <v>3445</v>
      </c>
      <c r="E279">
        <v>3410</v>
      </c>
      <c r="F279">
        <v>0.29208211143695001</v>
      </c>
      <c r="G279">
        <v>0.29639552832791699</v>
      </c>
      <c r="H279">
        <v>1.10125614395558E-2</v>
      </c>
      <c r="I279">
        <v>-0.39168152792085997</v>
      </c>
      <c r="J279">
        <v>-1.48</v>
      </c>
      <c r="L279">
        <v>0.3074080897674728</v>
      </c>
      <c r="M279">
        <v>0.28538296688836118</v>
      </c>
      <c r="N279">
        <v>0.31842065120702862</v>
      </c>
      <c r="O279">
        <v>0.27437040544880537</v>
      </c>
    </row>
    <row r="280" spans="1:15" x14ac:dyDescent="0.2">
      <c r="A280" s="14">
        <v>43523</v>
      </c>
      <c r="B280">
        <v>1006</v>
      </c>
      <c r="C280">
        <v>1014</v>
      </c>
      <c r="D280">
        <v>3425</v>
      </c>
      <c r="E280">
        <v>3455</v>
      </c>
      <c r="F280">
        <v>0.29348769898697502</v>
      </c>
      <c r="G280">
        <v>0.29632267357364001</v>
      </c>
      <c r="H280">
        <v>1.10588332857358E-2</v>
      </c>
      <c r="I280">
        <v>-0.25635385880371597</v>
      </c>
      <c r="J280">
        <v>-0.97</v>
      </c>
      <c r="L280">
        <v>0.30738150685937582</v>
      </c>
      <c r="M280">
        <v>0.28526384028790419</v>
      </c>
      <c r="N280">
        <v>0.31844034014511158</v>
      </c>
      <c r="O280">
        <v>0.27420500700216843</v>
      </c>
    </row>
    <row r="281" spans="1:15" x14ac:dyDescent="0.2">
      <c r="A281" s="14">
        <v>43522</v>
      </c>
      <c r="B281">
        <v>1008</v>
      </c>
      <c r="C281">
        <v>1006</v>
      </c>
      <c r="D281">
        <v>3410</v>
      </c>
      <c r="E281">
        <v>3385</v>
      </c>
      <c r="F281">
        <v>0.297193500738552</v>
      </c>
      <c r="G281">
        <v>0.296201523600851</v>
      </c>
      <c r="H281">
        <v>1.11387085969093E-2</v>
      </c>
      <c r="I281">
        <v>8.9056745588604103E-2</v>
      </c>
      <c r="J281">
        <v>0.33</v>
      </c>
      <c r="L281">
        <v>0.3073402321977603</v>
      </c>
      <c r="M281">
        <v>0.28506281500394171</v>
      </c>
      <c r="N281">
        <v>0.3184789407946696</v>
      </c>
      <c r="O281">
        <v>0.27392410640703241</v>
      </c>
    </row>
    <row r="282" spans="1:15" x14ac:dyDescent="0.2">
      <c r="A282" s="14">
        <v>43521</v>
      </c>
      <c r="B282">
        <v>1033</v>
      </c>
      <c r="C282">
        <v>1038</v>
      </c>
      <c r="D282">
        <v>3440</v>
      </c>
      <c r="E282">
        <v>3400</v>
      </c>
      <c r="F282">
        <v>0.30529411764705799</v>
      </c>
      <c r="G282">
        <v>0.29613637948844002</v>
      </c>
      <c r="H282">
        <v>1.11470006802181E-2</v>
      </c>
      <c r="I282">
        <v>0.82154280073472796</v>
      </c>
      <c r="J282">
        <v>3</v>
      </c>
      <c r="L282">
        <v>0.30728338016865814</v>
      </c>
      <c r="M282">
        <v>0.28498937880822189</v>
      </c>
      <c r="N282">
        <v>0.3184303808488762</v>
      </c>
      <c r="O282">
        <v>0.27384237812800383</v>
      </c>
    </row>
    <row r="283" spans="1:15" x14ac:dyDescent="0.2">
      <c r="A283" s="14"/>
    </row>
    <row r="284" spans="1:15" x14ac:dyDescent="0.2">
      <c r="A284" s="14"/>
    </row>
    <row r="285" spans="1:15" x14ac:dyDescent="0.2">
      <c r="A285" s="14"/>
    </row>
    <row r="286" spans="1:15" x14ac:dyDescent="0.2">
      <c r="A286" s="14"/>
    </row>
    <row r="287" spans="1:15" x14ac:dyDescent="0.2">
      <c r="A287" s="14"/>
    </row>
    <row r="288" spans="1:15" x14ac:dyDescent="0.2">
      <c r="A288" s="14"/>
    </row>
    <row r="289" spans="1:1" x14ac:dyDescent="0.2">
      <c r="A289" s="14"/>
    </row>
    <row r="290" spans="1:1" x14ac:dyDescent="0.2">
      <c r="A290" s="14"/>
    </row>
    <row r="291" spans="1:1" x14ac:dyDescent="0.2">
      <c r="A291" s="14"/>
    </row>
    <row r="292" spans="1:1" x14ac:dyDescent="0.2">
      <c r="A292" s="14"/>
    </row>
    <row r="293" spans="1:1" x14ac:dyDescent="0.2">
      <c r="A293" s="14"/>
    </row>
    <row r="294" spans="1:1" x14ac:dyDescent="0.2">
      <c r="A294" s="14"/>
    </row>
    <row r="295" spans="1:1" x14ac:dyDescent="0.2">
      <c r="A295" s="14"/>
    </row>
    <row r="296" spans="1:1" x14ac:dyDescent="0.2">
      <c r="A296" s="14"/>
    </row>
    <row r="297" spans="1:1" x14ac:dyDescent="0.2">
      <c r="A297" s="14"/>
    </row>
    <row r="298" spans="1:1" x14ac:dyDescent="0.2">
      <c r="A298" s="14"/>
    </row>
    <row r="299" spans="1:1" x14ac:dyDescent="0.2">
      <c r="A299" s="14"/>
    </row>
    <row r="300" spans="1:1" x14ac:dyDescent="0.2">
      <c r="A300" s="14"/>
    </row>
    <row r="301" spans="1:1" x14ac:dyDescent="0.2">
      <c r="A301" s="14"/>
    </row>
    <row r="302" spans="1:1" x14ac:dyDescent="0.2">
      <c r="A302" s="14"/>
    </row>
    <row r="303" spans="1:1" x14ac:dyDescent="0.2">
      <c r="A303" s="14"/>
    </row>
    <row r="304" spans="1:1" x14ac:dyDescent="0.2">
      <c r="A304" s="14"/>
    </row>
    <row r="305" spans="1:9" x14ac:dyDescent="0.2">
      <c r="A305" s="14"/>
    </row>
    <row r="306" spans="1:9" x14ac:dyDescent="0.2">
      <c r="A306" s="14"/>
    </row>
    <row r="307" spans="1:9" x14ac:dyDescent="0.2">
      <c r="A307" s="14"/>
      <c r="I307" s="15"/>
    </row>
    <row r="308" spans="1:9" x14ac:dyDescent="0.2">
      <c r="A308" s="14"/>
    </row>
    <row r="309" spans="1:9" x14ac:dyDescent="0.2">
      <c r="A309" s="14"/>
    </row>
    <row r="310" spans="1:9" x14ac:dyDescent="0.2">
      <c r="A310" s="14"/>
    </row>
    <row r="311" spans="1:9" x14ac:dyDescent="0.2">
      <c r="A311" s="14"/>
    </row>
    <row r="312" spans="1:9" x14ac:dyDescent="0.2">
      <c r="A312" s="14"/>
    </row>
    <row r="313" spans="1:9" x14ac:dyDescent="0.2">
      <c r="A313" s="14"/>
    </row>
    <row r="314" spans="1:9" x14ac:dyDescent="0.2">
      <c r="A314" s="14"/>
    </row>
    <row r="315" spans="1:9" x14ac:dyDescent="0.2">
      <c r="A315" s="14"/>
    </row>
    <row r="316" spans="1:9" x14ac:dyDescent="0.2">
      <c r="A316" s="14"/>
    </row>
    <row r="317" spans="1:9" x14ac:dyDescent="0.2">
      <c r="A317" s="14"/>
    </row>
    <row r="318" spans="1:9" x14ac:dyDescent="0.2">
      <c r="A318" s="14"/>
    </row>
    <row r="319" spans="1:9" x14ac:dyDescent="0.2">
      <c r="A319" s="14"/>
    </row>
    <row r="320" spans="1:9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  <row r="331" spans="1:1" x14ac:dyDescent="0.2">
      <c r="A331" s="14"/>
    </row>
    <row r="332" spans="1:1" x14ac:dyDescent="0.2">
      <c r="A332" s="14"/>
    </row>
    <row r="333" spans="1:1" x14ac:dyDescent="0.2">
      <c r="A333" s="14"/>
    </row>
    <row r="334" spans="1:1" x14ac:dyDescent="0.2">
      <c r="A334" s="14"/>
    </row>
    <row r="335" spans="1:1" x14ac:dyDescent="0.2">
      <c r="A335" s="14"/>
    </row>
    <row r="336" spans="1:1" x14ac:dyDescent="0.2">
      <c r="A336" s="14"/>
    </row>
    <row r="337" spans="1:9" x14ac:dyDescent="0.2">
      <c r="A337" s="14"/>
      <c r="I337" s="15"/>
    </row>
    <row r="338" spans="1:9" x14ac:dyDescent="0.2">
      <c r="A338" s="14"/>
    </row>
    <row r="339" spans="1:9" x14ac:dyDescent="0.2">
      <c r="A339" s="14"/>
    </row>
    <row r="340" spans="1:9" x14ac:dyDescent="0.2">
      <c r="A340" s="14"/>
    </row>
    <row r="341" spans="1:9" x14ac:dyDescent="0.2">
      <c r="A341" s="14"/>
    </row>
    <row r="342" spans="1:9" x14ac:dyDescent="0.2">
      <c r="A342" s="14"/>
    </row>
    <row r="343" spans="1:9" x14ac:dyDescent="0.2">
      <c r="A343" s="14"/>
    </row>
    <row r="344" spans="1:9" x14ac:dyDescent="0.2">
      <c r="A344" s="14"/>
    </row>
    <row r="345" spans="1:9" x14ac:dyDescent="0.2">
      <c r="A345" s="14"/>
    </row>
    <row r="346" spans="1:9" x14ac:dyDescent="0.2">
      <c r="A346" s="14"/>
    </row>
    <row r="347" spans="1:9" x14ac:dyDescent="0.2">
      <c r="A347" s="14"/>
    </row>
    <row r="348" spans="1:9" x14ac:dyDescent="0.2">
      <c r="A348" s="14"/>
    </row>
    <row r="349" spans="1:9" x14ac:dyDescent="0.2">
      <c r="A349" s="14"/>
    </row>
    <row r="350" spans="1:9" x14ac:dyDescent="0.2">
      <c r="A350" s="14"/>
    </row>
    <row r="351" spans="1:9" x14ac:dyDescent="0.2">
      <c r="A351" s="14"/>
    </row>
    <row r="352" spans="1:9" x14ac:dyDescent="0.2">
      <c r="A352" s="14"/>
    </row>
    <row r="353" spans="1:1" x14ac:dyDescent="0.2">
      <c r="A353" s="14"/>
    </row>
    <row r="354" spans="1:1" x14ac:dyDescent="0.2">
      <c r="A354" s="14"/>
    </row>
    <row r="355" spans="1:1" x14ac:dyDescent="0.2">
      <c r="A355" s="14"/>
    </row>
    <row r="356" spans="1:1" x14ac:dyDescent="0.2">
      <c r="A356" s="14"/>
    </row>
    <row r="357" spans="1:1" x14ac:dyDescent="0.2">
      <c r="A357" s="14"/>
    </row>
    <row r="358" spans="1:1" x14ac:dyDescent="0.2">
      <c r="A358" s="14"/>
    </row>
    <row r="359" spans="1:1" x14ac:dyDescent="0.2">
      <c r="A359" s="14"/>
    </row>
    <row r="360" spans="1:1" x14ac:dyDescent="0.2">
      <c r="A360" s="14"/>
    </row>
    <row r="361" spans="1:1" x14ac:dyDescent="0.2">
      <c r="A361" s="14"/>
    </row>
    <row r="362" spans="1:1" x14ac:dyDescent="0.2">
      <c r="A362" s="14"/>
    </row>
    <row r="363" spans="1:1" x14ac:dyDescent="0.2">
      <c r="A363" s="14"/>
    </row>
    <row r="364" spans="1:1" x14ac:dyDescent="0.2">
      <c r="A364" s="14"/>
    </row>
    <row r="365" spans="1:1" x14ac:dyDescent="0.2">
      <c r="A365" s="14"/>
    </row>
    <row r="366" spans="1:1" x14ac:dyDescent="0.2">
      <c r="A366" s="14"/>
    </row>
    <row r="367" spans="1:1" x14ac:dyDescent="0.2">
      <c r="A367" s="14"/>
    </row>
    <row r="368" spans="1:1" x14ac:dyDescent="0.2">
      <c r="A368" s="14"/>
    </row>
    <row r="369" spans="1:1" x14ac:dyDescent="0.2">
      <c r="A369" s="14"/>
    </row>
    <row r="370" spans="1:1" x14ac:dyDescent="0.2">
      <c r="A370" s="14"/>
    </row>
    <row r="371" spans="1:1" x14ac:dyDescent="0.2">
      <c r="A371" s="14"/>
    </row>
    <row r="372" spans="1:1" x14ac:dyDescent="0.2">
      <c r="A372" s="14"/>
    </row>
    <row r="373" spans="1:1" x14ac:dyDescent="0.2">
      <c r="A373" s="14"/>
    </row>
    <row r="374" spans="1:1" x14ac:dyDescent="0.2">
      <c r="A374" s="14"/>
    </row>
    <row r="375" spans="1:1" x14ac:dyDescent="0.2">
      <c r="A375" s="14"/>
    </row>
    <row r="376" spans="1:1" x14ac:dyDescent="0.2">
      <c r="A376" s="14"/>
    </row>
    <row r="377" spans="1:1" x14ac:dyDescent="0.2">
      <c r="A377" s="14"/>
    </row>
    <row r="378" spans="1:1" x14ac:dyDescent="0.2">
      <c r="A378" s="14"/>
    </row>
    <row r="379" spans="1:1" x14ac:dyDescent="0.2">
      <c r="A379" s="14"/>
    </row>
    <row r="380" spans="1:1" x14ac:dyDescent="0.2">
      <c r="A380" s="14"/>
    </row>
    <row r="381" spans="1:1" x14ac:dyDescent="0.2">
      <c r="A381" s="14"/>
    </row>
    <row r="382" spans="1:1" x14ac:dyDescent="0.2">
      <c r="A382" s="14"/>
    </row>
    <row r="383" spans="1:1" x14ac:dyDescent="0.2">
      <c r="A383" s="14"/>
    </row>
    <row r="384" spans="1:1" x14ac:dyDescent="0.2">
      <c r="A384" s="14"/>
    </row>
    <row r="385" spans="1:1" x14ac:dyDescent="0.2">
      <c r="A385" s="14"/>
    </row>
    <row r="386" spans="1:1" x14ac:dyDescent="0.2">
      <c r="A386" s="14"/>
    </row>
    <row r="387" spans="1:1" x14ac:dyDescent="0.2">
      <c r="A387" s="14"/>
    </row>
    <row r="388" spans="1:1" x14ac:dyDescent="0.2">
      <c r="A388" s="14"/>
    </row>
    <row r="389" spans="1:1" x14ac:dyDescent="0.2">
      <c r="A389" s="14"/>
    </row>
    <row r="390" spans="1:1" x14ac:dyDescent="0.2">
      <c r="A390" s="14"/>
    </row>
    <row r="391" spans="1:1" x14ac:dyDescent="0.2">
      <c r="A391" s="14"/>
    </row>
    <row r="392" spans="1:1" x14ac:dyDescent="0.2">
      <c r="A392" s="14"/>
    </row>
    <row r="393" spans="1:1" x14ac:dyDescent="0.2">
      <c r="A393" s="14"/>
    </row>
    <row r="394" spans="1:1" x14ac:dyDescent="0.2">
      <c r="A394" s="14"/>
    </row>
    <row r="395" spans="1:1" x14ac:dyDescent="0.2">
      <c r="A395" s="14"/>
    </row>
    <row r="396" spans="1:1" x14ac:dyDescent="0.2">
      <c r="A396" s="14"/>
    </row>
    <row r="397" spans="1:1" x14ac:dyDescent="0.2">
      <c r="A397" s="14"/>
    </row>
    <row r="398" spans="1:1" x14ac:dyDescent="0.2">
      <c r="A398" s="14"/>
    </row>
    <row r="399" spans="1:1" x14ac:dyDescent="0.2">
      <c r="A399" s="14"/>
    </row>
    <row r="400" spans="1:1" x14ac:dyDescent="0.2">
      <c r="A400" s="14"/>
    </row>
    <row r="401" spans="1:1" x14ac:dyDescent="0.2">
      <c r="A401" s="14"/>
    </row>
    <row r="402" spans="1:1" x14ac:dyDescent="0.2">
      <c r="A402" s="14"/>
    </row>
    <row r="403" spans="1:1" x14ac:dyDescent="0.2">
      <c r="A403" s="14"/>
    </row>
    <row r="404" spans="1:1" x14ac:dyDescent="0.2">
      <c r="A404" s="14"/>
    </row>
    <row r="405" spans="1:1" x14ac:dyDescent="0.2">
      <c r="A405" s="14"/>
    </row>
    <row r="406" spans="1:1" x14ac:dyDescent="0.2">
      <c r="A406" s="14"/>
    </row>
    <row r="407" spans="1:1" x14ac:dyDescent="0.2">
      <c r="A407" s="14"/>
    </row>
    <row r="408" spans="1:1" x14ac:dyDescent="0.2">
      <c r="A408" s="14"/>
    </row>
    <row r="409" spans="1:1" x14ac:dyDescent="0.2">
      <c r="A409" s="14"/>
    </row>
    <row r="410" spans="1:1" x14ac:dyDescent="0.2">
      <c r="A410" s="14"/>
    </row>
    <row r="411" spans="1:1" x14ac:dyDescent="0.2">
      <c r="A411" s="14"/>
    </row>
    <row r="412" spans="1:1" x14ac:dyDescent="0.2">
      <c r="A412" s="14"/>
    </row>
    <row r="413" spans="1:1" x14ac:dyDescent="0.2">
      <c r="A413" s="14"/>
    </row>
    <row r="414" spans="1:1" x14ac:dyDescent="0.2">
      <c r="A414" s="14"/>
    </row>
    <row r="415" spans="1:1" x14ac:dyDescent="0.2">
      <c r="A415" s="14"/>
    </row>
    <row r="416" spans="1:1" x14ac:dyDescent="0.2">
      <c r="A416" s="14"/>
    </row>
    <row r="417" spans="1:1" x14ac:dyDescent="0.2">
      <c r="A417" s="14"/>
    </row>
    <row r="418" spans="1:1" x14ac:dyDescent="0.2">
      <c r="A418" s="14"/>
    </row>
    <row r="419" spans="1:1" x14ac:dyDescent="0.2">
      <c r="A419" s="14"/>
    </row>
    <row r="420" spans="1:1" x14ac:dyDescent="0.2">
      <c r="A420" s="14"/>
    </row>
    <row r="421" spans="1:1" x14ac:dyDescent="0.2">
      <c r="A421" s="14"/>
    </row>
    <row r="422" spans="1:1" x14ac:dyDescent="0.2">
      <c r="A422" s="14"/>
    </row>
    <row r="423" spans="1:1" x14ac:dyDescent="0.2">
      <c r="A423" s="14"/>
    </row>
    <row r="424" spans="1:1" x14ac:dyDescent="0.2">
      <c r="A424" s="14"/>
    </row>
    <row r="425" spans="1:1" x14ac:dyDescent="0.2">
      <c r="A425" s="14"/>
    </row>
    <row r="426" spans="1:1" x14ac:dyDescent="0.2">
      <c r="A426" s="14"/>
    </row>
    <row r="427" spans="1:1" x14ac:dyDescent="0.2">
      <c r="A427" s="14"/>
    </row>
    <row r="428" spans="1:1" x14ac:dyDescent="0.2">
      <c r="A428" s="14"/>
    </row>
    <row r="429" spans="1:1" x14ac:dyDescent="0.2">
      <c r="A429" s="14"/>
    </row>
    <row r="430" spans="1:1" x14ac:dyDescent="0.2">
      <c r="A430" s="14"/>
    </row>
    <row r="431" spans="1:1" x14ac:dyDescent="0.2">
      <c r="A431" s="14"/>
    </row>
    <row r="432" spans="1:1" x14ac:dyDescent="0.2">
      <c r="A432" s="14"/>
    </row>
    <row r="433" spans="1:1" x14ac:dyDescent="0.2">
      <c r="A433" s="14"/>
    </row>
    <row r="434" spans="1:1" x14ac:dyDescent="0.2">
      <c r="A434" s="14"/>
    </row>
    <row r="435" spans="1:1" x14ac:dyDescent="0.2">
      <c r="A435" s="14"/>
    </row>
    <row r="436" spans="1:1" x14ac:dyDescent="0.2">
      <c r="A436" s="14"/>
    </row>
    <row r="437" spans="1:1" x14ac:dyDescent="0.2">
      <c r="A437" s="14"/>
    </row>
    <row r="438" spans="1:1" x14ac:dyDescent="0.2">
      <c r="A438" s="14"/>
    </row>
    <row r="439" spans="1:1" x14ac:dyDescent="0.2">
      <c r="A439" s="14"/>
    </row>
    <row r="440" spans="1:1" x14ac:dyDescent="0.2">
      <c r="A440" s="14"/>
    </row>
    <row r="441" spans="1:1" x14ac:dyDescent="0.2">
      <c r="A441" s="14"/>
    </row>
    <row r="442" spans="1:1" x14ac:dyDescent="0.2">
      <c r="A442" s="14"/>
    </row>
    <row r="443" spans="1:1" x14ac:dyDescent="0.2">
      <c r="A443" s="14"/>
    </row>
    <row r="444" spans="1:1" x14ac:dyDescent="0.2">
      <c r="A444" s="14"/>
    </row>
    <row r="445" spans="1:1" x14ac:dyDescent="0.2">
      <c r="A445" s="14"/>
    </row>
    <row r="446" spans="1:1" x14ac:dyDescent="0.2">
      <c r="A446" s="14"/>
    </row>
    <row r="447" spans="1:1" x14ac:dyDescent="0.2">
      <c r="A447" s="14"/>
    </row>
    <row r="448" spans="1:1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" x14ac:dyDescent="0.2">
      <c r="A465" s="14"/>
    </row>
    <row r="466" spans="1:1" x14ac:dyDescent="0.2">
      <c r="A466" s="14"/>
    </row>
    <row r="467" spans="1:1" x14ac:dyDescent="0.2">
      <c r="A467" s="14"/>
    </row>
    <row r="468" spans="1:1" x14ac:dyDescent="0.2">
      <c r="A468" s="14"/>
    </row>
    <row r="469" spans="1:1" x14ac:dyDescent="0.2">
      <c r="A469" s="14"/>
    </row>
    <row r="470" spans="1:1" x14ac:dyDescent="0.2">
      <c r="A470" s="14"/>
    </row>
    <row r="471" spans="1:1" x14ac:dyDescent="0.2">
      <c r="A471" s="14"/>
    </row>
    <row r="472" spans="1:1" x14ac:dyDescent="0.2">
      <c r="A472" s="14"/>
    </row>
    <row r="473" spans="1:1" x14ac:dyDescent="0.2">
      <c r="A473" s="14"/>
    </row>
    <row r="474" spans="1:1" x14ac:dyDescent="0.2">
      <c r="A474" s="14"/>
    </row>
    <row r="475" spans="1:1" x14ac:dyDescent="0.2">
      <c r="A475" s="14"/>
    </row>
    <row r="476" spans="1:1" x14ac:dyDescent="0.2">
      <c r="A476" s="14"/>
    </row>
    <row r="477" spans="1:1" x14ac:dyDescent="0.2">
      <c r="A477" s="14"/>
    </row>
    <row r="478" spans="1:1" x14ac:dyDescent="0.2">
      <c r="A478" s="14"/>
    </row>
    <row r="479" spans="1:1" x14ac:dyDescent="0.2">
      <c r="A479" s="14"/>
    </row>
    <row r="480" spans="1:1" x14ac:dyDescent="0.2">
      <c r="A480" s="14"/>
    </row>
    <row r="481" spans="1:1" x14ac:dyDescent="0.2">
      <c r="A481" s="14"/>
    </row>
    <row r="482" spans="1:1" x14ac:dyDescent="0.2">
      <c r="A482" s="14"/>
    </row>
    <row r="483" spans="1:1" x14ac:dyDescent="0.2">
      <c r="A483" s="14"/>
    </row>
    <row r="484" spans="1:1" x14ac:dyDescent="0.2">
      <c r="A484" s="14"/>
    </row>
    <row r="485" spans="1:1" x14ac:dyDescent="0.2">
      <c r="A485" s="14"/>
    </row>
    <row r="486" spans="1:1" x14ac:dyDescent="0.2">
      <c r="A486" s="14"/>
    </row>
    <row r="487" spans="1:1" x14ac:dyDescent="0.2">
      <c r="A487" s="14"/>
    </row>
    <row r="488" spans="1:1" x14ac:dyDescent="0.2">
      <c r="A488" s="14"/>
    </row>
    <row r="489" spans="1:1" x14ac:dyDescent="0.2">
      <c r="A489" s="14"/>
    </row>
    <row r="490" spans="1:1" x14ac:dyDescent="0.2">
      <c r="A490" s="14"/>
    </row>
    <row r="491" spans="1:1" x14ac:dyDescent="0.2">
      <c r="A491" s="14"/>
    </row>
    <row r="492" spans="1:1" x14ac:dyDescent="0.2">
      <c r="A492" s="14"/>
    </row>
    <row r="493" spans="1:1" x14ac:dyDescent="0.2">
      <c r="A493" s="14"/>
    </row>
    <row r="494" spans="1:1" x14ac:dyDescent="0.2">
      <c r="A494" s="14"/>
    </row>
    <row r="495" spans="1:1" x14ac:dyDescent="0.2">
      <c r="A495" s="14"/>
    </row>
    <row r="496" spans="1:1" x14ac:dyDescent="0.2">
      <c r="A496" s="14"/>
    </row>
    <row r="497" spans="1:1" x14ac:dyDescent="0.2">
      <c r="A497" s="14"/>
    </row>
    <row r="498" spans="1:1" x14ac:dyDescent="0.2">
      <c r="A498" s="14"/>
    </row>
    <row r="499" spans="1:1" x14ac:dyDescent="0.2">
      <c r="A499" s="14"/>
    </row>
    <row r="500" spans="1:1" x14ac:dyDescent="0.2">
      <c r="A500" s="14"/>
    </row>
    <row r="501" spans="1:1" x14ac:dyDescent="0.2">
      <c r="A501" s="14"/>
    </row>
    <row r="502" spans="1:1" x14ac:dyDescent="0.2">
      <c r="A502" s="14"/>
    </row>
    <row r="503" spans="1:1" x14ac:dyDescent="0.2">
      <c r="A503" s="14"/>
    </row>
    <row r="504" spans="1:1" x14ac:dyDescent="0.2">
      <c r="A504" s="14"/>
    </row>
    <row r="505" spans="1:1" x14ac:dyDescent="0.2">
      <c r="A505" s="14"/>
    </row>
    <row r="506" spans="1:1" x14ac:dyDescent="0.2">
      <c r="A506" s="14"/>
    </row>
    <row r="507" spans="1:1" x14ac:dyDescent="0.2">
      <c r="A507" s="14"/>
    </row>
    <row r="508" spans="1:1" x14ac:dyDescent="0.2">
      <c r="A508" s="14"/>
    </row>
    <row r="509" spans="1:1" x14ac:dyDescent="0.2">
      <c r="A509" s="14"/>
    </row>
    <row r="510" spans="1:1" x14ac:dyDescent="0.2">
      <c r="A510" s="14"/>
    </row>
    <row r="511" spans="1:1" x14ac:dyDescent="0.2">
      <c r="A511" s="14"/>
    </row>
    <row r="512" spans="1:1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" x14ac:dyDescent="0.2">
      <c r="A529" s="14"/>
    </row>
    <row r="530" spans="1:1" x14ac:dyDescent="0.2">
      <c r="A530" s="14"/>
    </row>
    <row r="531" spans="1:1" x14ac:dyDescent="0.2">
      <c r="A531" s="14"/>
    </row>
    <row r="532" spans="1:1" x14ac:dyDescent="0.2">
      <c r="A532" s="14"/>
    </row>
    <row r="533" spans="1:1" x14ac:dyDescent="0.2">
      <c r="A533" s="14"/>
    </row>
    <row r="534" spans="1:1" x14ac:dyDescent="0.2">
      <c r="A534" s="14"/>
    </row>
    <row r="535" spans="1:1" x14ac:dyDescent="0.2">
      <c r="A535" s="14"/>
    </row>
    <row r="536" spans="1:1" x14ac:dyDescent="0.2">
      <c r="A536" s="14"/>
    </row>
    <row r="537" spans="1:1" x14ac:dyDescent="0.2">
      <c r="A537" s="14"/>
    </row>
    <row r="538" spans="1:1" x14ac:dyDescent="0.2">
      <c r="A538" s="14"/>
    </row>
    <row r="539" spans="1:1" x14ac:dyDescent="0.2">
      <c r="A539" s="14"/>
    </row>
    <row r="540" spans="1:1" x14ac:dyDescent="0.2">
      <c r="A540" s="14"/>
    </row>
    <row r="541" spans="1:1" x14ac:dyDescent="0.2">
      <c r="A541" s="14"/>
    </row>
    <row r="542" spans="1:1" x14ac:dyDescent="0.2">
      <c r="A542" s="14"/>
    </row>
    <row r="543" spans="1:1" x14ac:dyDescent="0.2">
      <c r="A543" s="14"/>
    </row>
    <row r="544" spans="1:1" x14ac:dyDescent="0.2">
      <c r="A544" s="14"/>
    </row>
    <row r="545" spans="1:9" x14ac:dyDescent="0.2">
      <c r="A545" s="14"/>
    </row>
    <row r="546" spans="1:9" x14ac:dyDescent="0.2">
      <c r="A546" s="14"/>
    </row>
    <row r="547" spans="1:9" x14ac:dyDescent="0.2">
      <c r="A547" s="14"/>
    </row>
    <row r="548" spans="1:9" x14ac:dyDescent="0.2">
      <c r="A548" s="14"/>
    </row>
    <row r="549" spans="1:9" x14ac:dyDescent="0.2">
      <c r="A549" s="14"/>
    </row>
    <row r="550" spans="1:9" x14ac:dyDescent="0.2">
      <c r="A550" s="14"/>
    </row>
    <row r="551" spans="1:9" x14ac:dyDescent="0.2">
      <c r="A551" s="14"/>
    </row>
    <row r="552" spans="1:9" x14ac:dyDescent="0.2">
      <c r="A552" s="14"/>
    </row>
    <row r="553" spans="1:9" x14ac:dyDescent="0.2">
      <c r="A553" s="14"/>
    </row>
    <row r="554" spans="1:9" x14ac:dyDescent="0.2">
      <c r="A554" s="14"/>
    </row>
    <row r="555" spans="1:9" x14ac:dyDescent="0.2">
      <c r="A555" s="14"/>
    </row>
    <row r="556" spans="1:9" x14ac:dyDescent="0.2">
      <c r="A556" s="14"/>
    </row>
    <row r="557" spans="1:9" x14ac:dyDescent="0.2">
      <c r="A557" s="14"/>
      <c r="I557" s="15"/>
    </row>
    <row r="558" spans="1:9" x14ac:dyDescent="0.2">
      <c r="A558" s="14"/>
    </row>
    <row r="559" spans="1:9" x14ac:dyDescent="0.2">
      <c r="A559" s="14"/>
    </row>
    <row r="560" spans="1:9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" x14ac:dyDescent="0.2">
      <c r="A577" s="14"/>
    </row>
    <row r="578" spans="1:1" x14ac:dyDescent="0.2">
      <c r="A578" s="14"/>
    </row>
    <row r="579" spans="1:1" x14ac:dyDescent="0.2">
      <c r="A579" s="14"/>
    </row>
    <row r="580" spans="1:1" x14ac:dyDescent="0.2">
      <c r="A580" s="14"/>
    </row>
    <row r="581" spans="1:1" x14ac:dyDescent="0.2">
      <c r="A581" s="14"/>
    </row>
    <row r="582" spans="1:1" x14ac:dyDescent="0.2">
      <c r="A582" s="14"/>
    </row>
    <row r="583" spans="1:1" x14ac:dyDescent="0.2">
      <c r="A583" s="14"/>
    </row>
    <row r="584" spans="1:1" x14ac:dyDescent="0.2">
      <c r="A584" s="14"/>
    </row>
    <row r="585" spans="1:1" x14ac:dyDescent="0.2">
      <c r="A585" s="14"/>
    </row>
    <row r="586" spans="1:1" x14ac:dyDescent="0.2">
      <c r="A586" s="14"/>
    </row>
    <row r="587" spans="1:1" x14ac:dyDescent="0.2">
      <c r="A587" s="14"/>
    </row>
    <row r="588" spans="1:1" x14ac:dyDescent="0.2">
      <c r="A588" s="14"/>
    </row>
    <row r="589" spans="1:1" x14ac:dyDescent="0.2">
      <c r="A589" s="14"/>
    </row>
    <row r="590" spans="1:1" x14ac:dyDescent="0.2">
      <c r="A590" s="14"/>
    </row>
    <row r="591" spans="1:1" x14ac:dyDescent="0.2">
      <c r="A591" s="14"/>
    </row>
    <row r="592" spans="1:1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" x14ac:dyDescent="0.2">
      <c r="A609" s="14"/>
    </row>
    <row r="610" spans="1:1" x14ac:dyDescent="0.2">
      <c r="A610" s="14"/>
    </row>
    <row r="611" spans="1:1" x14ac:dyDescent="0.2">
      <c r="A611" s="14"/>
    </row>
    <row r="612" spans="1:1" x14ac:dyDescent="0.2">
      <c r="A612" s="14"/>
    </row>
    <row r="613" spans="1:1" x14ac:dyDescent="0.2">
      <c r="A613" s="14"/>
    </row>
    <row r="614" spans="1:1" x14ac:dyDescent="0.2">
      <c r="A614" s="14"/>
    </row>
    <row r="615" spans="1:1" x14ac:dyDescent="0.2">
      <c r="A615" s="14"/>
    </row>
    <row r="616" spans="1:1" x14ac:dyDescent="0.2">
      <c r="A616" s="14"/>
    </row>
    <row r="617" spans="1:1" x14ac:dyDescent="0.2">
      <c r="A617" s="14"/>
    </row>
    <row r="618" spans="1:1" x14ac:dyDescent="0.2">
      <c r="A618" s="14"/>
    </row>
    <row r="619" spans="1:1" x14ac:dyDescent="0.2">
      <c r="A619" s="14"/>
    </row>
    <row r="620" spans="1:1" x14ac:dyDescent="0.2">
      <c r="A620" s="14"/>
    </row>
    <row r="621" spans="1:1" x14ac:dyDescent="0.2">
      <c r="A621" s="14"/>
    </row>
    <row r="622" spans="1:1" x14ac:dyDescent="0.2">
      <c r="A622" s="14"/>
    </row>
    <row r="623" spans="1:1" x14ac:dyDescent="0.2">
      <c r="A623" s="14"/>
    </row>
    <row r="624" spans="1:1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14"/>
    </row>
    <row r="665" spans="1:1" x14ac:dyDescent="0.2">
      <c r="A665" s="14"/>
    </row>
    <row r="666" spans="1:1" x14ac:dyDescent="0.2">
      <c r="A666" s="14"/>
    </row>
    <row r="667" spans="1:1" x14ac:dyDescent="0.2">
      <c r="A667" s="14"/>
    </row>
    <row r="668" spans="1:1" x14ac:dyDescent="0.2">
      <c r="A668" s="14"/>
    </row>
    <row r="669" spans="1:1" x14ac:dyDescent="0.2">
      <c r="A669" s="14"/>
    </row>
    <row r="670" spans="1:1" x14ac:dyDescent="0.2">
      <c r="A670" s="14"/>
    </row>
    <row r="671" spans="1:1" x14ac:dyDescent="0.2">
      <c r="A671" s="14"/>
    </row>
    <row r="672" spans="1:1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" x14ac:dyDescent="0.2">
      <c r="A705" s="14"/>
    </row>
    <row r="706" spans="1:1" x14ac:dyDescent="0.2">
      <c r="A706" s="14"/>
    </row>
    <row r="707" spans="1:1" x14ac:dyDescent="0.2">
      <c r="A707" s="14"/>
    </row>
    <row r="708" spans="1:1" x14ac:dyDescent="0.2">
      <c r="A708" s="14"/>
    </row>
    <row r="709" spans="1:1" x14ac:dyDescent="0.2">
      <c r="A709" s="14"/>
    </row>
    <row r="710" spans="1:1" x14ac:dyDescent="0.2">
      <c r="A710" s="14"/>
    </row>
    <row r="711" spans="1:1" x14ac:dyDescent="0.2">
      <c r="A711" s="14"/>
    </row>
    <row r="712" spans="1:1" x14ac:dyDescent="0.2">
      <c r="A712" s="14"/>
    </row>
    <row r="713" spans="1:1" x14ac:dyDescent="0.2">
      <c r="A713" s="14"/>
    </row>
    <row r="714" spans="1:1" x14ac:dyDescent="0.2">
      <c r="A714" s="14"/>
    </row>
    <row r="715" spans="1:1" x14ac:dyDescent="0.2">
      <c r="A715" s="14"/>
    </row>
    <row r="716" spans="1:1" x14ac:dyDescent="0.2">
      <c r="A716" s="14"/>
    </row>
    <row r="717" spans="1:1" x14ac:dyDescent="0.2">
      <c r="A717" s="14"/>
    </row>
    <row r="718" spans="1:1" x14ac:dyDescent="0.2">
      <c r="A718" s="14"/>
    </row>
    <row r="719" spans="1:1" x14ac:dyDescent="0.2">
      <c r="A719" s="14"/>
    </row>
    <row r="720" spans="1:1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" x14ac:dyDescent="0.2">
      <c r="A737" s="14"/>
    </row>
    <row r="738" spans="1:1" x14ac:dyDescent="0.2">
      <c r="A738" s="14"/>
    </row>
    <row r="739" spans="1:1" x14ac:dyDescent="0.2">
      <c r="A739" s="14"/>
    </row>
    <row r="740" spans="1:1" x14ac:dyDescent="0.2">
      <c r="A740" s="14"/>
    </row>
    <row r="741" spans="1:1" x14ac:dyDescent="0.2">
      <c r="A741" s="14"/>
    </row>
    <row r="742" spans="1:1" x14ac:dyDescent="0.2">
      <c r="A742" s="14"/>
    </row>
    <row r="743" spans="1:1" x14ac:dyDescent="0.2">
      <c r="A743" s="14"/>
    </row>
    <row r="744" spans="1:1" x14ac:dyDescent="0.2">
      <c r="A744" s="14"/>
    </row>
    <row r="745" spans="1:1" x14ac:dyDescent="0.2">
      <c r="A745" s="14"/>
    </row>
    <row r="746" spans="1:1" x14ac:dyDescent="0.2">
      <c r="A746" s="14"/>
    </row>
    <row r="747" spans="1:1" x14ac:dyDescent="0.2">
      <c r="A747" s="14"/>
    </row>
    <row r="748" spans="1:1" x14ac:dyDescent="0.2">
      <c r="A748" s="14"/>
    </row>
    <row r="749" spans="1:1" x14ac:dyDescent="0.2">
      <c r="A749" s="14"/>
    </row>
    <row r="750" spans="1:1" x14ac:dyDescent="0.2">
      <c r="A750" s="14"/>
    </row>
    <row r="751" spans="1:1" x14ac:dyDescent="0.2">
      <c r="A751" s="14"/>
    </row>
    <row r="752" spans="1:1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  <row r="783" spans="1:1" x14ac:dyDescent="0.2">
      <c r="A783" s="304"/>
    </row>
    <row r="784" spans="1:1" x14ac:dyDescent="0.2">
      <c r="A784" s="304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8.return_to_list">
                <anchor moveWithCells="1" sizeWithCells="1">
                  <from>
                    <xdr:col>0</xdr:col>
                    <xdr:colOff>104775</xdr:colOff>
                    <xdr:row>26</xdr:row>
                    <xdr:rowOff>142875</xdr:rowOff>
                  </from>
                  <to>
                    <xdr:col>0</xdr:col>
                    <xdr:colOff>790575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Sheet8.move_to_next_record">
                <anchor moveWithCells="1" sizeWithCells="1">
                  <from>
                    <xdr:col>0</xdr:col>
                    <xdr:colOff>85725</xdr:colOff>
                    <xdr:row>12</xdr:row>
                    <xdr:rowOff>0</xdr:rowOff>
                  </from>
                  <to>
                    <xdr:col>0</xdr:col>
                    <xdr:colOff>609600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Sheet8.move_to_last_record">
                <anchor moveWithCells="1" sizeWithCells="1">
                  <from>
                    <xdr:col>0</xdr:col>
                    <xdr:colOff>66675</xdr:colOff>
                    <xdr:row>10</xdr:row>
                    <xdr:rowOff>38100</xdr:rowOff>
                  </from>
                  <to>
                    <xdr:col>0</xdr:col>
                    <xdr:colOff>628650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heet8.select_one_year">
                <anchor moveWithCells="1" sizeWithCells="1">
                  <from>
                    <xdr:col>0</xdr:col>
                    <xdr:colOff>114300</xdr:colOff>
                    <xdr:row>16</xdr:row>
                    <xdr:rowOff>19050</xdr:rowOff>
                  </from>
                  <to>
                    <xdr:col>0</xdr:col>
                    <xdr:colOff>733425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Sheet8.select_two_year">
                <anchor moveWithCells="1" sizeWithCells="1">
                  <from>
                    <xdr:col>0</xdr:col>
                    <xdr:colOff>114300</xdr:colOff>
                    <xdr:row>18</xdr:row>
                    <xdr:rowOff>28575</xdr:rowOff>
                  </from>
                  <to>
                    <xdr:col>0</xdr:col>
                    <xdr:colOff>742950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Button 6">
              <controlPr defaultSize="0" print="0" autoFill="0" autoPict="0" macro="[0]!Sheet8.select_six_month">
                <anchor moveWithCells="1" sizeWithCells="1">
                  <from>
                    <xdr:col>0</xdr:col>
                    <xdr:colOff>114300</xdr:colOff>
                    <xdr:row>20</xdr:row>
                    <xdr:rowOff>95250</xdr:rowOff>
                  </from>
                  <to>
                    <xdr:col>0</xdr:col>
                    <xdr:colOff>742950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9" name="Button 7">
              <controlPr defaultSize="0" print="0" autoFill="0" autoPict="0" macro="[0]!Sheet8.select_ALL">
                <anchor moveWithCells="1" sizeWithCells="1">
                  <from>
                    <xdr:col>0</xdr:col>
                    <xdr:colOff>95250</xdr:colOff>
                    <xdr:row>22</xdr:row>
                    <xdr:rowOff>133350</xdr:rowOff>
                  </from>
                  <to>
                    <xdr:col>0</xdr:col>
                    <xdr:colOff>752475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0" name="Group Box 8">
              <controlPr defaultSize="0" autoFill="0" autoPict="0">
                <anchor moveWithCells="1">
                  <from>
                    <xdr:col>0</xdr:col>
                    <xdr:colOff>85725</xdr:colOff>
                    <xdr:row>15</xdr:row>
                    <xdr:rowOff>66675</xdr:rowOff>
                  </from>
                  <to>
                    <xdr:col>0</xdr:col>
                    <xdr:colOff>781050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1" name="Button 9">
              <controlPr defaultSize="0" print="0" autoFill="0" autoPict="0" macro="[0]!Sheet8.move_to_detail">
                <anchor moveWithCells="1" sizeWithCells="1">
                  <from>
                    <xdr:col>0</xdr:col>
                    <xdr:colOff>114300</xdr:colOff>
                    <xdr:row>29</xdr:row>
                    <xdr:rowOff>47625</xdr:rowOff>
                  </from>
                  <to>
                    <xdr:col>0</xdr:col>
                    <xdr:colOff>800100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7" tint="0.39997558519241921"/>
  </sheetPr>
  <dimension ref="A1:S784"/>
  <sheetViews>
    <sheetView showGridLines="0" zoomScaleNormal="100" workbookViewId="0">
      <selection activeCell="L22" sqref="L22"/>
    </sheetView>
  </sheetViews>
  <sheetFormatPr defaultRowHeight="14.25" x14ac:dyDescent="0.2"/>
  <cols>
    <col min="1" max="1" width="10.25" customWidth="1"/>
    <col min="2" max="2" width="11.375" customWidth="1"/>
    <col min="3" max="3" width="8.375" customWidth="1"/>
    <col min="4" max="4" width="16.25" customWidth="1"/>
    <col min="5" max="5" width="10.875" customWidth="1"/>
    <col min="6" max="6" width="11.125" customWidth="1"/>
    <col min="7" max="7" width="12.875" customWidth="1"/>
    <col min="8" max="8" width="11.125" customWidth="1"/>
    <col min="9" max="9" width="10.875" customWidth="1"/>
    <col min="10" max="10" width="11.5" customWidth="1"/>
    <col min="11" max="11" width="14.125" customWidth="1"/>
    <col min="12" max="12" width="11.25" customWidth="1"/>
    <col min="13" max="13" width="8.25" customWidth="1"/>
    <col min="14" max="14" width="14.25" customWidth="1"/>
  </cols>
  <sheetData>
    <row r="1" spans="1:19" s="106" customFormat="1" ht="18.75" customHeight="1" x14ac:dyDescent="0.2">
      <c r="E1" s="257">
        <v>1</v>
      </c>
      <c r="F1" s="258" t="s">
        <v>1042</v>
      </c>
      <c r="G1" s="259">
        <v>22</v>
      </c>
      <c r="N1" s="242" t="s">
        <v>1041</v>
      </c>
      <c r="O1" s="243" t="s">
        <v>1039</v>
      </c>
      <c r="P1" s="244" t="s">
        <v>1040</v>
      </c>
    </row>
    <row r="2" spans="1:19" s="106" customFormat="1" x14ac:dyDescent="0.2">
      <c r="B2" s="202"/>
      <c r="C2" s="200" t="s">
        <v>956</v>
      </c>
      <c r="D2" s="200" t="s">
        <v>957</v>
      </c>
      <c r="E2" s="200" t="s">
        <v>958</v>
      </c>
      <c r="F2" s="200" t="s">
        <v>959</v>
      </c>
      <c r="G2" s="201" t="s">
        <v>963</v>
      </c>
      <c r="H2" s="201" t="s">
        <v>960</v>
      </c>
      <c r="I2" s="201" t="s">
        <v>541</v>
      </c>
      <c r="J2" s="245" t="s">
        <v>966</v>
      </c>
      <c r="K2" s="246"/>
      <c r="M2" s="238" t="s">
        <v>1031</v>
      </c>
      <c r="N2" s="240">
        <v>1.8805369395893601</v>
      </c>
      <c r="O2" s="236">
        <f>MAX(I42:I1000)</f>
        <v>2.8860108711416301</v>
      </c>
      <c r="P2" s="237">
        <f>MIN(I42:I1000)</f>
        <v>-3.3011552198371898</v>
      </c>
    </row>
    <row r="3" spans="1:19" s="106" customFormat="1" x14ac:dyDescent="0.2">
      <c r="B3" s="203" t="s">
        <v>967</v>
      </c>
      <c r="C3" s="248">
        <v>1942</v>
      </c>
      <c r="D3" s="249" t="s">
        <v>2382</v>
      </c>
      <c r="E3" s="248" t="s">
        <v>2384</v>
      </c>
      <c r="F3" s="248">
        <v>966</v>
      </c>
      <c r="G3" s="248">
        <v>1000</v>
      </c>
      <c r="H3" s="248"/>
      <c r="I3" s="250"/>
      <c r="J3" s="251">
        <v>966000</v>
      </c>
      <c r="K3" s="247"/>
      <c r="M3" s="238" t="s">
        <v>1032</v>
      </c>
      <c r="N3" s="240">
        <v>7.81</v>
      </c>
      <c r="O3" s="237">
        <f>MAX(J42:J1000)</f>
        <v>10.47</v>
      </c>
      <c r="P3" s="237">
        <f>MIN(J42:J1000)</f>
        <v>-15.07</v>
      </c>
    </row>
    <row r="4" spans="1:19" s="106" customFormat="1" x14ac:dyDescent="0.2">
      <c r="B4" s="204" t="s">
        <v>968</v>
      </c>
      <c r="C4" s="252">
        <v>9989</v>
      </c>
      <c r="D4" s="252" t="s">
        <v>2383</v>
      </c>
      <c r="E4" s="252" t="s">
        <v>2385</v>
      </c>
      <c r="F4" s="252">
        <v>3235</v>
      </c>
      <c r="G4" s="252">
        <v>300</v>
      </c>
      <c r="H4" s="252"/>
      <c r="I4" s="253"/>
      <c r="J4" s="254">
        <v>970500</v>
      </c>
      <c r="K4" s="247"/>
      <c r="M4" s="239" t="s">
        <v>1033</v>
      </c>
      <c r="N4" s="240">
        <v>0.46</v>
      </c>
      <c r="O4" s="260"/>
      <c r="P4" s="261"/>
    </row>
    <row r="5" spans="1:19" s="106" customFormat="1" x14ac:dyDescent="0.2">
      <c r="M5" s="239" t="s">
        <v>1035</v>
      </c>
      <c r="N5" s="240">
        <v>0.69191415121184396</v>
      </c>
      <c r="O5" s="260"/>
      <c r="P5" s="261"/>
    </row>
    <row r="6" spans="1:19" s="106" customFormat="1" ht="15" thickBot="1" x14ac:dyDescent="0.25">
      <c r="M6" s="239" t="s">
        <v>1036</v>
      </c>
      <c r="N6" s="240">
        <v>0.90749885780686701</v>
      </c>
      <c r="O6" s="260"/>
      <c r="P6" s="261"/>
    </row>
    <row r="7" spans="1:19" s="106" customFormat="1" x14ac:dyDescent="0.2">
      <c r="A7" s="10"/>
      <c r="B7" s="94"/>
      <c r="C7" s="95"/>
      <c r="D7" s="95"/>
      <c r="E7" s="95"/>
      <c r="F7" s="95"/>
      <c r="G7" s="95"/>
      <c r="H7" s="95"/>
      <c r="I7" s="10"/>
      <c r="M7" s="239" t="s">
        <v>1037</v>
      </c>
      <c r="N7" s="240">
        <v>0.22784386017348501</v>
      </c>
      <c r="O7" s="260"/>
      <c r="P7" s="261"/>
    </row>
    <row r="8" spans="1:19" s="106" customFormat="1" ht="15" thickBot="1" x14ac:dyDescent="0.25">
      <c r="A8" s="10"/>
      <c r="B8" s="97"/>
      <c r="C8" s="10"/>
      <c r="D8" s="10"/>
      <c r="E8" s="10"/>
      <c r="F8" s="10"/>
      <c r="G8" s="10"/>
      <c r="H8" s="10"/>
      <c r="I8" s="10"/>
      <c r="M8" s="239" t="s">
        <v>1038</v>
      </c>
      <c r="N8" s="241">
        <v>2.79039662876365E-2</v>
      </c>
      <c r="O8" s="262"/>
      <c r="P8" s="263"/>
    </row>
    <row r="9" spans="1:19" s="106" customFormat="1" x14ac:dyDescent="0.2">
      <c r="A9" s="195" t="s">
        <v>965</v>
      </c>
      <c r="B9" s="97"/>
      <c r="C9" s="10"/>
      <c r="D9" s="10"/>
      <c r="E9" s="10"/>
      <c r="F9" s="10"/>
      <c r="G9" s="10"/>
      <c r="H9" s="10"/>
      <c r="I9" s="10"/>
      <c r="M9" s="10"/>
      <c r="N9" s="10"/>
    </row>
    <row r="10" spans="1:19" x14ac:dyDescent="0.2">
      <c r="A10" s="265" t="s">
        <v>1892</v>
      </c>
      <c r="B10" s="97"/>
      <c r="C10" s="10"/>
      <c r="D10" s="10"/>
      <c r="E10" s="192"/>
      <c r="F10" s="193"/>
      <c r="G10" s="193"/>
      <c r="H10" s="193"/>
      <c r="I10" s="193"/>
      <c r="J10" s="193"/>
      <c r="K10" s="192"/>
      <c r="L10" s="10"/>
      <c r="M10" s="10"/>
      <c r="N10" s="10"/>
      <c r="O10" s="10"/>
      <c r="P10" s="10"/>
      <c r="Q10" s="10"/>
      <c r="R10" s="10"/>
      <c r="S10" s="10"/>
    </row>
    <row r="11" spans="1:19" x14ac:dyDescent="0.2">
      <c r="A11" s="198" t="s">
        <v>953</v>
      </c>
      <c r="B11" s="192"/>
      <c r="C11" s="415"/>
      <c r="D11" s="416"/>
      <c r="E11" s="192"/>
      <c r="F11" s="192"/>
      <c r="G11" s="193"/>
      <c r="H11" s="192"/>
      <c r="I11" s="192"/>
      <c r="J11" s="192"/>
      <c r="K11" s="192"/>
      <c r="L11" s="10"/>
      <c r="M11" s="10"/>
      <c r="N11" s="10"/>
      <c r="O11" s="10"/>
      <c r="P11" s="10"/>
      <c r="Q11" s="10"/>
      <c r="R11" s="10"/>
      <c r="S11" s="10"/>
    </row>
    <row r="12" spans="1:19" x14ac:dyDescent="0.2">
      <c r="A12" s="264">
        <v>1134</v>
      </c>
      <c r="B12" s="192"/>
      <c r="C12" s="415"/>
      <c r="D12" s="416"/>
      <c r="E12" s="192"/>
      <c r="F12" s="192"/>
      <c r="G12" s="192"/>
      <c r="H12" s="192"/>
      <c r="I12" s="192"/>
      <c r="J12" s="192"/>
      <c r="K12" s="10"/>
      <c r="L12" s="10"/>
      <c r="M12" s="10"/>
      <c r="N12" s="10"/>
      <c r="O12" s="10"/>
      <c r="P12" s="10"/>
      <c r="Q12" s="10"/>
      <c r="R12" s="10"/>
      <c r="S12" s="10"/>
    </row>
    <row r="13" spans="1:19" x14ac:dyDescent="0.2">
      <c r="A13" s="198" t="s">
        <v>954</v>
      </c>
      <c r="B13" s="192"/>
      <c r="C13" s="415"/>
      <c r="D13" s="416"/>
      <c r="E13" s="192"/>
      <c r="F13" s="192"/>
      <c r="G13" s="192"/>
      <c r="H13" s="192"/>
      <c r="I13" s="192"/>
      <c r="J13" s="192"/>
      <c r="K13" s="10"/>
      <c r="L13" s="10"/>
      <c r="M13" s="10"/>
      <c r="N13" s="10"/>
      <c r="O13" s="10"/>
      <c r="P13" s="10"/>
      <c r="Q13" s="10"/>
      <c r="R13" s="10"/>
      <c r="S13" s="10"/>
    </row>
    <row r="14" spans="1:19" x14ac:dyDescent="0.2">
      <c r="A14" s="264">
        <v>875</v>
      </c>
      <c r="B14" s="192"/>
      <c r="C14" s="415"/>
      <c r="D14" s="416"/>
      <c r="E14" s="192"/>
      <c r="F14" s="192"/>
      <c r="G14" s="192"/>
      <c r="H14" s="192"/>
      <c r="I14" s="192"/>
      <c r="J14" s="192"/>
      <c r="K14" s="10"/>
      <c r="L14" s="10"/>
      <c r="M14" s="10"/>
      <c r="N14" s="10"/>
      <c r="O14" s="10"/>
      <c r="P14" s="10"/>
      <c r="Q14" s="10"/>
      <c r="R14" s="10"/>
      <c r="S14" s="10"/>
    </row>
    <row r="15" spans="1:19" x14ac:dyDescent="0.2">
      <c r="A15" s="198" t="s">
        <v>964</v>
      </c>
      <c r="B15" s="192"/>
      <c r="C15" s="415"/>
      <c r="D15" s="416"/>
      <c r="E15" s="192"/>
      <c r="F15" s="192"/>
      <c r="G15" s="192"/>
      <c r="H15" s="192"/>
      <c r="I15" s="192"/>
      <c r="J15" s="192"/>
      <c r="K15" s="10"/>
      <c r="L15" s="10"/>
      <c r="M15" s="10"/>
      <c r="N15" s="10"/>
      <c r="O15" s="10"/>
      <c r="P15" s="10"/>
      <c r="Q15" s="10"/>
      <c r="R15" s="10"/>
      <c r="S15" s="10"/>
    </row>
    <row r="16" spans="1:19" x14ac:dyDescent="0.2">
      <c r="A16" s="264">
        <v>0.28000000000000003</v>
      </c>
      <c r="B16" s="192"/>
      <c r="C16" s="415"/>
      <c r="D16" s="416"/>
      <c r="E16" s="192"/>
      <c r="F16" s="192"/>
      <c r="G16" s="192"/>
      <c r="H16" s="192"/>
      <c r="I16" s="192"/>
      <c r="J16" s="192"/>
      <c r="K16" s="10"/>
      <c r="L16" s="10"/>
      <c r="M16" s="10"/>
      <c r="N16" s="10"/>
      <c r="O16" s="10"/>
      <c r="P16" s="10"/>
      <c r="Q16" s="10"/>
      <c r="R16" s="10"/>
      <c r="S16" s="10"/>
    </row>
    <row r="17" spans="1:19" x14ac:dyDescent="0.2">
      <c r="A17" s="266"/>
      <c r="B17" s="192"/>
      <c r="C17" s="415"/>
      <c r="D17" s="416"/>
      <c r="E17" s="192"/>
      <c r="F17" s="192"/>
      <c r="G17" s="192"/>
      <c r="H17" s="192"/>
      <c r="I17" s="192"/>
      <c r="J17" s="192"/>
      <c r="K17" s="191"/>
      <c r="L17" s="10"/>
      <c r="M17" s="10"/>
      <c r="N17" s="10"/>
      <c r="O17" s="10"/>
      <c r="P17" s="10"/>
      <c r="Q17" s="10"/>
      <c r="R17" s="10"/>
      <c r="S17" s="10"/>
    </row>
    <row r="18" spans="1:19" x14ac:dyDescent="0.2">
      <c r="A18" s="267"/>
      <c r="B18" s="192"/>
      <c r="C18" s="415"/>
      <c r="D18" s="416"/>
      <c r="E18" s="192"/>
      <c r="F18" s="192"/>
      <c r="G18" s="192"/>
      <c r="H18" s="192"/>
      <c r="I18" s="192"/>
      <c r="J18" s="192"/>
      <c r="K18" s="191"/>
      <c r="L18" s="10"/>
      <c r="M18" s="10"/>
      <c r="N18" s="10"/>
      <c r="O18" s="10"/>
      <c r="P18" s="10"/>
      <c r="Q18" s="10"/>
      <c r="R18" s="10"/>
      <c r="S18" s="10"/>
    </row>
    <row r="19" spans="1:19" x14ac:dyDescent="0.2">
      <c r="A19" s="192"/>
      <c r="B19" s="194"/>
      <c r="C19" s="415"/>
      <c r="D19" s="416"/>
      <c r="E19" s="192"/>
      <c r="F19" s="192"/>
      <c r="G19" s="192"/>
      <c r="H19" s="192"/>
      <c r="I19" s="192"/>
      <c r="J19" s="192"/>
      <c r="K19" s="191"/>
      <c r="L19" s="10"/>
      <c r="M19" s="10"/>
      <c r="N19" s="10"/>
      <c r="O19" s="10"/>
      <c r="P19" s="10"/>
      <c r="Q19" s="10"/>
      <c r="R19" s="10"/>
      <c r="S19" s="10"/>
    </row>
    <row r="20" spans="1:19" x14ac:dyDescent="0.2">
      <c r="A20" s="192"/>
      <c r="B20" s="194"/>
      <c r="C20" s="192"/>
      <c r="D20" s="192"/>
      <c r="E20" s="192"/>
      <c r="F20" s="192"/>
      <c r="G20" s="192"/>
      <c r="H20" s="192"/>
      <c r="I20" s="192"/>
      <c r="J20" s="192"/>
      <c r="K20" s="191"/>
      <c r="L20" s="10"/>
      <c r="M20" s="10"/>
      <c r="N20" s="10"/>
      <c r="O20" s="10"/>
      <c r="P20" s="10"/>
      <c r="Q20" s="10"/>
      <c r="R20" s="10"/>
      <c r="S20" s="10"/>
    </row>
    <row r="21" spans="1:19" x14ac:dyDescent="0.2">
      <c r="A21" s="192"/>
      <c r="B21" s="194"/>
      <c r="C21" s="192"/>
      <c r="E21" s="192"/>
      <c r="F21" s="192"/>
      <c r="G21" s="192"/>
      <c r="H21" s="192"/>
      <c r="I21" s="192"/>
      <c r="J21" s="192"/>
      <c r="K21" s="10"/>
      <c r="L21" s="10"/>
      <c r="M21" s="10"/>
      <c r="N21" s="10"/>
      <c r="O21" s="10"/>
      <c r="P21" s="10"/>
      <c r="Q21" s="10"/>
      <c r="R21" s="10"/>
      <c r="S21" s="10"/>
    </row>
    <row r="22" spans="1:19" x14ac:dyDescent="0.2">
      <c r="A22" s="192"/>
      <c r="B22" s="194"/>
      <c r="C22" s="192"/>
      <c r="D22" s="192"/>
      <c r="E22" s="192"/>
      <c r="F22" s="192"/>
      <c r="G22" s="192"/>
      <c r="H22" s="192"/>
      <c r="I22" s="192"/>
      <c r="J22" s="192"/>
      <c r="K22" s="10"/>
      <c r="L22" s="10"/>
      <c r="M22" s="10"/>
      <c r="N22" s="10"/>
      <c r="O22" s="10"/>
      <c r="P22" s="10"/>
      <c r="Q22" s="10"/>
      <c r="R22" s="10"/>
      <c r="S22" s="10"/>
    </row>
    <row r="23" spans="1:19" x14ac:dyDescent="0.2">
      <c r="A23" s="192"/>
      <c r="B23" s="194"/>
      <c r="C23" s="192"/>
      <c r="D23" s="192"/>
      <c r="E23" s="192"/>
      <c r="F23" s="192"/>
      <c r="G23" s="192"/>
      <c r="H23" s="192"/>
      <c r="I23" s="192"/>
      <c r="J23" s="192"/>
      <c r="K23" s="10"/>
      <c r="L23" s="10"/>
      <c r="M23" s="10"/>
      <c r="N23" s="10"/>
      <c r="O23" s="10"/>
      <c r="P23" s="10"/>
      <c r="Q23" s="10"/>
      <c r="R23" s="10"/>
      <c r="S23" s="10"/>
    </row>
    <row r="24" spans="1:19" x14ac:dyDescent="0.2">
      <c r="A24" s="192"/>
      <c r="B24" s="194"/>
      <c r="C24" s="192"/>
      <c r="D24" s="192"/>
      <c r="E24" s="192"/>
      <c r="F24" s="192"/>
      <c r="G24" s="192"/>
      <c r="H24" s="192"/>
      <c r="I24" s="192"/>
      <c r="J24" s="192"/>
      <c r="K24" s="10"/>
      <c r="L24" s="10"/>
      <c r="M24" s="10"/>
      <c r="N24" s="10"/>
      <c r="O24" s="10"/>
      <c r="P24" s="10"/>
      <c r="Q24" s="10"/>
      <c r="R24" s="10"/>
      <c r="S24" s="10"/>
    </row>
    <row r="25" spans="1:19" x14ac:dyDescent="0.2">
      <c r="A25" s="192"/>
      <c r="B25" s="194"/>
      <c r="C25" s="193"/>
      <c r="D25" s="193"/>
      <c r="E25" s="193"/>
      <c r="F25" s="192"/>
      <c r="G25" s="192"/>
      <c r="H25" s="192"/>
      <c r="I25" s="192"/>
      <c r="J25" s="192"/>
      <c r="K25" s="10"/>
      <c r="L25" s="10"/>
      <c r="M25" s="10"/>
      <c r="N25" s="10"/>
      <c r="O25" s="10"/>
      <c r="P25" s="10"/>
      <c r="Q25" s="10"/>
      <c r="R25" s="10"/>
      <c r="S25" s="10"/>
    </row>
    <row r="26" spans="1:19" x14ac:dyDescent="0.2">
      <c r="A26" s="192"/>
      <c r="B26" s="194"/>
      <c r="C26" s="192"/>
      <c r="D26" s="192"/>
      <c r="E26" s="192"/>
      <c r="F26" s="192"/>
      <c r="G26" s="192"/>
      <c r="H26" s="192"/>
      <c r="I26" s="192"/>
      <c r="J26" s="192"/>
      <c r="K26" s="10"/>
      <c r="L26" s="10"/>
      <c r="M26" s="10"/>
      <c r="N26" s="10"/>
      <c r="O26" s="10"/>
      <c r="P26" s="10"/>
      <c r="Q26" s="10"/>
      <c r="R26" s="10"/>
      <c r="S26" s="10"/>
    </row>
    <row r="27" spans="1:19" x14ac:dyDescent="0.2">
      <c r="A27" s="192"/>
      <c r="B27" s="194"/>
      <c r="C27" s="192"/>
      <c r="D27" s="192"/>
      <c r="E27" s="192"/>
      <c r="F27" s="192"/>
      <c r="G27" s="192"/>
      <c r="H27" s="192"/>
      <c r="I27" s="192"/>
      <c r="J27" s="192"/>
      <c r="K27" s="10"/>
      <c r="L27" s="10"/>
      <c r="M27" s="10"/>
      <c r="N27" s="10"/>
      <c r="O27" s="10"/>
      <c r="P27" s="10"/>
      <c r="Q27" s="10"/>
      <c r="R27" s="10"/>
      <c r="S27" s="10"/>
    </row>
    <row r="28" spans="1:19" x14ac:dyDescent="0.2">
      <c r="A28" s="192"/>
      <c r="B28" s="194"/>
      <c r="C28" s="192"/>
      <c r="D28" s="192"/>
      <c r="E28" s="192"/>
      <c r="F28" s="192"/>
      <c r="G28" s="192"/>
      <c r="H28" s="192"/>
      <c r="I28" s="192"/>
      <c r="J28" s="192"/>
      <c r="K28" s="10"/>
      <c r="L28" s="10"/>
      <c r="M28" s="10"/>
      <c r="N28" s="10"/>
      <c r="O28" s="10"/>
      <c r="P28" s="10"/>
      <c r="Q28" s="10"/>
      <c r="R28" s="10"/>
      <c r="S28" s="10"/>
    </row>
    <row r="29" spans="1:19" x14ac:dyDescent="0.2">
      <c r="A29" s="192"/>
      <c r="B29" s="194"/>
      <c r="C29" s="192"/>
      <c r="D29" s="192"/>
      <c r="E29" s="192"/>
      <c r="F29" s="192"/>
      <c r="G29" s="192"/>
      <c r="H29" s="192"/>
      <c r="I29" s="192"/>
      <c r="J29" s="192"/>
      <c r="K29" s="10"/>
      <c r="L29" s="10"/>
      <c r="M29" s="10"/>
      <c r="N29" s="10"/>
      <c r="O29" s="10"/>
      <c r="P29" s="10"/>
      <c r="Q29" s="10"/>
      <c r="R29" s="10"/>
      <c r="S29" s="10"/>
    </row>
    <row r="30" spans="1:19" ht="15" thickBot="1" x14ac:dyDescent="0.25">
      <c r="B30" s="99"/>
      <c r="C30" s="100"/>
      <c r="D30" s="100"/>
      <c r="E30" s="100"/>
      <c r="F30" s="100"/>
      <c r="G30" s="100"/>
      <c r="H30" s="10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</row>
    <row r="31" spans="1:19" x14ac:dyDescent="0.2">
      <c r="J31" s="10"/>
      <c r="K31" s="10"/>
      <c r="L31" s="10"/>
      <c r="M31" s="10"/>
      <c r="N31" s="10"/>
      <c r="O31" s="10"/>
      <c r="P31" s="10"/>
      <c r="Q31" s="10"/>
      <c r="R31" s="10"/>
      <c r="S31" s="10"/>
    </row>
    <row r="32" spans="1:19" x14ac:dyDescent="0.2">
      <c r="J32" s="10"/>
      <c r="K32" s="10"/>
      <c r="L32" s="10"/>
      <c r="M32" s="10"/>
      <c r="N32" s="10"/>
      <c r="O32" s="10"/>
      <c r="P32" s="10"/>
      <c r="Q32" s="10"/>
      <c r="R32" s="10"/>
      <c r="S32" s="10"/>
    </row>
    <row r="33" spans="1:19" s="106" customFormat="1" x14ac:dyDescent="0.2">
      <c r="J33" s="10"/>
      <c r="K33" s="10"/>
      <c r="L33" s="10"/>
      <c r="M33" s="10"/>
      <c r="N33" s="10"/>
      <c r="O33" s="10"/>
      <c r="P33" s="10"/>
      <c r="Q33" s="10"/>
      <c r="R33" s="10"/>
      <c r="S33" s="10"/>
    </row>
    <row r="34" spans="1:19" s="106" customFormat="1" x14ac:dyDescent="0.2"/>
    <row r="35" spans="1:19" s="106" customFormat="1" x14ac:dyDescent="0.2"/>
    <row r="36" spans="1:19" s="106" customFormat="1" x14ac:dyDescent="0.2"/>
    <row r="37" spans="1:19" s="106" customFormat="1" x14ac:dyDescent="0.2"/>
    <row r="38" spans="1:19" s="106" customFormat="1" x14ac:dyDescent="0.2"/>
    <row r="39" spans="1:19" s="106" customFormat="1" x14ac:dyDescent="0.2"/>
    <row r="40" spans="1:19" ht="15" thickBot="1" x14ac:dyDescent="0.25">
      <c r="A40" s="100"/>
      <c r="B40" s="100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</row>
    <row r="41" spans="1:19" x14ac:dyDescent="0.2">
      <c r="A41" s="106" t="s">
        <v>495</v>
      </c>
      <c r="B41" s="106" t="s">
        <v>2365</v>
      </c>
      <c r="C41" s="106" t="s">
        <v>2366</v>
      </c>
      <c r="D41" s="106" t="s">
        <v>2367</v>
      </c>
      <c r="E41" s="106" t="s">
        <v>2368</v>
      </c>
      <c r="F41" s="106" t="s">
        <v>496</v>
      </c>
      <c r="G41" s="106" t="s">
        <v>497</v>
      </c>
      <c r="H41" s="106" t="s">
        <v>498</v>
      </c>
      <c r="I41" s="106" t="s">
        <v>499</v>
      </c>
      <c r="J41" s="106" t="s">
        <v>500</v>
      </c>
      <c r="K41" s="106" t="s">
        <v>2386</v>
      </c>
      <c r="L41" s="106" t="s">
        <v>2387</v>
      </c>
    </row>
    <row r="42" spans="1:19" x14ac:dyDescent="0.2">
      <c r="A42" s="14">
        <v>43886</v>
      </c>
      <c r="B42">
        <v>965</v>
      </c>
      <c r="C42">
        <v>966</v>
      </c>
      <c r="D42">
        <v>3215</v>
      </c>
      <c r="E42">
        <v>3235</v>
      </c>
      <c r="F42">
        <v>0.29860896445131302</v>
      </c>
      <c r="G42">
        <v>0.27527598824160099</v>
      </c>
      <c r="H42">
        <v>1.2407613867349799E-2</v>
      </c>
      <c r="I42">
        <v>1.8805369395893601</v>
      </c>
      <c r="J42">
        <v>7.81</v>
      </c>
      <c r="K42">
        <v>966</v>
      </c>
      <c r="L42">
        <v>905.80000000000007</v>
      </c>
    </row>
    <row r="43" spans="1:19" x14ac:dyDescent="0.2">
      <c r="A43" s="199">
        <v>43882</v>
      </c>
      <c r="B43" s="10">
        <v>1001</v>
      </c>
      <c r="C43" s="10">
        <v>997</v>
      </c>
      <c r="D43" s="10">
        <v>3315</v>
      </c>
      <c r="E43" s="10">
        <v>3315</v>
      </c>
      <c r="F43" s="10">
        <v>0.300754147812971</v>
      </c>
      <c r="G43" s="10">
        <v>0.27510723821025201</v>
      </c>
      <c r="H43" s="10">
        <v>1.2172972823246E-2</v>
      </c>
      <c r="I43" s="10">
        <v>2.1068731504717402</v>
      </c>
      <c r="J43" s="10">
        <v>8.5299999999999994</v>
      </c>
      <c r="K43" s="10">
        <v>997</v>
      </c>
      <c r="L43" s="10">
        <v>928.2</v>
      </c>
      <c r="M43" s="10"/>
    </row>
    <row r="44" spans="1:19" x14ac:dyDescent="0.2">
      <c r="A44" s="14">
        <v>43881</v>
      </c>
      <c r="B44" s="106">
        <v>1012</v>
      </c>
      <c r="C44" s="106">
        <v>1003</v>
      </c>
      <c r="D44" s="106">
        <v>3310</v>
      </c>
      <c r="E44" s="106">
        <v>3295</v>
      </c>
      <c r="F44" s="106">
        <v>0.30440060698027299</v>
      </c>
      <c r="G44" s="106">
        <v>0.274893479202375</v>
      </c>
      <c r="H44" s="106">
        <v>1.1857403891540001E-2</v>
      </c>
      <c r="I44" s="106">
        <v>2.4884981609633998</v>
      </c>
      <c r="J44" s="106">
        <v>9.69</v>
      </c>
      <c r="K44">
        <v>1003</v>
      </c>
      <c r="L44" s="106">
        <v>922.60000000000014</v>
      </c>
    </row>
    <row r="45" spans="1:19" x14ac:dyDescent="0.2">
      <c r="A45" s="14">
        <v>43880</v>
      </c>
      <c r="B45">
        <v>1017</v>
      </c>
      <c r="C45">
        <v>1005</v>
      </c>
      <c r="D45">
        <v>3310</v>
      </c>
      <c r="E45">
        <v>3275</v>
      </c>
      <c r="F45">
        <v>0.306870229007633</v>
      </c>
      <c r="G45">
        <v>0.27472964012338902</v>
      </c>
      <c r="H45">
        <v>1.1528902194538299E-2</v>
      </c>
      <c r="I45">
        <v>2.7878273526745798</v>
      </c>
      <c r="J45">
        <v>10.47</v>
      </c>
      <c r="K45">
        <v>1005</v>
      </c>
      <c r="L45">
        <v>917.00000000000011</v>
      </c>
    </row>
    <row r="46" spans="1:19" x14ac:dyDescent="0.2">
      <c r="A46" s="14">
        <v>43879</v>
      </c>
      <c r="B46">
        <v>1006</v>
      </c>
      <c r="C46">
        <v>1005</v>
      </c>
      <c r="D46">
        <v>3310</v>
      </c>
      <c r="E46">
        <v>3325</v>
      </c>
      <c r="F46">
        <v>0.302255639097744</v>
      </c>
      <c r="G46">
        <v>0.274515799176207</v>
      </c>
      <c r="H46">
        <v>1.1070388711442E-2</v>
      </c>
      <c r="I46">
        <v>2.50576927735752</v>
      </c>
      <c r="J46">
        <v>9.18</v>
      </c>
      <c r="K46">
        <v>1005</v>
      </c>
      <c r="L46">
        <v>931.00000000000011</v>
      </c>
    </row>
    <row r="47" spans="1:19" x14ac:dyDescent="0.2">
      <c r="A47" s="14">
        <v>43878</v>
      </c>
      <c r="B47">
        <v>1021</v>
      </c>
      <c r="C47">
        <v>1015</v>
      </c>
      <c r="D47">
        <v>3355</v>
      </c>
      <c r="E47">
        <v>3320</v>
      </c>
      <c r="F47">
        <v>0.30572289156626498</v>
      </c>
      <c r="G47">
        <v>0.27441436248589002</v>
      </c>
      <c r="H47">
        <v>1.0848375310516399E-2</v>
      </c>
      <c r="I47">
        <v>2.8860108711416301</v>
      </c>
      <c r="J47">
        <v>10.24</v>
      </c>
      <c r="K47">
        <v>1015</v>
      </c>
      <c r="L47">
        <v>929.60000000000014</v>
      </c>
    </row>
    <row r="48" spans="1:19" x14ac:dyDescent="0.2">
      <c r="A48" s="14">
        <v>43875</v>
      </c>
      <c r="B48">
        <v>1022</v>
      </c>
      <c r="C48">
        <v>1030</v>
      </c>
      <c r="D48">
        <v>3470</v>
      </c>
      <c r="E48">
        <v>3395</v>
      </c>
      <c r="F48">
        <v>0.30338733431516901</v>
      </c>
      <c r="G48">
        <v>0.27426588252616502</v>
      </c>
      <c r="H48">
        <v>1.04891036170196E-2</v>
      </c>
      <c r="I48">
        <v>2.7763527611407599</v>
      </c>
      <c r="J48">
        <v>9.6</v>
      </c>
      <c r="K48">
        <v>1030</v>
      </c>
      <c r="L48">
        <v>950.60000000000014</v>
      </c>
    </row>
    <row r="49" spans="1:12" x14ac:dyDescent="0.2">
      <c r="A49" s="14">
        <v>43874</v>
      </c>
      <c r="B49">
        <v>1042</v>
      </c>
      <c r="C49">
        <v>1027</v>
      </c>
      <c r="D49">
        <v>3500</v>
      </c>
      <c r="E49">
        <v>3505</v>
      </c>
      <c r="F49">
        <v>0.29300998573466402</v>
      </c>
      <c r="G49">
        <v>0.27423227876227102</v>
      </c>
      <c r="H49">
        <v>1.0399407467081E-2</v>
      </c>
      <c r="I49">
        <v>1.8056516231173501</v>
      </c>
      <c r="J49">
        <v>6.41</v>
      </c>
      <c r="K49">
        <v>1027</v>
      </c>
      <c r="L49">
        <v>981.40000000000009</v>
      </c>
    </row>
    <row r="50" spans="1:12" x14ac:dyDescent="0.2">
      <c r="A50" s="14">
        <v>43873</v>
      </c>
      <c r="B50">
        <v>1054</v>
      </c>
      <c r="C50">
        <v>1036</v>
      </c>
      <c r="D50">
        <v>3600</v>
      </c>
      <c r="E50">
        <v>3455</v>
      </c>
      <c r="F50">
        <v>0.29985528219971003</v>
      </c>
      <c r="G50">
        <v>0.27419705591187099</v>
      </c>
      <c r="H50">
        <v>1.03400519814641E-2</v>
      </c>
      <c r="I50">
        <v>2.48144074457604</v>
      </c>
      <c r="J50">
        <v>8.56</v>
      </c>
      <c r="K50">
        <v>1036</v>
      </c>
      <c r="L50">
        <v>967.40000000000009</v>
      </c>
    </row>
    <row r="51" spans="1:12" x14ac:dyDescent="0.2">
      <c r="A51" s="14">
        <v>43871</v>
      </c>
      <c r="B51">
        <v>1052</v>
      </c>
      <c r="C51">
        <v>1055</v>
      </c>
      <c r="D51">
        <v>3715</v>
      </c>
      <c r="E51">
        <v>3670</v>
      </c>
      <c r="F51">
        <v>0.28746594005449499</v>
      </c>
      <c r="G51">
        <v>0.27409879280431398</v>
      </c>
      <c r="H51">
        <v>1.01286069187819E-2</v>
      </c>
      <c r="I51">
        <v>1.3197419306888101</v>
      </c>
      <c r="J51">
        <v>4.6500000000000004</v>
      </c>
      <c r="K51">
        <v>1055</v>
      </c>
      <c r="L51">
        <v>1027.6000000000001</v>
      </c>
    </row>
    <row r="52" spans="1:12" x14ac:dyDescent="0.2">
      <c r="A52" s="14">
        <v>43868</v>
      </c>
      <c r="B52">
        <v>1058</v>
      </c>
      <c r="C52">
        <v>1054</v>
      </c>
      <c r="D52">
        <v>3725</v>
      </c>
      <c r="E52">
        <v>3745</v>
      </c>
      <c r="F52">
        <v>0.28144192256341699</v>
      </c>
      <c r="G52">
        <v>0.27413564540435398</v>
      </c>
      <c r="H52">
        <v>1.0182062994470199E-2</v>
      </c>
      <c r="I52">
        <v>0.71756353923872795</v>
      </c>
      <c r="J52">
        <v>2.6</v>
      </c>
      <c r="K52">
        <v>1054</v>
      </c>
      <c r="L52">
        <v>1048.6000000000001</v>
      </c>
    </row>
    <row r="53" spans="1:12" x14ac:dyDescent="0.2">
      <c r="A53" s="14">
        <v>43867</v>
      </c>
      <c r="B53">
        <v>1058</v>
      </c>
      <c r="C53">
        <v>1049</v>
      </c>
      <c r="D53">
        <v>3720</v>
      </c>
      <c r="E53">
        <v>3695</v>
      </c>
      <c r="F53">
        <v>0.28389715832205598</v>
      </c>
      <c r="G53">
        <v>0.27424213405588899</v>
      </c>
      <c r="H53">
        <v>1.02990109070344E-2</v>
      </c>
      <c r="I53">
        <v>0.93747102059796505</v>
      </c>
      <c r="J53">
        <v>3.4</v>
      </c>
      <c r="K53">
        <v>1049</v>
      </c>
      <c r="L53">
        <v>1034.6000000000001</v>
      </c>
    </row>
    <row r="54" spans="1:12" x14ac:dyDescent="0.2">
      <c r="A54" s="14">
        <v>43866</v>
      </c>
      <c r="B54">
        <v>1058</v>
      </c>
      <c r="C54">
        <v>1056</v>
      </c>
      <c r="D54">
        <v>3665</v>
      </c>
      <c r="E54">
        <v>3665</v>
      </c>
      <c r="F54">
        <v>0.28813096862210003</v>
      </c>
      <c r="G54">
        <v>0.27437818153725402</v>
      </c>
      <c r="H54">
        <v>1.04912520226537E-2</v>
      </c>
      <c r="I54">
        <v>1.3108813948182301</v>
      </c>
      <c r="J54">
        <v>4.7699999999999996</v>
      </c>
      <c r="K54">
        <v>1056</v>
      </c>
      <c r="L54">
        <v>1026.2</v>
      </c>
    </row>
    <row r="55" spans="1:12" x14ac:dyDescent="0.2">
      <c r="A55" s="14">
        <v>43865</v>
      </c>
      <c r="B55">
        <v>1037</v>
      </c>
      <c r="C55">
        <v>1044</v>
      </c>
      <c r="D55">
        <v>3690</v>
      </c>
      <c r="E55">
        <v>3670</v>
      </c>
      <c r="F55">
        <v>0.284468664850136</v>
      </c>
      <c r="G55">
        <v>0.27446030058910598</v>
      </c>
      <c r="H55">
        <v>1.0621870011273399E-2</v>
      </c>
      <c r="I55">
        <v>0.94224126734814595</v>
      </c>
      <c r="J55">
        <v>3.52</v>
      </c>
      <c r="K55">
        <v>1044</v>
      </c>
      <c r="L55">
        <v>1027.6000000000001</v>
      </c>
    </row>
    <row r="56" spans="1:12" x14ac:dyDescent="0.2">
      <c r="A56" s="14">
        <v>43864</v>
      </c>
      <c r="B56">
        <v>1015</v>
      </c>
      <c r="C56">
        <v>1032</v>
      </c>
      <c r="D56">
        <v>3670</v>
      </c>
      <c r="E56">
        <v>3690</v>
      </c>
      <c r="F56">
        <v>0.27967479674796702</v>
      </c>
      <c r="G56">
        <v>0.27454545782079998</v>
      </c>
      <c r="H56">
        <v>1.0726850494390301E-2</v>
      </c>
      <c r="I56">
        <v>0.478177534948381</v>
      </c>
      <c r="J56">
        <v>1.83</v>
      </c>
      <c r="K56">
        <v>1032</v>
      </c>
      <c r="L56">
        <v>1033.2</v>
      </c>
    </row>
    <row r="57" spans="1:12" x14ac:dyDescent="0.2">
      <c r="A57" s="14">
        <v>43861</v>
      </c>
      <c r="B57">
        <v>1015</v>
      </c>
      <c r="C57">
        <v>1041</v>
      </c>
      <c r="D57">
        <v>3755</v>
      </c>
      <c r="E57">
        <v>3730</v>
      </c>
      <c r="F57">
        <v>0.27908847184986502</v>
      </c>
      <c r="G57">
        <v>0.27464492056981299</v>
      </c>
      <c r="H57">
        <v>1.08082259355684E-2</v>
      </c>
      <c r="I57">
        <v>0.41112679421599302</v>
      </c>
      <c r="J57">
        <v>1.59</v>
      </c>
      <c r="K57">
        <v>1041</v>
      </c>
      <c r="L57">
        <v>1044.4000000000001</v>
      </c>
    </row>
    <row r="58" spans="1:12" x14ac:dyDescent="0.2">
      <c r="A58" s="14">
        <v>43860</v>
      </c>
      <c r="B58">
        <v>1016</v>
      </c>
      <c r="C58">
        <v>1012</v>
      </c>
      <c r="D58">
        <v>3760</v>
      </c>
      <c r="E58">
        <v>3750</v>
      </c>
      <c r="F58">
        <v>0.26986666666666598</v>
      </c>
      <c r="G58">
        <v>0.27472432745541198</v>
      </c>
      <c r="H58">
        <v>1.08623224297638E-2</v>
      </c>
      <c r="I58">
        <v>-0.44720278008277398</v>
      </c>
      <c r="J58">
        <v>-1.8</v>
      </c>
      <c r="K58">
        <v>1012</v>
      </c>
      <c r="L58">
        <v>1050</v>
      </c>
    </row>
    <row r="59" spans="1:12" x14ac:dyDescent="0.2">
      <c r="A59" s="14">
        <v>43859</v>
      </c>
      <c r="B59">
        <v>1017</v>
      </c>
      <c r="C59">
        <v>1024</v>
      </c>
      <c r="D59">
        <v>3735</v>
      </c>
      <c r="E59">
        <v>3780</v>
      </c>
      <c r="F59">
        <v>0.27089947089946997</v>
      </c>
      <c r="G59">
        <v>0.27485165267844502</v>
      </c>
      <c r="H59">
        <v>1.08606035652063E-2</v>
      </c>
      <c r="I59">
        <v>-0.36390074964492602</v>
      </c>
      <c r="J59">
        <v>-1.46</v>
      </c>
      <c r="K59">
        <v>1024</v>
      </c>
      <c r="L59">
        <v>1058.4000000000001</v>
      </c>
    </row>
    <row r="60" spans="1:12" x14ac:dyDescent="0.2">
      <c r="A60" s="14">
        <v>43858</v>
      </c>
      <c r="B60">
        <v>1000</v>
      </c>
      <c r="C60">
        <v>1007</v>
      </c>
      <c r="D60">
        <v>3690</v>
      </c>
      <c r="E60">
        <v>3730</v>
      </c>
      <c r="F60">
        <v>0.26997319034852502</v>
      </c>
      <c r="G60">
        <v>0.274960499166989</v>
      </c>
      <c r="H60">
        <v>1.08613565856283E-2</v>
      </c>
      <c r="I60">
        <v>-0.45917918071701802</v>
      </c>
      <c r="J60">
        <v>-1.85</v>
      </c>
      <c r="K60">
        <v>1007</v>
      </c>
      <c r="L60">
        <v>1044.4000000000001</v>
      </c>
    </row>
    <row r="61" spans="1:12" x14ac:dyDescent="0.2">
      <c r="A61" s="14">
        <v>43857</v>
      </c>
      <c r="B61">
        <v>1025</v>
      </c>
      <c r="C61">
        <v>1021</v>
      </c>
      <c r="D61">
        <v>3750</v>
      </c>
      <c r="E61">
        <v>3735</v>
      </c>
      <c r="F61">
        <v>0.27336010709504599</v>
      </c>
      <c r="G61">
        <v>0.27510361558826302</v>
      </c>
      <c r="H61">
        <v>1.0865414223269299E-2</v>
      </c>
      <c r="I61">
        <v>-0.16046406123039</v>
      </c>
      <c r="J61">
        <v>-0.64</v>
      </c>
      <c r="K61">
        <v>1021</v>
      </c>
      <c r="L61">
        <v>1045.8000000000002</v>
      </c>
    </row>
    <row r="62" spans="1:12" x14ac:dyDescent="0.2">
      <c r="A62" s="14">
        <v>43854</v>
      </c>
      <c r="B62">
        <v>1046</v>
      </c>
      <c r="C62">
        <v>1041</v>
      </c>
      <c r="D62">
        <v>3925</v>
      </c>
      <c r="E62">
        <v>3875</v>
      </c>
      <c r="F62">
        <v>0.26864516129032201</v>
      </c>
      <c r="G62">
        <v>0.27523173992452099</v>
      </c>
      <c r="H62">
        <v>1.0900698467364099E-2</v>
      </c>
      <c r="I62">
        <v>-0.60423455009955596</v>
      </c>
      <c r="J62">
        <v>-2.4500000000000002</v>
      </c>
      <c r="K62">
        <v>1041</v>
      </c>
      <c r="L62">
        <v>1085</v>
      </c>
    </row>
    <row r="63" spans="1:12" x14ac:dyDescent="0.2">
      <c r="A63" s="14">
        <v>43853</v>
      </c>
      <c r="B63">
        <v>1043</v>
      </c>
      <c r="C63">
        <v>1046</v>
      </c>
      <c r="D63">
        <v>3925</v>
      </c>
      <c r="E63">
        <v>3930</v>
      </c>
      <c r="F63">
        <v>0.26615776081424902</v>
      </c>
      <c r="G63">
        <v>0.27542338934631</v>
      </c>
      <c r="H63">
        <v>1.09095637936312E-2</v>
      </c>
      <c r="I63">
        <v>-0.84931246632156199</v>
      </c>
      <c r="J63">
        <v>-3.48</v>
      </c>
      <c r="K63">
        <v>1046</v>
      </c>
      <c r="L63">
        <v>1100.4000000000001</v>
      </c>
    </row>
    <row r="64" spans="1:12" x14ac:dyDescent="0.2">
      <c r="A64" s="14">
        <v>43852</v>
      </c>
      <c r="B64">
        <v>1042</v>
      </c>
      <c r="C64">
        <v>1051</v>
      </c>
      <c r="D64">
        <v>3930</v>
      </c>
      <c r="E64">
        <v>3965</v>
      </c>
      <c r="F64">
        <v>0.265069356872635</v>
      </c>
      <c r="G64">
        <v>0.27566285449623801</v>
      </c>
      <c r="H64">
        <v>1.09006612281233E-2</v>
      </c>
      <c r="I64">
        <v>-0.97182156218853499</v>
      </c>
      <c r="J64">
        <v>-4</v>
      </c>
      <c r="K64">
        <v>1051</v>
      </c>
      <c r="L64">
        <v>1110.2</v>
      </c>
    </row>
    <row r="65" spans="1:12" x14ac:dyDescent="0.2">
      <c r="A65" s="14">
        <v>43851</v>
      </c>
      <c r="B65">
        <v>1049</v>
      </c>
      <c r="C65">
        <v>1048</v>
      </c>
      <c r="D65">
        <v>3980</v>
      </c>
      <c r="E65">
        <v>3960</v>
      </c>
      <c r="F65">
        <v>0.26464646464646402</v>
      </c>
      <c r="G65">
        <v>0.275919900752429</v>
      </c>
      <c r="H65">
        <v>1.08750982966083E-2</v>
      </c>
      <c r="I65">
        <v>-1.0366284330028099</v>
      </c>
      <c r="J65">
        <v>-4.26</v>
      </c>
      <c r="K65">
        <v>1048</v>
      </c>
      <c r="L65">
        <v>1108.8000000000002</v>
      </c>
    </row>
    <row r="66" spans="1:12" x14ac:dyDescent="0.2">
      <c r="A66" s="14">
        <v>43850</v>
      </c>
      <c r="B66">
        <v>1035</v>
      </c>
      <c r="C66">
        <v>1043</v>
      </c>
      <c r="D66">
        <v>3990</v>
      </c>
      <c r="E66">
        <v>3980</v>
      </c>
      <c r="F66">
        <v>0.26206030150753701</v>
      </c>
      <c r="G66">
        <v>0.27624101969266301</v>
      </c>
      <c r="H66">
        <v>1.08930354314175E-2</v>
      </c>
      <c r="I66">
        <v>-1.30181511612697</v>
      </c>
      <c r="J66">
        <v>-5.41</v>
      </c>
      <c r="K66">
        <v>1043</v>
      </c>
      <c r="L66">
        <v>1114.4000000000001</v>
      </c>
    </row>
    <row r="67" spans="1:12" x14ac:dyDescent="0.2">
      <c r="A67" s="14">
        <v>43847</v>
      </c>
      <c r="B67">
        <v>1020</v>
      </c>
      <c r="C67">
        <v>1025</v>
      </c>
      <c r="D67">
        <v>4050</v>
      </c>
      <c r="E67">
        <v>3990</v>
      </c>
      <c r="F67">
        <v>0.25689223057644101</v>
      </c>
      <c r="G67">
        <v>0.27651491628548103</v>
      </c>
      <c r="H67">
        <v>1.07908086603424E-2</v>
      </c>
      <c r="I67">
        <v>-1.81846294626244</v>
      </c>
      <c r="J67">
        <v>-7.64</v>
      </c>
      <c r="K67">
        <v>1025</v>
      </c>
      <c r="L67">
        <v>1117.2</v>
      </c>
    </row>
    <row r="68" spans="1:12" x14ac:dyDescent="0.2">
      <c r="A68" s="14">
        <v>43846</v>
      </c>
      <c r="B68">
        <v>1019</v>
      </c>
      <c r="C68">
        <v>1026</v>
      </c>
      <c r="D68">
        <v>4040</v>
      </c>
      <c r="E68">
        <v>4030</v>
      </c>
      <c r="F68">
        <v>0.254590570719603</v>
      </c>
      <c r="G68">
        <v>0.27680720066875603</v>
      </c>
      <c r="H68">
        <v>1.0549529575059899E-2</v>
      </c>
      <c r="I68">
        <v>-2.10593560509801</v>
      </c>
      <c r="J68">
        <v>-8.73</v>
      </c>
      <c r="K68">
        <v>1026</v>
      </c>
      <c r="L68">
        <v>1128.4000000000001</v>
      </c>
    </row>
    <row r="69" spans="1:12" x14ac:dyDescent="0.2">
      <c r="A69" s="14">
        <v>43845</v>
      </c>
      <c r="B69">
        <v>1002</v>
      </c>
      <c r="C69">
        <v>1021</v>
      </c>
      <c r="D69">
        <v>4020</v>
      </c>
      <c r="E69">
        <v>3985</v>
      </c>
      <c r="F69">
        <v>0.25621079046424</v>
      </c>
      <c r="G69">
        <v>0.27718144585299498</v>
      </c>
      <c r="H69">
        <v>1.02483189160281E-2</v>
      </c>
      <c r="I69">
        <v>-2.0462532011915999</v>
      </c>
      <c r="J69">
        <v>-8.18</v>
      </c>
      <c r="K69">
        <v>1021</v>
      </c>
      <c r="L69">
        <v>1115.8000000000002</v>
      </c>
    </row>
    <row r="70" spans="1:12" x14ac:dyDescent="0.2">
      <c r="A70" s="14">
        <v>43844</v>
      </c>
      <c r="B70">
        <v>1027</v>
      </c>
      <c r="C70">
        <v>1018</v>
      </c>
      <c r="D70">
        <v>3990</v>
      </c>
      <c r="E70">
        <v>3985</v>
      </c>
      <c r="F70">
        <v>0.25545796737766602</v>
      </c>
      <c r="G70">
        <v>0.277613698481597</v>
      </c>
      <c r="H70">
        <v>1.00361910882105E-2</v>
      </c>
      <c r="I70">
        <v>-2.2075836250225498</v>
      </c>
      <c r="J70">
        <v>-8.67</v>
      </c>
      <c r="K70">
        <v>1018</v>
      </c>
      <c r="L70">
        <v>1115.8000000000002</v>
      </c>
    </row>
    <row r="71" spans="1:12" x14ac:dyDescent="0.2">
      <c r="A71" s="14">
        <v>43840</v>
      </c>
      <c r="B71">
        <v>1031</v>
      </c>
      <c r="C71">
        <v>1036</v>
      </c>
      <c r="D71">
        <v>4000</v>
      </c>
      <c r="E71">
        <v>3995</v>
      </c>
      <c r="F71">
        <v>0.25932415519399199</v>
      </c>
      <c r="G71">
        <v>0.27804214212824002</v>
      </c>
      <c r="H71">
        <v>9.7633959266470796E-3</v>
      </c>
      <c r="I71">
        <v>-1.91715946734897</v>
      </c>
      <c r="J71">
        <v>-7.22</v>
      </c>
      <c r="K71">
        <v>1036</v>
      </c>
      <c r="L71">
        <v>1118.6000000000001</v>
      </c>
    </row>
    <row r="72" spans="1:12" x14ac:dyDescent="0.2">
      <c r="A72" s="14">
        <v>43839</v>
      </c>
      <c r="B72">
        <v>1057</v>
      </c>
      <c r="C72">
        <v>1044</v>
      </c>
      <c r="D72">
        <v>4005</v>
      </c>
      <c r="E72">
        <v>4040</v>
      </c>
      <c r="F72">
        <v>0.25841584158415798</v>
      </c>
      <c r="G72">
        <v>0.27849896680339897</v>
      </c>
      <c r="H72">
        <v>9.6780779818335695E-3</v>
      </c>
      <c r="I72">
        <v>-2.0751150442203601</v>
      </c>
      <c r="J72">
        <v>-7.77</v>
      </c>
      <c r="K72">
        <v>1044</v>
      </c>
      <c r="L72">
        <v>1131.2</v>
      </c>
    </row>
    <row r="73" spans="1:12" x14ac:dyDescent="0.2">
      <c r="A73" s="14">
        <v>43838</v>
      </c>
      <c r="B73">
        <v>1045</v>
      </c>
      <c r="C73">
        <v>1040</v>
      </c>
      <c r="D73">
        <v>3930</v>
      </c>
      <c r="E73">
        <v>3940</v>
      </c>
      <c r="F73">
        <v>0.26395939086294401</v>
      </c>
      <c r="G73">
        <v>0.27890132348351099</v>
      </c>
      <c r="H73">
        <v>9.4595962227655896E-3</v>
      </c>
      <c r="I73">
        <v>-1.57955289725875</v>
      </c>
      <c r="J73">
        <v>-5.66</v>
      </c>
      <c r="K73">
        <v>1040</v>
      </c>
      <c r="L73">
        <v>1103.2</v>
      </c>
    </row>
    <row r="74" spans="1:12" x14ac:dyDescent="0.2">
      <c r="A74" s="14">
        <v>43837</v>
      </c>
      <c r="B74">
        <v>1057</v>
      </c>
      <c r="C74">
        <v>1061</v>
      </c>
      <c r="D74">
        <v>3940</v>
      </c>
      <c r="E74">
        <v>3995</v>
      </c>
      <c r="F74">
        <v>0.26558197747183898</v>
      </c>
      <c r="G74">
        <v>0.27921594789719301</v>
      </c>
      <c r="H74">
        <v>9.3491666859875401E-3</v>
      </c>
      <c r="I74">
        <v>-1.4583086261353899</v>
      </c>
      <c r="J74">
        <v>-5.13</v>
      </c>
      <c r="K74">
        <v>1061</v>
      </c>
      <c r="L74">
        <v>1118.6000000000001</v>
      </c>
    </row>
    <row r="75" spans="1:12" x14ac:dyDescent="0.2">
      <c r="A75" s="14">
        <v>43836</v>
      </c>
      <c r="B75">
        <v>1031</v>
      </c>
      <c r="C75">
        <v>1045</v>
      </c>
      <c r="D75">
        <v>3920</v>
      </c>
      <c r="E75">
        <v>3915</v>
      </c>
      <c r="F75">
        <v>0.26692209450830101</v>
      </c>
      <c r="G75">
        <v>0.27946223688112498</v>
      </c>
      <c r="H75">
        <v>9.2292922688149096E-3</v>
      </c>
      <c r="I75">
        <v>-1.3587328266974701</v>
      </c>
      <c r="J75">
        <v>-4.7</v>
      </c>
      <c r="K75">
        <v>1045</v>
      </c>
      <c r="L75">
        <v>1096.2</v>
      </c>
    </row>
    <row r="76" spans="1:12" x14ac:dyDescent="0.2">
      <c r="A76" s="14">
        <v>43829</v>
      </c>
      <c r="B76">
        <v>1051</v>
      </c>
      <c r="C76">
        <v>1049</v>
      </c>
      <c r="D76">
        <v>4000</v>
      </c>
      <c r="E76">
        <v>3955</v>
      </c>
      <c r="F76">
        <v>0.265233881163084</v>
      </c>
      <c r="G76">
        <v>0.27966011452678902</v>
      </c>
      <c r="H76">
        <v>9.1167164989110899E-3</v>
      </c>
      <c r="I76">
        <v>-1.5823935476580999</v>
      </c>
      <c r="J76">
        <v>-5.44</v>
      </c>
      <c r="K76">
        <v>1049</v>
      </c>
      <c r="L76">
        <v>1107.4000000000001</v>
      </c>
    </row>
    <row r="77" spans="1:12" x14ac:dyDescent="0.2">
      <c r="A77" s="14">
        <v>43826</v>
      </c>
      <c r="B77">
        <v>1064</v>
      </c>
      <c r="C77">
        <v>1065</v>
      </c>
      <c r="D77">
        <v>4030</v>
      </c>
      <c r="E77">
        <v>4010</v>
      </c>
      <c r="F77">
        <v>0.26558603491271798</v>
      </c>
      <c r="G77">
        <v>0.279816592070877</v>
      </c>
      <c r="H77">
        <v>8.9672550426879698E-3</v>
      </c>
      <c r="I77">
        <v>-1.5869468516749199</v>
      </c>
      <c r="J77">
        <v>-5.36</v>
      </c>
      <c r="K77">
        <v>1065</v>
      </c>
      <c r="L77">
        <v>1122.8000000000002</v>
      </c>
    </row>
    <row r="78" spans="1:12" x14ac:dyDescent="0.2">
      <c r="A78" s="14">
        <v>43825</v>
      </c>
      <c r="B78">
        <v>1055</v>
      </c>
      <c r="C78">
        <v>1058</v>
      </c>
      <c r="D78">
        <v>3950</v>
      </c>
      <c r="E78">
        <v>3980</v>
      </c>
      <c r="F78">
        <v>0.26582914572864302</v>
      </c>
      <c r="G78">
        <v>0.280018639597157</v>
      </c>
      <c r="H78">
        <v>8.8137439417446794E-3</v>
      </c>
      <c r="I78">
        <v>-1.6099280807680501</v>
      </c>
      <c r="J78">
        <v>-5.34</v>
      </c>
      <c r="K78">
        <v>1058</v>
      </c>
      <c r="L78">
        <v>1114.4000000000001</v>
      </c>
    </row>
    <row r="79" spans="1:12" x14ac:dyDescent="0.2">
      <c r="A79" s="14">
        <v>43824</v>
      </c>
      <c r="B79">
        <v>1060</v>
      </c>
      <c r="C79">
        <v>1054</v>
      </c>
      <c r="D79">
        <v>4070</v>
      </c>
      <c r="E79">
        <v>3980</v>
      </c>
      <c r="F79">
        <v>0.26482412060301502</v>
      </c>
      <c r="G79">
        <v>0.280172518061855</v>
      </c>
      <c r="H79">
        <v>8.6641434815230498E-3</v>
      </c>
      <c r="I79">
        <v>-1.77148468184679</v>
      </c>
      <c r="J79">
        <v>-5.8</v>
      </c>
      <c r="K79">
        <v>1054</v>
      </c>
      <c r="L79">
        <v>1114.4000000000001</v>
      </c>
    </row>
    <row r="80" spans="1:12" x14ac:dyDescent="0.2">
      <c r="A80" s="14">
        <v>43823</v>
      </c>
      <c r="B80">
        <v>1061</v>
      </c>
      <c r="C80">
        <v>1060</v>
      </c>
      <c r="D80">
        <v>4070</v>
      </c>
      <c r="E80">
        <v>4050</v>
      </c>
      <c r="F80">
        <v>0.26172839506172801</v>
      </c>
      <c r="G80">
        <v>0.28024601500631302</v>
      </c>
      <c r="H80">
        <v>8.5563423786004893E-3</v>
      </c>
      <c r="I80">
        <v>-2.16419810302326</v>
      </c>
      <c r="J80">
        <v>-7.08</v>
      </c>
      <c r="K80">
        <v>1060</v>
      </c>
      <c r="L80">
        <v>1134</v>
      </c>
    </row>
    <row r="81" spans="1:12" x14ac:dyDescent="0.2">
      <c r="A81" s="14">
        <v>43822</v>
      </c>
      <c r="B81">
        <v>1065</v>
      </c>
      <c r="C81">
        <v>1060</v>
      </c>
      <c r="D81">
        <v>4000</v>
      </c>
      <c r="E81">
        <v>4020</v>
      </c>
      <c r="F81">
        <v>0.26368159203980102</v>
      </c>
      <c r="G81">
        <v>0.28040006897546399</v>
      </c>
      <c r="H81">
        <v>8.3223664589387302E-3</v>
      </c>
      <c r="I81">
        <v>-2.00886094335667</v>
      </c>
      <c r="J81">
        <v>-6.34</v>
      </c>
      <c r="K81">
        <v>1060</v>
      </c>
      <c r="L81">
        <v>1125.6000000000001</v>
      </c>
    </row>
    <row r="82" spans="1:12" x14ac:dyDescent="0.2">
      <c r="A82" s="14">
        <v>43819</v>
      </c>
      <c r="B82">
        <v>1070</v>
      </c>
      <c r="C82">
        <v>1065</v>
      </c>
      <c r="D82">
        <v>4000</v>
      </c>
      <c r="E82">
        <v>4010</v>
      </c>
      <c r="F82">
        <v>0.26558603491271798</v>
      </c>
      <c r="G82">
        <v>0.28043852520666301</v>
      </c>
      <c r="H82">
        <v>8.2513854288438094E-3</v>
      </c>
      <c r="I82">
        <v>-1.7999995784982501</v>
      </c>
      <c r="J82">
        <v>-5.59</v>
      </c>
      <c r="K82">
        <v>1065</v>
      </c>
      <c r="L82">
        <v>1122.8000000000002</v>
      </c>
    </row>
    <row r="83" spans="1:12" x14ac:dyDescent="0.2">
      <c r="A83" s="14">
        <v>43818</v>
      </c>
      <c r="B83">
        <v>1079</v>
      </c>
      <c r="C83">
        <v>1077</v>
      </c>
      <c r="D83">
        <v>3990</v>
      </c>
      <c r="E83">
        <v>3975</v>
      </c>
      <c r="F83">
        <v>0.270943396226415</v>
      </c>
      <c r="G83">
        <v>0.28057261761055002</v>
      </c>
      <c r="H83">
        <v>8.0890497851493198E-3</v>
      </c>
      <c r="I83">
        <v>-1.1904020422539201</v>
      </c>
      <c r="J83">
        <v>-3.55</v>
      </c>
      <c r="K83">
        <v>1077</v>
      </c>
      <c r="L83">
        <v>1113</v>
      </c>
    </row>
    <row r="84" spans="1:12" x14ac:dyDescent="0.2">
      <c r="A84" s="14">
        <v>43817</v>
      </c>
      <c r="B84">
        <v>1080</v>
      </c>
      <c r="C84">
        <v>1080</v>
      </c>
      <c r="D84">
        <v>3965</v>
      </c>
      <c r="E84">
        <v>3985</v>
      </c>
      <c r="F84">
        <v>0.27101631116687502</v>
      </c>
      <c r="G84">
        <v>0.28058491157319898</v>
      </c>
      <c r="H84">
        <v>8.07509432284601E-3</v>
      </c>
      <c r="I84">
        <v>-1.1849521533453899</v>
      </c>
      <c r="J84">
        <v>-3.53</v>
      </c>
      <c r="K84">
        <v>1080</v>
      </c>
      <c r="L84">
        <v>1115.8000000000002</v>
      </c>
    </row>
    <row r="85" spans="1:12" x14ac:dyDescent="0.2">
      <c r="A85" s="14">
        <v>43816</v>
      </c>
      <c r="B85">
        <v>1100</v>
      </c>
      <c r="C85">
        <v>1086</v>
      </c>
      <c r="D85">
        <v>3955</v>
      </c>
      <c r="E85">
        <v>3955</v>
      </c>
      <c r="F85">
        <v>0.27458912768647198</v>
      </c>
      <c r="G85">
        <v>0.28054859652999797</v>
      </c>
      <c r="H85">
        <v>8.1240203404439604E-3</v>
      </c>
      <c r="I85">
        <v>-0.73356153650402101</v>
      </c>
      <c r="J85">
        <v>-2.17</v>
      </c>
      <c r="K85">
        <v>1086</v>
      </c>
      <c r="L85">
        <v>1107.4000000000001</v>
      </c>
    </row>
    <row r="86" spans="1:12" x14ac:dyDescent="0.2">
      <c r="A86" s="14">
        <v>43815</v>
      </c>
      <c r="B86">
        <v>1084</v>
      </c>
      <c r="C86">
        <v>1088</v>
      </c>
      <c r="D86">
        <v>3955</v>
      </c>
      <c r="E86">
        <v>3975</v>
      </c>
      <c r="F86">
        <v>0.27371069182389901</v>
      </c>
      <c r="G86">
        <v>0.28046444743576998</v>
      </c>
      <c r="H86">
        <v>8.21746149895939E-3</v>
      </c>
      <c r="I86">
        <v>-0.82187858290862903</v>
      </c>
      <c r="J86">
        <v>-2.4700000000000002</v>
      </c>
      <c r="K86">
        <v>1088</v>
      </c>
      <c r="L86">
        <v>1113</v>
      </c>
    </row>
    <row r="87" spans="1:12" x14ac:dyDescent="0.2">
      <c r="A87" s="14">
        <v>43812</v>
      </c>
      <c r="B87">
        <v>1076</v>
      </c>
      <c r="C87">
        <v>1075</v>
      </c>
      <c r="D87">
        <v>3985</v>
      </c>
      <c r="E87">
        <v>3945</v>
      </c>
      <c r="F87">
        <v>0.272496831432192</v>
      </c>
      <c r="G87">
        <v>0.280477975207788</v>
      </c>
      <c r="H87">
        <v>8.2071608367374899E-3</v>
      </c>
      <c r="I87">
        <v>-0.97246099282838006</v>
      </c>
      <c r="J87">
        <v>-2.93</v>
      </c>
      <c r="K87">
        <v>1075</v>
      </c>
      <c r="L87">
        <v>1104.6000000000001</v>
      </c>
    </row>
    <row r="88" spans="1:12" x14ac:dyDescent="0.2">
      <c r="A88" s="14">
        <v>43811</v>
      </c>
      <c r="B88">
        <v>1077</v>
      </c>
      <c r="C88">
        <v>1068</v>
      </c>
      <c r="D88">
        <v>3955</v>
      </c>
      <c r="E88">
        <v>3940</v>
      </c>
      <c r="F88">
        <v>0.27106598984771502</v>
      </c>
      <c r="G88">
        <v>0.28057801745535899</v>
      </c>
      <c r="H88">
        <v>8.1548274827375894E-3</v>
      </c>
      <c r="I88">
        <v>-1.1664290419115499</v>
      </c>
      <c r="J88">
        <v>-3.51</v>
      </c>
      <c r="K88">
        <v>1068</v>
      </c>
      <c r="L88">
        <v>1103.2</v>
      </c>
    </row>
    <row r="89" spans="1:12" x14ac:dyDescent="0.2">
      <c r="A89" s="14">
        <v>43810</v>
      </c>
      <c r="B89">
        <v>1081</v>
      </c>
      <c r="C89">
        <v>1076</v>
      </c>
      <c r="D89">
        <v>3990</v>
      </c>
      <c r="E89">
        <v>3960</v>
      </c>
      <c r="F89">
        <v>0.27171717171717102</v>
      </c>
      <c r="G89">
        <v>0.28076165371975498</v>
      </c>
      <c r="H89">
        <v>8.0934018423844106E-3</v>
      </c>
      <c r="I89">
        <v>-1.1175130283558301</v>
      </c>
      <c r="J89">
        <v>-3.33</v>
      </c>
      <c r="K89">
        <v>1076</v>
      </c>
      <c r="L89">
        <v>1108.8000000000002</v>
      </c>
    </row>
    <row r="90" spans="1:12" x14ac:dyDescent="0.2">
      <c r="A90" s="14">
        <v>43809</v>
      </c>
      <c r="B90">
        <v>1085</v>
      </c>
      <c r="C90">
        <v>1086</v>
      </c>
      <c r="D90">
        <v>3975</v>
      </c>
      <c r="E90">
        <v>3980</v>
      </c>
      <c r="F90">
        <v>0.27286432160803997</v>
      </c>
      <c r="G90">
        <v>0.28100368184413599</v>
      </c>
      <c r="H90">
        <v>8.0907267110877402E-3</v>
      </c>
      <c r="I90">
        <v>-1.0060110206097901</v>
      </c>
      <c r="J90">
        <v>-2.98</v>
      </c>
      <c r="K90">
        <v>1086</v>
      </c>
      <c r="L90">
        <v>1114.4000000000001</v>
      </c>
    </row>
    <row r="91" spans="1:12" x14ac:dyDescent="0.2">
      <c r="A91" s="14">
        <v>43808</v>
      </c>
      <c r="B91">
        <v>1095</v>
      </c>
      <c r="C91">
        <v>1088</v>
      </c>
      <c r="D91">
        <v>3995</v>
      </c>
      <c r="E91">
        <v>4005</v>
      </c>
      <c r="F91">
        <v>0.27166042446941302</v>
      </c>
      <c r="G91">
        <v>0.28126761160714397</v>
      </c>
      <c r="H91">
        <v>8.1435974816113296E-3</v>
      </c>
      <c r="I91">
        <v>-1.1797227404012001</v>
      </c>
      <c r="J91">
        <v>-3.54</v>
      </c>
      <c r="K91">
        <v>1088</v>
      </c>
      <c r="L91">
        <v>1121.4000000000001</v>
      </c>
    </row>
    <row r="92" spans="1:12" x14ac:dyDescent="0.2">
      <c r="A92" s="14">
        <v>43805</v>
      </c>
      <c r="B92">
        <v>1077</v>
      </c>
      <c r="C92">
        <v>1088</v>
      </c>
      <c r="D92">
        <v>3930</v>
      </c>
      <c r="E92">
        <v>3940</v>
      </c>
      <c r="F92">
        <v>0.276142131979695</v>
      </c>
      <c r="G92">
        <v>0.28154426249320602</v>
      </c>
      <c r="H92">
        <v>8.1649341098528807E-3</v>
      </c>
      <c r="I92">
        <v>-0.66162573277745695</v>
      </c>
      <c r="J92">
        <v>-1.96</v>
      </c>
      <c r="K92">
        <v>1088</v>
      </c>
      <c r="L92">
        <v>1103.2</v>
      </c>
    </row>
    <row r="93" spans="1:12" x14ac:dyDescent="0.2">
      <c r="A93" s="14">
        <v>43804</v>
      </c>
      <c r="B93">
        <v>1065</v>
      </c>
      <c r="C93">
        <v>1068</v>
      </c>
      <c r="D93">
        <v>3965</v>
      </c>
      <c r="E93">
        <v>3955</v>
      </c>
      <c r="F93">
        <v>0.27003792667509402</v>
      </c>
      <c r="G93">
        <v>0.28183715920748098</v>
      </c>
      <c r="H93">
        <v>8.3576291118053394E-3</v>
      </c>
      <c r="I93">
        <v>-1.4117918340884199</v>
      </c>
      <c r="J93">
        <v>-4.37</v>
      </c>
      <c r="K93">
        <v>1068</v>
      </c>
      <c r="L93">
        <v>1107.4000000000001</v>
      </c>
    </row>
    <row r="94" spans="1:12" x14ac:dyDescent="0.2">
      <c r="A94" s="14">
        <v>43803</v>
      </c>
      <c r="B94">
        <v>1046</v>
      </c>
      <c r="C94">
        <v>1057</v>
      </c>
      <c r="D94">
        <v>3900</v>
      </c>
      <c r="E94">
        <v>3920</v>
      </c>
      <c r="F94">
        <v>0.26964285714285702</v>
      </c>
      <c r="G94">
        <v>0.28213477090496902</v>
      </c>
      <c r="H94">
        <v>8.3295357966760002E-3</v>
      </c>
      <c r="I94">
        <v>-1.4997130772998699</v>
      </c>
      <c r="J94">
        <v>-4.63</v>
      </c>
      <c r="K94">
        <v>1057</v>
      </c>
      <c r="L94">
        <v>1097.6000000000001</v>
      </c>
    </row>
    <row r="95" spans="1:12" x14ac:dyDescent="0.2">
      <c r="A95" s="14">
        <v>43802</v>
      </c>
      <c r="B95">
        <v>1038</v>
      </c>
      <c r="C95">
        <v>1052</v>
      </c>
      <c r="D95">
        <v>3870</v>
      </c>
      <c r="E95">
        <v>3920</v>
      </c>
      <c r="F95">
        <v>0.26836734693877501</v>
      </c>
      <c r="G95">
        <v>0.28233556072170102</v>
      </c>
      <c r="H95">
        <v>8.2065884005166796E-3</v>
      </c>
      <c r="I95">
        <v>-1.7020731516212499</v>
      </c>
      <c r="J95">
        <v>-5.2</v>
      </c>
      <c r="K95">
        <v>1052</v>
      </c>
      <c r="L95">
        <v>1097.6000000000001</v>
      </c>
    </row>
    <row r="96" spans="1:12" x14ac:dyDescent="0.2">
      <c r="A96" s="14">
        <v>43801</v>
      </c>
      <c r="B96">
        <v>1043</v>
      </c>
      <c r="C96">
        <v>1054</v>
      </c>
      <c r="D96">
        <v>3870</v>
      </c>
      <c r="E96">
        <v>3870</v>
      </c>
      <c r="F96">
        <v>0.27235142118862998</v>
      </c>
      <c r="G96">
        <v>0.28237785820056799</v>
      </c>
      <c r="H96">
        <v>8.1424102327305597E-3</v>
      </c>
      <c r="I96">
        <v>-1.2313844089596599</v>
      </c>
      <c r="J96">
        <v>-3.68</v>
      </c>
      <c r="K96">
        <v>1054</v>
      </c>
      <c r="L96">
        <v>1083.6000000000001</v>
      </c>
    </row>
    <row r="97" spans="1:12" x14ac:dyDescent="0.2">
      <c r="A97" s="14">
        <v>43798</v>
      </c>
      <c r="B97">
        <v>1048</v>
      </c>
      <c r="C97">
        <v>1041</v>
      </c>
      <c r="D97">
        <v>3860</v>
      </c>
      <c r="E97">
        <v>3840</v>
      </c>
      <c r="F97">
        <v>0.27109375000000002</v>
      </c>
      <c r="G97">
        <v>0.282882028097585</v>
      </c>
      <c r="H97">
        <v>8.6601759832498799E-3</v>
      </c>
      <c r="I97">
        <v>-1.3612053750854101</v>
      </c>
      <c r="J97">
        <v>-4.3499999999999996</v>
      </c>
      <c r="K97">
        <v>1041</v>
      </c>
      <c r="L97">
        <v>1075.2</v>
      </c>
    </row>
    <row r="98" spans="1:12" x14ac:dyDescent="0.2">
      <c r="A98" s="14">
        <v>43797</v>
      </c>
      <c r="B98">
        <v>1058</v>
      </c>
      <c r="C98">
        <v>1051</v>
      </c>
      <c r="D98">
        <v>3900</v>
      </c>
      <c r="E98">
        <v>3855</v>
      </c>
      <c r="F98">
        <v>0.272632944228274</v>
      </c>
      <c r="G98">
        <v>0.28339564099241299</v>
      </c>
      <c r="H98">
        <v>9.0780224723051202E-3</v>
      </c>
      <c r="I98">
        <v>-1.18557723303429</v>
      </c>
      <c r="J98">
        <v>-3.95</v>
      </c>
      <c r="K98">
        <v>1051</v>
      </c>
      <c r="L98">
        <v>1079.4000000000001</v>
      </c>
    </row>
    <row r="99" spans="1:12" x14ac:dyDescent="0.2">
      <c r="A99" s="14">
        <v>43796</v>
      </c>
      <c r="B99">
        <v>1055</v>
      </c>
      <c r="C99">
        <v>1056</v>
      </c>
      <c r="D99">
        <v>3940</v>
      </c>
      <c r="E99">
        <v>3915</v>
      </c>
      <c r="F99">
        <v>0.269731800766283</v>
      </c>
      <c r="G99">
        <v>0.283816109762216</v>
      </c>
      <c r="H99">
        <v>9.2974454159947904E-3</v>
      </c>
      <c r="I99">
        <v>-1.51485793847233</v>
      </c>
      <c r="J99">
        <v>-5.22</v>
      </c>
      <c r="K99">
        <v>1056</v>
      </c>
      <c r="L99">
        <v>1096.2</v>
      </c>
    </row>
    <row r="100" spans="1:12" x14ac:dyDescent="0.2">
      <c r="A100" s="14">
        <v>43795</v>
      </c>
      <c r="B100">
        <v>1065</v>
      </c>
      <c r="C100">
        <v>1055</v>
      </c>
      <c r="D100">
        <v>3940</v>
      </c>
      <c r="E100">
        <v>3900</v>
      </c>
      <c r="F100">
        <v>0.27051282051282</v>
      </c>
      <c r="G100">
        <v>0.28431975524470199</v>
      </c>
      <c r="H100">
        <v>9.5407674321327691E-3</v>
      </c>
      <c r="I100">
        <v>-1.44715137750671</v>
      </c>
      <c r="J100">
        <v>-5.0999999999999996</v>
      </c>
      <c r="K100">
        <v>1055</v>
      </c>
      <c r="L100">
        <v>1092</v>
      </c>
    </row>
    <row r="101" spans="1:12" x14ac:dyDescent="0.2">
      <c r="A101" s="14">
        <v>43794</v>
      </c>
      <c r="B101">
        <v>1084</v>
      </c>
      <c r="C101">
        <v>1068</v>
      </c>
      <c r="D101">
        <v>3910</v>
      </c>
      <c r="E101">
        <v>3895</v>
      </c>
      <c r="F101">
        <v>0.27419768934531402</v>
      </c>
      <c r="G101">
        <v>0.28480408968460802</v>
      </c>
      <c r="H101">
        <v>9.7473485661435204E-3</v>
      </c>
      <c r="I101">
        <v>-1.08813184091249</v>
      </c>
      <c r="J101">
        <v>-3.87</v>
      </c>
      <c r="K101">
        <v>1068</v>
      </c>
      <c r="L101">
        <v>1090.6000000000001</v>
      </c>
    </row>
    <row r="102" spans="1:12" x14ac:dyDescent="0.2">
      <c r="A102" s="14">
        <v>43791</v>
      </c>
      <c r="B102">
        <v>1065</v>
      </c>
      <c r="C102">
        <v>1075</v>
      </c>
      <c r="D102">
        <v>3865</v>
      </c>
      <c r="E102">
        <v>3880</v>
      </c>
      <c r="F102">
        <v>0.277061855670103</v>
      </c>
      <c r="G102">
        <v>0.285320518475913</v>
      </c>
      <c r="H102">
        <v>1.0187816576454499E-2</v>
      </c>
      <c r="I102">
        <v>-0.81064109702345299</v>
      </c>
      <c r="J102">
        <v>-2.98</v>
      </c>
      <c r="K102">
        <v>1075</v>
      </c>
      <c r="L102">
        <v>1086.4000000000001</v>
      </c>
    </row>
    <row r="103" spans="1:12" x14ac:dyDescent="0.2">
      <c r="A103" s="14">
        <v>43790</v>
      </c>
      <c r="B103">
        <v>1061</v>
      </c>
      <c r="C103">
        <v>1060</v>
      </c>
      <c r="D103">
        <v>3840</v>
      </c>
      <c r="E103">
        <v>3825</v>
      </c>
      <c r="F103">
        <v>0.27712418300653502</v>
      </c>
      <c r="G103">
        <v>0.285799693733645</v>
      </c>
      <c r="H103">
        <v>1.06239339927615E-2</v>
      </c>
      <c r="I103">
        <v>-0.81660058628195997</v>
      </c>
      <c r="J103">
        <v>-3.13</v>
      </c>
      <c r="K103">
        <v>1060</v>
      </c>
      <c r="L103">
        <v>1071</v>
      </c>
    </row>
    <row r="104" spans="1:12" x14ac:dyDescent="0.2">
      <c r="A104" s="14">
        <v>43789</v>
      </c>
      <c r="B104">
        <v>1063</v>
      </c>
      <c r="C104">
        <v>1065</v>
      </c>
      <c r="D104">
        <v>3810</v>
      </c>
      <c r="E104">
        <v>3855</v>
      </c>
      <c r="F104">
        <v>0.27626459143968801</v>
      </c>
      <c r="G104">
        <v>0.28630966330457802</v>
      </c>
      <c r="H104">
        <v>1.11024584574222E-2</v>
      </c>
      <c r="I104">
        <v>-0.90476104039586802</v>
      </c>
      <c r="J104">
        <v>-3.64</v>
      </c>
      <c r="K104">
        <v>1065</v>
      </c>
      <c r="L104">
        <v>1079.4000000000001</v>
      </c>
    </row>
    <row r="105" spans="1:12" x14ac:dyDescent="0.2">
      <c r="A105" s="14">
        <v>43788</v>
      </c>
      <c r="B105">
        <v>1075</v>
      </c>
      <c r="C105">
        <v>1076</v>
      </c>
      <c r="D105">
        <v>3825</v>
      </c>
      <c r="E105">
        <v>3830</v>
      </c>
      <c r="F105">
        <v>0.28093994778067799</v>
      </c>
      <c r="G105">
        <v>0.28672168373576201</v>
      </c>
      <c r="H105">
        <v>1.12937742123467E-2</v>
      </c>
      <c r="I105">
        <v>-0.51194010490864705</v>
      </c>
      <c r="J105">
        <v>-2.06</v>
      </c>
      <c r="K105">
        <v>1076</v>
      </c>
      <c r="L105">
        <v>1072.4000000000001</v>
      </c>
    </row>
    <row r="106" spans="1:12" x14ac:dyDescent="0.2">
      <c r="A106" s="14">
        <v>43787</v>
      </c>
      <c r="B106">
        <v>1091</v>
      </c>
      <c r="C106">
        <v>1078</v>
      </c>
      <c r="D106">
        <v>3810</v>
      </c>
      <c r="E106">
        <v>3805</v>
      </c>
      <c r="F106">
        <v>0.28331143232588701</v>
      </c>
      <c r="G106">
        <v>0.28709022920649702</v>
      </c>
      <c r="H106">
        <v>1.1547241111925901E-2</v>
      </c>
      <c r="I106">
        <v>-0.32724672880585098</v>
      </c>
      <c r="J106">
        <v>-1.33</v>
      </c>
      <c r="K106">
        <v>1078</v>
      </c>
      <c r="L106">
        <v>1065.4000000000001</v>
      </c>
    </row>
    <row r="107" spans="1:12" x14ac:dyDescent="0.2">
      <c r="A107" s="14">
        <v>43784</v>
      </c>
      <c r="B107">
        <v>1080</v>
      </c>
      <c r="C107">
        <v>1095</v>
      </c>
      <c r="D107">
        <v>3835</v>
      </c>
      <c r="E107">
        <v>3825</v>
      </c>
      <c r="F107">
        <v>0.286274509803921</v>
      </c>
      <c r="G107">
        <v>0.28747662676435198</v>
      </c>
      <c r="H107">
        <v>1.1893988771869301E-2</v>
      </c>
      <c r="I107">
        <v>-0.101069286636089</v>
      </c>
      <c r="J107">
        <v>-0.42</v>
      </c>
      <c r="K107">
        <v>1095</v>
      </c>
      <c r="L107">
        <v>1071</v>
      </c>
    </row>
    <row r="108" spans="1:12" x14ac:dyDescent="0.2">
      <c r="A108" s="14">
        <v>43783</v>
      </c>
      <c r="B108">
        <v>1100</v>
      </c>
      <c r="C108">
        <v>1080</v>
      </c>
      <c r="D108">
        <v>3855</v>
      </c>
      <c r="E108">
        <v>3840</v>
      </c>
      <c r="F108">
        <v>0.28125</v>
      </c>
      <c r="G108">
        <v>0.28778044604055197</v>
      </c>
      <c r="H108">
        <v>1.21477228972111E-2</v>
      </c>
      <c r="I108">
        <v>-0.53758602297815095</v>
      </c>
      <c r="J108">
        <v>-2.3199999999999998</v>
      </c>
      <c r="K108">
        <v>1080</v>
      </c>
      <c r="L108">
        <v>1075.2</v>
      </c>
    </row>
    <row r="109" spans="1:12" x14ac:dyDescent="0.2">
      <c r="A109" s="14">
        <v>43782</v>
      </c>
      <c r="B109">
        <v>1061</v>
      </c>
      <c r="C109">
        <v>1059</v>
      </c>
      <c r="D109">
        <v>3840</v>
      </c>
      <c r="E109">
        <v>3850</v>
      </c>
      <c r="F109">
        <v>0.27506493506493501</v>
      </c>
      <c r="G109">
        <v>0.288192726742306</v>
      </c>
      <c r="H109">
        <v>1.2440281175905199E-2</v>
      </c>
      <c r="I109">
        <v>-1.05526486835345</v>
      </c>
      <c r="J109">
        <v>-4.7699999999999996</v>
      </c>
      <c r="K109">
        <v>1059</v>
      </c>
      <c r="L109">
        <v>1078</v>
      </c>
    </row>
    <row r="110" spans="1:12" x14ac:dyDescent="0.2">
      <c r="A110" s="14">
        <v>43781</v>
      </c>
      <c r="B110">
        <v>1045</v>
      </c>
      <c r="C110">
        <v>1058</v>
      </c>
      <c r="D110">
        <v>3890</v>
      </c>
      <c r="E110">
        <v>3890</v>
      </c>
      <c r="F110">
        <v>0.27197943444729999</v>
      </c>
      <c r="G110">
        <v>0.28869433211112699</v>
      </c>
      <c r="H110">
        <v>1.2657394762333501E-2</v>
      </c>
      <c r="I110">
        <v>-1.32056382673376</v>
      </c>
      <c r="J110">
        <v>-6.15</v>
      </c>
      <c r="K110">
        <v>1058</v>
      </c>
      <c r="L110">
        <v>1089.2</v>
      </c>
    </row>
    <row r="111" spans="1:12" x14ac:dyDescent="0.2">
      <c r="A111" s="14">
        <v>43780</v>
      </c>
      <c r="B111">
        <v>1034</v>
      </c>
      <c r="C111">
        <v>1039</v>
      </c>
      <c r="D111">
        <v>3830</v>
      </c>
      <c r="E111">
        <v>3890</v>
      </c>
      <c r="F111">
        <v>0.26709511568123301</v>
      </c>
      <c r="G111">
        <v>0.28921658080546297</v>
      </c>
      <c r="H111">
        <v>1.27645606627951E-2</v>
      </c>
      <c r="I111">
        <v>-1.7330377212830199</v>
      </c>
      <c r="J111">
        <v>-8.2799999999999994</v>
      </c>
      <c r="K111">
        <v>1039</v>
      </c>
      <c r="L111">
        <v>1089.2</v>
      </c>
    </row>
    <row r="112" spans="1:12" x14ac:dyDescent="0.2">
      <c r="A112" s="14">
        <v>43777</v>
      </c>
      <c r="B112">
        <v>1050</v>
      </c>
      <c r="C112">
        <v>1034</v>
      </c>
      <c r="D112">
        <v>3730</v>
      </c>
      <c r="E112">
        <v>3740</v>
      </c>
      <c r="F112">
        <v>0.27647058823529402</v>
      </c>
      <c r="G112">
        <v>0.28975988775977901</v>
      </c>
      <c r="H112">
        <v>1.26783286863788E-2</v>
      </c>
      <c r="I112">
        <v>-1.0481901718451501</v>
      </c>
      <c r="J112">
        <v>-4.8099999999999996</v>
      </c>
      <c r="K112">
        <v>1034</v>
      </c>
      <c r="L112">
        <v>1047.2</v>
      </c>
    </row>
    <row r="113" spans="1:12" x14ac:dyDescent="0.2">
      <c r="A113" s="14">
        <v>43776</v>
      </c>
      <c r="B113">
        <v>1046</v>
      </c>
      <c r="C113">
        <v>1035</v>
      </c>
      <c r="D113">
        <v>3765</v>
      </c>
      <c r="E113">
        <v>3715</v>
      </c>
      <c r="F113">
        <v>0.27860026917900399</v>
      </c>
      <c r="G113">
        <v>0.29014916880552999</v>
      </c>
      <c r="H113">
        <v>1.2712490458540801E-2</v>
      </c>
      <c r="I113">
        <v>-0.90846869574384204</v>
      </c>
      <c r="J113">
        <v>-4.1500000000000004</v>
      </c>
      <c r="K113">
        <v>1035</v>
      </c>
      <c r="L113">
        <v>1040.2</v>
      </c>
    </row>
    <row r="114" spans="1:12" x14ac:dyDescent="0.2">
      <c r="A114" s="14">
        <v>43775</v>
      </c>
      <c r="B114">
        <v>1060</v>
      </c>
      <c r="C114">
        <v>1050</v>
      </c>
      <c r="D114">
        <v>3720</v>
      </c>
      <c r="E114">
        <v>3725</v>
      </c>
      <c r="F114">
        <v>0.28187919463087202</v>
      </c>
      <c r="G114">
        <v>0.29051701755089598</v>
      </c>
      <c r="H114">
        <v>1.2772002855586599E-2</v>
      </c>
      <c r="I114">
        <v>-0.67630919110275101</v>
      </c>
      <c r="J114">
        <v>-3.06</v>
      </c>
      <c r="K114">
        <v>1050</v>
      </c>
      <c r="L114">
        <v>1043</v>
      </c>
    </row>
    <row r="115" spans="1:12" x14ac:dyDescent="0.2">
      <c r="A115" s="14">
        <v>43774</v>
      </c>
      <c r="B115">
        <v>1024</v>
      </c>
      <c r="C115">
        <v>1050</v>
      </c>
      <c r="D115">
        <v>3630</v>
      </c>
      <c r="E115">
        <v>3690</v>
      </c>
      <c r="F115">
        <v>0.284552845528455</v>
      </c>
      <c r="G115">
        <v>0.29077795196064898</v>
      </c>
      <c r="H115">
        <v>1.27927583886753E-2</v>
      </c>
      <c r="I115">
        <v>-0.48661174103814903</v>
      </c>
      <c r="J115">
        <v>-2.19</v>
      </c>
      <c r="K115">
        <v>1050</v>
      </c>
      <c r="L115">
        <v>1033.2</v>
      </c>
    </row>
    <row r="116" spans="1:12" x14ac:dyDescent="0.2">
      <c r="A116" s="14">
        <v>43770</v>
      </c>
      <c r="B116">
        <v>1001</v>
      </c>
      <c r="C116">
        <v>1015</v>
      </c>
      <c r="D116">
        <v>3565</v>
      </c>
      <c r="E116">
        <v>3580</v>
      </c>
      <c r="F116">
        <v>0.283519553072625</v>
      </c>
      <c r="G116">
        <v>0.29104000895014998</v>
      </c>
      <c r="H116">
        <v>1.2863664639378099E-2</v>
      </c>
      <c r="I116">
        <v>-0.58462779373955498</v>
      </c>
      <c r="J116">
        <v>-2.65</v>
      </c>
      <c r="K116">
        <v>1015</v>
      </c>
      <c r="L116">
        <v>1002.4000000000001</v>
      </c>
    </row>
    <row r="117" spans="1:12" x14ac:dyDescent="0.2">
      <c r="A117" s="14">
        <v>43769</v>
      </c>
      <c r="B117">
        <v>1035</v>
      </c>
      <c r="C117">
        <v>1028</v>
      </c>
      <c r="D117">
        <v>3595</v>
      </c>
      <c r="E117">
        <v>3595</v>
      </c>
      <c r="F117">
        <v>0.28595271210013901</v>
      </c>
      <c r="G117">
        <v>0.29131602529879203</v>
      </c>
      <c r="H117">
        <v>1.2921301104788899E-2</v>
      </c>
      <c r="I117">
        <v>-0.41507532060111701</v>
      </c>
      <c r="J117">
        <v>-1.88</v>
      </c>
      <c r="K117">
        <v>1028</v>
      </c>
      <c r="L117">
        <v>1006.6000000000001</v>
      </c>
    </row>
    <row r="118" spans="1:12" x14ac:dyDescent="0.2">
      <c r="A118" s="14">
        <v>43768</v>
      </c>
      <c r="B118">
        <v>1028</v>
      </c>
      <c r="C118">
        <v>1025</v>
      </c>
      <c r="D118">
        <v>3550</v>
      </c>
      <c r="E118">
        <v>3600</v>
      </c>
      <c r="F118">
        <v>0.28472222222222199</v>
      </c>
      <c r="G118">
        <v>0.291564524656583</v>
      </c>
      <c r="H118">
        <v>1.2994772231573699E-2</v>
      </c>
      <c r="I118">
        <v>-0.526542698281106</v>
      </c>
      <c r="J118">
        <v>-2.4</v>
      </c>
      <c r="K118">
        <v>1025</v>
      </c>
      <c r="L118">
        <v>1008.0000000000001</v>
      </c>
    </row>
    <row r="119" spans="1:12" x14ac:dyDescent="0.2">
      <c r="A119" s="14">
        <v>43767</v>
      </c>
      <c r="B119">
        <v>1043</v>
      </c>
      <c r="C119">
        <v>1037</v>
      </c>
      <c r="D119">
        <v>3580</v>
      </c>
      <c r="E119">
        <v>3550</v>
      </c>
      <c r="F119">
        <v>0.29211267605633801</v>
      </c>
      <c r="G119">
        <v>0.29172106866039399</v>
      </c>
      <c r="H119">
        <v>1.29821149422317E-2</v>
      </c>
      <c r="I119">
        <v>3.0165146255927498E-2</v>
      </c>
      <c r="J119">
        <v>0.13</v>
      </c>
      <c r="K119">
        <v>1037</v>
      </c>
      <c r="L119">
        <v>994.00000000000011</v>
      </c>
    </row>
    <row r="120" spans="1:12" x14ac:dyDescent="0.2">
      <c r="A120" s="14">
        <v>43766</v>
      </c>
      <c r="B120">
        <v>1044</v>
      </c>
      <c r="C120">
        <v>1031</v>
      </c>
      <c r="D120">
        <v>3560</v>
      </c>
      <c r="E120">
        <v>3545</v>
      </c>
      <c r="F120">
        <v>0.29083215796897</v>
      </c>
      <c r="G120">
        <v>0.29188343870021499</v>
      </c>
      <c r="H120">
        <v>1.30619071041632E-2</v>
      </c>
      <c r="I120">
        <v>-8.0484474652997198E-2</v>
      </c>
      <c r="J120">
        <v>-0.36</v>
      </c>
      <c r="K120">
        <v>1031</v>
      </c>
      <c r="L120">
        <v>992.60000000000014</v>
      </c>
    </row>
    <row r="121" spans="1:12" x14ac:dyDescent="0.2">
      <c r="A121" s="14">
        <v>43763</v>
      </c>
      <c r="B121">
        <v>1042</v>
      </c>
      <c r="C121">
        <v>1046</v>
      </c>
      <c r="D121">
        <v>3545</v>
      </c>
      <c r="E121">
        <v>3550</v>
      </c>
      <c r="F121">
        <v>0.29464788732394298</v>
      </c>
      <c r="G121">
        <v>0.292126888715174</v>
      </c>
      <c r="H121">
        <v>1.3209366900131201E-2</v>
      </c>
      <c r="I121">
        <v>0.190849313811111</v>
      </c>
      <c r="J121">
        <v>0.86</v>
      </c>
      <c r="K121">
        <v>1046</v>
      </c>
      <c r="L121">
        <v>994.00000000000011</v>
      </c>
    </row>
    <row r="122" spans="1:12" x14ac:dyDescent="0.2">
      <c r="A122" s="14">
        <v>43762</v>
      </c>
      <c r="B122">
        <v>1041</v>
      </c>
      <c r="C122">
        <v>1034</v>
      </c>
      <c r="D122">
        <v>3485</v>
      </c>
      <c r="E122">
        <v>3510</v>
      </c>
      <c r="F122">
        <v>0.29458689458689402</v>
      </c>
      <c r="G122">
        <v>0.29234885929836302</v>
      </c>
      <c r="H122">
        <v>1.3388524881793E-2</v>
      </c>
      <c r="I122">
        <v>0.167160707269151</v>
      </c>
      <c r="J122">
        <v>0.76</v>
      </c>
      <c r="K122">
        <v>1034</v>
      </c>
      <c r="L122">
        <v>982.80000000000007</v>
      </c>
    </row>
    <row r="123" spans="1:12" x14ac:dyDescent="0.2">
      <c r="A123" s="14">
        <v>43761</v>
      </c>
      <c r="B123">
        <v>1034</v>
      </c>
      <c r="C123">
        <v>1041</v>
      </c>
      <c r="D123">
        <v>3555</v>
      </c>
      <c r="E123">
        <v>3460</v>
      </c>
      <c r="F123">
        <v>0.30086705202312097</v>
      </c>
      <c r="G123">
        <v>0.29249167421380501</v>
      </c>
      <c r="H123">
        <v>1.3468524772845099E-2</v>
      </c>
      <c r="I123">
        <v>0.62184819425823901</v>
      </c>
      <c r="J123">
        <v>2.78</v>
      </c>
      <c r="K123">
        <v>1041</v>
      </c>
      <c r="L123">
        <v>968.80000000000007</v>
      </c>
    </row>
    <row r="124" spans="1:12" x14ac:dyDescent="0.2">
      <c r="A124" s="14">
        <v>43759</v>
      </c>
      <c r="B124">
        <v>1019</v>
      </c>
      <c r="C124">
        <v>1025</v>
      </c>
      <c r="D124">
        <v>3485</v>
      </c>
      <c r="E124">
        <v>3530</v>
      </c>
      <c r="F124">
        <v>0.29036827195467402</v>
      </c>
      <c r="G124">
        <v>0.29259808792194397</v>
      </c>
      <c r="H124">
        <v>1.35654574745921E-2</v>
      </c>
      <c r="I124">
        <v>-0.16437454995133899</v>
      </c>
      <c r="J124">
        <v>-0.77</v>
      </c>
      <c r="K124">
        <v>1025</v>
      </c>
      <c r="L124">
        <v>988.40000000000009</v>
      </c>
    </row>
    <row r="125" spans="1:12" x14ac:dyDescent="0.2">
      <c r="A125" s="14">
        <v>43756</v>
      </c>
      <c r="B125">
        <v>1010</v>
      </c>
      <c r="C125">
        <v>1012</v>
      </c>
      <c r="D125">
        <v>3515</v>
      </c>
      <c r="E125">
        <v>3460</v>
      </c>
      <c r="F125">
        <v>0.292485549132948</v>
      </c>
      <c r="G125">
        <v>0.29285583091795497</v>
      </c>
      <c r="H125">
        <v>1.37035807381328E-2</v>
      </c>
      <c r="I125">
        <v>-2.7020805151843501E-2</v>
      </c>
      <c r="J125">
        <v>-0.13</v>
      </c>
      <c r="K125">
        <v>1012</v>
      </c>
      <c r="L125">
        <v>968.80000000000007</v>
      </c>
    </row>
    <row r="126" spans="1:12" x14ac:dyDescent="0.2">
      <c r="A126" s="14">
        <v>43755</v>
      </c>
      <c r="B126">
        <v>1013</v>
      </c>
      <c r="C126">
        <v>1010</v>
      </c>
      <c r="D126">
        <v>3490</v>
      </c>
      <c r="E126">
        <v>3480</v>
      </c>
      <c r="F126">
        <v>0.29022988505747099</v>
      </c>
      <c r="G126">
        <v>0.29307124993363098</v>
      </c>
      <c r="H126">
        <v>1.38225391894007E-2</v>
      </c>
      <c r="I126">
        <v>-0.20556026915366199</v>
      </c>
      <c r="J126">
        <v>-0.98</v>
      </c>
      <c r="K126">
        <v>1010</v>
      </c>
      <c r="L126">
        <v>974.40000000000009</v>
      </c>
    </row>
    <row r="127" spans="1:12" x14ac:dyDescent="0.2">
      <c r="A127" s="14">
        <v>43754</v>
      </c>
      <c r="B127">
        <v>1031</v>
      </c>
      <c r="C127">
        <v>1013</v>
      </c>
      <c r="D127">
        <v>3505</v>
      </c>
      <c r="E127">
        <v>3500</v>
      </c>
      <c r="F127">
        <v>0.28942857142857098</v>
      </c>
      <c r="G127">
        <v>0.29337224418250502</v>
      </c>
      <c r="H127">
        <v>1.40020119436622E-2</v>
      </c>
      <c r="I127">
        <v>-0.28165043493762698</v>
      </c>
      <c r="J127">
        <v>-1.36</v>
      </c>
      <c r="K127">
        <v>1013</v>
      </c>
      <c r="L127">
        <v>980.00000000000011</v>
      </c>
    </row>
    <row r="128" spans="1:12" x14ac:dyDescent="0.2">
      <c r="A128" s="14">
        <v>43753</v>
      </c>
      <c r="B128">
        <v>1020</v>
      </c>
      <c r="C128">
        <v>1022</v>
      </c>
      <c r="D128">
        <v>3465</v>
      </c>
      <c r="E128">
        <v>3475</v>
      </c>
      <c r="F128">
        <v>0.29410071942445998</v>
      </c>
      <c r="G128">
        <v>0.29362403486580801</v>
      </c>
      <c r="H128">
        <v>1.4098293191809899E-2</v>
      </c>
      <c r="I128">
        <v>3.3811508397992303E-2</v>
      </c>
      <c r="J128">
        <v>0.16</v>
      </c>
      <c r="K128">
        <v>1022</v>
      </c>
      <c r="L128">
        <v>973.00000000000011</v>
      </c>
    </row>
    <row r="129" spans="1:12" x14ac:dyDescent="0.2">
      <c r="A129" s="14">
        <v>43749</v>
      </c>
      <c r="B129">
        <v>992</v>
      </c>
      <c r="C129">
        <v>1005</v>
      </c>
      <c r="D129">
        <v>3400</v>
      </c>
      <c r="E129">
        <v>3415</v>
      </c>
      <c r="F129">
        <v>0.29428989751098</v>
      </c>
      <c r="G129">
        <v>0.293890605065738</v>
      </c>
      <c r="H129">
        <v>1.42924604742774E-2</v>
      </c>
      <c r="I129">
        <v>2.7937278256649899E-2</v>
      </c>
      <c r="J129">
        <v>0.14000000000000001</v>
      </c>
      <c r="K129">
        <v>1005</v>
      </c>
      <c r="L129">
        <v>956.2</v>
      </c>
    </row>
    <row r="130" spans="1:12" x14ac:dyDescent="0.2">
      <c r="A130" s="14">
        <v>43748</v>
      </c>
      <c r="B130">
        <v>996</v>
      </c>
      <c r="C130">
        <v>986</v>
      </c>
      <c r="D130">
        <v>3390</v>
      </c>
      <c r="E130">
        <v>3390</v>
      </c>
      <c r="F130">
        <v>0.29085545722713801</v>
      </c>
      <c r="G130">
        <v>0.29419841825259002</v>
      </c>
      <c r="H130">
        <v>1.45441281712194E-2</v>
      </c>
      <c r="I130">
        <v>-0.22984953007129399</v>
      </c>
      <c r="J130">
        <v>-1.1499999999999999</v>
      </c>
      <c r="K130">
        <v>986</v>
      </c>
      <c r="L130">
        <v>949.2</v>
      </c>
    </row>
    <row r="131" spans="1:12" x14ac:dyDescent="0.2">
      <c r="A131" s="14">
        <v>43747</v>
      </c>
      <c r="B131">
        <v>968</v>
      </c>
      <c r="C131">
        <v>982</v>
      </c>
      <c r="D131">
        <v>3395</v>
      </c>
      <c r="E131">
        <v>3420</v>
      </c>
      <c r="F131">
        <v>0.28713450292397602</v>
      </c>
      <c r="G131">
        <v>0.29449082805384402</v>
      </c>
      <c r="H131">
        <v>1.4693668484116299E-2</v>
      </c>
      <c r="I131">
        <v>-0.50064591683283499</v>
      </c>
      <c r="J131">
        <v>-2.56</v>
      </c>
      <c r="K131">
        <v>982</v>
      </c>
      <c r="L131">
        <v>957.60000000000014</v>
      </c>
    </row>
    <row r="132" spans="1:12" x14ac:dyDescent="0.2">
      <c r="A132" s="14">
        <v>43746</v>
      </c>
      <c r="B132">
        <v>968</v>
      </c>
      <c r="C132">
        <v>972</v>
      </c>
      <c r="D132">
        <v>3465</v>
      </c>
      <c r="E132">
        <v>3410</v>
      </c>
      <c r="F132">
        <v>0.28504398826979399</v>
      </c>
      <c r="G132">
        <v>0.29480794860411302</v>
      </c>
      <c r="H132">
        <v>1.47878346145278E-2</v>
      </c>
      <c r="I132">
        <v>-0.66026978180606499</v>
      </c>
      <c r="J132">
        <v>-3.43</v>
      </c>
      <c r="K132">
        <v>972</v>
      </c>
      <c r="L132">
        <v>954.80000000000007</v>
      </c>
    </row>
    <row r="133" spans="1:12" x14ac:dyDescent="0.2">
      <c r="A133" s="14">
        <v>43745</v>
      </c>
      <c r="B133">
        <v>954</v>
      </c>
      <c r="C133">
        <v>957</v>
      </c>
      <c r="D133">
        <v>3440</v>
      </c>
      <c r="E133">
        <v>3425</v>
      </c>
      <c r="F133">
        <v>0.27941605839416001</v>
      </c>
      <c r="G133">
        <v>0.29522825551629001</v>
      </c>
      <c r="H133">
        <v>1.49514219116617E-2</v>
      </c>
      <c r="I133">
        <v>-1.05757146146725</v>
      </c>
      <c r="J133">
        <v>-5.66</v>
      </c>
      <c r="K133">
        <v>957</v>
      </c>
      <c r="L133">
        <v>959.00000000000011</v>
      </c>
    </row>
    <row r="134" spans="1:12" x14ac:dyDescent="0.2">
      <c r="A134" s="14">
        <v>43742</v>
      </c>
      <c r="B134">
        <v>949</v>
      </c>
      <c r="C134">
        <v>953</v>
      </c>
      <c r="D134">
        <v>3385</v>
      </c>
      <c r="E134">
        <v>3415</v>
      </c>
      <c r="F134">
        <v>0.279062957540263</v>
      </c>
      <c r="G134">
        <v>0.29568543469487402</v>
      </c>
      <c r="H134">
        <v>1.4985124286945701E-2</v>
      </c>
      <c r="I134">
        <v>-1.10926521771274</v>
      </c>
      <c r="J134">
        <v>-5.96</v>
      </c>
      <c r="K134">
        <v>953</v>
      </c>
      <c r="L134">
        <v>956.2</v>
      </c>
    </row>
    <row r="135" spans="1:12" x14ac:dyDescent="0.2">
      <c r="A135" s="14">
        <v>43741</v>
      </c>
      <c r="B135">
        <v>951</v>
      </c>
      <c r="C135">
        <v>953</v>
      </c>
      <c r="D135">
        <v>3385</v>
      </c>
      <c r="E135">
        <v>3395</v>
      </c>
      <c r="F135">
        <v>0.28070692194403501</v>
      </c>
      <c r="G135">
        <v>0.29623852857043398</v>
      </c>
      <c r="H135">
        <v>1.51262658669269E-2</v>
      </c>
      <c r="I135">
        <v>-1.0267971463042</v>
      </c>
      <c r="J135">
        <v>-5.53</v>
      </c>
      <c r="K135">
        <v>953</v>
      </c>
      <c r="L135">
        <v>950.60000000000014</v>
      </c>
    </row>
    <row r="136" spans="1:12" x14ac:dyDescent="0.2">
      <c r="A136" s="14">
        <v>43740</v>
      </c>
      <c r="B136">
        <v>972</v>
      </c>
      <c r="C136">
        <v>972</v>
      </c>
      <c r="D136">
        <v>3450</v>
      </c>
      <c r="E136">
        <v>3435</v>
      </c>
      <c r="F136">
        <v>0.28296943231441002</v>
      </c>
      <c r="G136">
        <v>0.29669026287421502</v>
      </c>
      <c r="H136">
        <v>1.51615410587025E-2</v>
      </c>
      <c r="I136">
        <v>-0.90497598540152402</v>
      </c>
      <c r="J136">
        <v>-4.8499999999999996</v>
      </c>
      <c r="K136">
        <v>972</v>
      </c>
      <c r="L136">
        <v>961.80000000000007</v>
      </c>
    </row>
    <row r="137" spans="1:12" x14ac:dyDescent="0.2">
      <c r="A137" s="14">
        <v>43739</v>
      </c>
      <c r="B137">
        <v>969</v>
      </c>
      <c r="C137">
        <v>975</v>
      </c>
      <c r="D137">
        <v>3430</v>
      </c>
      <c r="E137">
        <v>3445</v>
      </c>
      <c r="F137">
        <v>0.28301886792452802</v>
      </c>
      <c r="G137">
        <v>0.29715324923991798</v>
      </c>
      <c r="H137">
        <v>1.5265306549862599E-2</v>
      </c>
      <c r="I137">
        <v>-0.925915327623545</v>
      </c>
      <c r="J137">
        <v>-4.99</v>
      </c>
      <c r="K137">
        <v>975</v>
      </c>
      <c r="L137">
        <v>964.60000000000014</v>
      </c>
    </row>
    <row r="138" spans="1:12" x14ac:dyDescent="0.2">
      <c r="A138" s="14">
        <v>43738</v>
      </c>
      <c r="B138">
        <v>969</v>
      </c>
      <c r="C138">
        <v>966</v>
      </c>
      <c r="D138">
        <v>3400</v>
      </c>
      <c r="E138">
        <v>3400</v>
      </c>
      <c r="F138">
        <v>0.28411764705882298</v>
      </c>
      <c r="G138">
        <v>0.29767522147372</v>
      </c>
      <c r="H138">
        <v>1.54413647659708E-2</v>
      </c>
      <c r="I138">
        <v>-0.87800363636089296</v>
      </c>
      <c r="J138">
        <v>-4.7699999999999996</v>
      </c>
      <c r="K138">
        <v>966</v>
      </c>
      <c r="L138">
        <v>952.00000000000011</v>
      </c>
    </row>
    <row r="139" spans="1:12" x14ac:dyDescent="0.2">
      <c r="A139" s="14">
        <v>43735</v>
      </c>
      <c r="B139">
        <v>990</v>
      </c>
      <c r="C139">
        <v>981</v>
      </c>
      <c r="D139">
        <v>3505</v>
      </c>
      <c r="E139">
        <v>3450</v>
      </c>
      <c r="F139">
        <v>0.28434782608695602</v>
      </c>
      <c r="G139">
        <v>0.29821040669793503</v>
      </c>
      <c r="H139">
        <v>1.56562906661127E-2</v>
      </c>
      <c r="I139">
        <v>-0.88543199066840905</v>
      </c>
      <c r="J139">
        <v>-4.88</v>
      </c>
      <c r="K139">
        <v>981</v>
      </c>
      <c r="L139">
        <v>966.00000000000011</v>
      </c>
    </row>
    <row r="140" spans="1:12" x14ac:dyDescent="0.2">
      <c r="A140" s="14">
        <v>43734</v>
      </c>
      <c r="B140">
        <v>1013</v>
      </c>
      <c r="C140">
        <v>1012</v>
      </c>
      <c r="D140">
        <v>3525</v>
      </c>
      <c r="E140">
        <v>3505</v>
      </c>
      <c r="F140">
        <v>0.28873038516405097</v>
      </c>
      <c r="G140">
        <v>0.29875506789210499</v>
      </c>
      <c r="H140">
        <v>1.5873599100967799E-2</v>
      </c>
      <c r="I140">
        <v>-0.63153180726625202</v>
      </c>
      <c r="J140">
        <v>-3.47</v>
      </c>
      <c r="K140">
        <v>1012</v>
      </c>
      <c r="L140">
        <v>981.40000000000009</v>
      </c>
    </row>
    <row r="141" spans="1:12" x14ac:dyDescent="0.2">
      <c r="A141" s="14">
        <v>43733</v>
      </c>
      <c r="B141">
        <v>991</v>
      </c>
      <c r="C141">
        <v>999</v>
      </c>
      <c r="D141">
        <v>3550</v>
      </c>
      <c r="E141">
        <v>3535</v>
      </c>
      <c r="F141">
        <v>0.28260254596888201</v>
      </c>
      <c r="G141">
        <v>0.299135181593017</v>
      </c>
      <c r="H141">
        <v>1.5970037739772298E-2</v>
      </c>
      <c r="I141">
        <v>-1.03522833781173</v>
      </c>
      <c r="J141">
        <v>-5.85</v>
      </c>
      <c r="K141">
        <v>999</v>
      </c>
      <c r="L141">
        <v>989.80000000000007</v>
      </c>
    </row>
    <row r="142" spans="1:12" x14ac:dyDescent="0.2">
      <c r="A142" s="14">
        <v>43732</v>
      </c>
      <c r="B142">
        <v>992</v>
      </c>
      <c r="C142">
        <v>987</v>
      </c>
      <c r="D142">
        <v>3520</v>
      </c>
      <c r="E142">
        <v>3540</v>
      </c>
      <c r="F142">
        <v>0.278813559322033</v>
      </c>
      <c r="G142">
        <v>0.29959768834789502</v>
      </c>
      <c r="H142">
        <v>1.5986829547483799E-2</v>
      </c>
      <c r="I142">
        <v>-1.30007822777671</v>
      </c>
      <c r="J142">
        <v>-7.45</v>
      </c>
      <c r="K142">
        <v>987</v>
      </c>
      <c r="L142">
        <v>991.2</v>
      </c>
    </row>
    <row r="143" spans="1:12" x14ac:dyDescent="0.2">
      <c r="A143" s="14">
        <v>43728</v>
      </c>
      <c r="B143">
        <v>999</v>
      </c>
      <c r="C143">
        <v>978</v>
      </c>
      <c r="D143">
        <v>3480</v>
      </c>
      <c r="E143">
        <v>3460</v>
      </c>
      <c r="F143">
        <v>0.28265895953757197</v>
      </c>
      <c r="G143">
        <v>0.30021483943730698</v>
      </c>
      <c r="H143">
        <v>1.60657899839616E-2</v>
      </c>
      <c r="I143">
        <v>-1.09274924652078</v>
      </c>
      <c r="J143">
        <v>-6.21</v>
      </c>
      <c r="K143">
        <v>978</v>
      </c>
      <c r="L143">
        <v>968.80000000000007</v>
      </c>
    </row>
    <row r="144" spans="1:12" x14ac:dyDescent="0.2">
      <c r="A144" s="14">
        <v>43727</v>
      </c>
      <c r="B144">
        <v>989</v>
      </c>
      <c r="C144">
        <v>990</v>
      </c>
      <c r="D144">
        <v>3420</v>
      </c>
      <c r="E144">
        <v>3430</v>
      </c>
      <c r="F144">
        <v>0.28862973760932897</v>
      </c>
      <c r="G144">
        <v>0.30075155778482399</v>
      </c>
      <c r="H144">
        <v>1.6142534168100901E-2</v>
      </c>
      <c r="I144">
        <v>-0.75092423836702005</v>
      </c>
      <c r="J144">
        <v>-4.2</v>
      </c>
      <c r="K144">
        <v>990</v>
      </c>
      <c r="L144">
        <v>960.40000000000009</v>
      </c>
    </row>
    <row r="145" spans="1:12" x14ac:dyDescent="0.2">
      <c r="A145" s="14">
        <v>43726</v>
      </c>
      <c r="B145">
        <v>1016</v>
      </c>
      <c r="C145">
        <v>985</v>
      </c>
      <c r="D145">
        <v>3475</v>
      </c>
      <c r="E145">
        <v>3425</v>
      </c>
      <c r="F145">
        <v>0.28759124087591198</v>
      </c>
      <c r="G145">
        <v>0.30117672875101897</v>
      </c>
      <c r="H145">
        <v>1.6237325004840701E-2</v>
      </c>
      <c r="I145">
        <v>-0.83668263528976805</v>
      </c>
      <c r="J145">
        <v>-4.72</v>
      </c>
      <c r="K145">
        <v>985</v>
      </c>
      <c r="L145">
        <v>959.00000000000011</v>
      </c>
    </row>
    <row r="146" spans="1:12" x14ac:dyDescent="0.2">
      <c r="A146" s="14">
        <v>43725</v>
      </c>
      <c r="B146">
        <v>996</v>
      </c>
      <c r="C146">
        <v>1007</v>
      </c>
      <c r="D146">
        <v>3360</v>
      </c>
      <c r="E146">
        <v>3430</v>
      </c>
      <c r="F146">
        <v>0.293586005830903</v>
      </c>
      <c r="G146">
        <v>0.30165273483642502</v>
      </c>
      <c r="H146">
        <v>1.6354945008062699E-2</v>
      </c>
      <c r="I146">
        <v>-0.49322874528438598</v>
      </c>
      <c r="J146">
        <v>-2.75</v>
      </c>
      <c r="K146">
        <v>1007</v>
      </c>
      <c r="L146">
        <v>960.40000000000009</v>
      </c>
    </row>
    <row r="147" spans="1:12" x14ac:dyDescent="0.2">
      <c r="A147" s="14">
        <v>43721</v>
      </c>
      <c r="B147">
        <v>964</v>
      </c>
      <c r="C147">
        <v>974</v>
      </c>
      <c r="D147">
        <v>3375</v>
      </c>
      <c r="E147">
        <v>3375</v>
      </c>
      <c r="F147">
        <v>0.28859259259259201</v>
      </c>
      <c r="G147">
        <v>0.30202672557392302</v>
      </c>
      <c r="H147">
        <v>1.64863814606225E-2</v>
      </c>
      <c r="I147">
        <v>-0.81486243742561704</v>
      </c>
      <c r="J147">
        <v>-4.66</v>
      </c>
      <c r="K147">
        <v>974</v>
      </c>
      <c r="L147">
        <v>945.00000000000011</v>
      </c>
    </row>
    <row r="148" spans="1:12" x14ac:dyDescent="0.2">
      <c r="A148" s="14">
        <v>43720</v>
      </c>
      <c r="B148">
        <v>972</v>
      </c>
      <c r="C148">
        <v>959</v>
      </c>
      <c r="D148">
        <v>3375</v>
      </c>
      <c r="E148">
        <v>3335</v>
      </c>
      <c r="F148">
        <v>0.287556221889055</v>
      </c>
      <c r="G148">
        <v>0.30245319257040298</v>
      </c>
      <c r="H148">
        <v>1.6546934106106002E-2</v>
      </c>
      <c r="I148">
        <v>-0.90028585270369399</v>
      </c>
      <c r="J148">
        <v>-5.18</v>
      </c>
      <c r="K148">
        <v>959</v>
      </c>
      <c r="L148">
        <v>933.80000000000007</v>
      </c>
    </row>
    <row r="149" spans="1:12" x14ac:dyDescent="0.2">
      <c r="A149" s="14">
        <v>43719</v>
      </c>
      <c r="B149">
        <v>934</v>
      </c>
      <c r="C149">
        <v>953</v>
      </c>
      <c r="D149">
        <v>3305</v>
      </c>
      <c r="E149">
        <v>3355</v>
      </c>
      <c r="F149">
        <v>0.28405365126676602</v>
      </c>
      <c r="G149">
        <v>0.302784885647982</v>
      </c>
      <c r="H149">
        <v>1.6494244033566498E-2</v>
      </c>
      <c r="I149">
        <v>-1.13562248400699</v>
      </c>
      <c r="J149">
        <v>-6.59</v>
      </c>
      <c r="K149">
        <v>953</v>
      </c>
      <c r="L149">
        <v>939.40000000000009</v>
      </c>
    </row>
    <row r="150" spans="1:12" x14ac:dyDescent="0.2">
      <c r="A150" s="14">
        <v>43718</v>
      </c>
      <c r="B150">
        <v>920</v>
      </c>
      <c r="C150">
        <v>927</v>
      </c>
      <c r="D150">
        <v>3310</v>
      </c>
      <c r="E150">
        <v>3290</v>
      </c>
      <c r="F150">
        <v>0.28176291793313002</v>
      </c>
      <c r="G150">
        <v>0.30328493453712402</v>
      </c>
      <c r="H150">
        <v>1.64872871729418E-2</v>
      </c>
      <c r="I150">
        <v>-1.3053703970968999</v>
      </c>
      <c r="J150">
        <v>-7.64</v>
      </c>
      <c r="K150">
        <v>927</v>
      </c>
      <c r="L150">
        <v>921.2</v>
      </c>
    </row>
    <row r="151" spans="1:12" x14ac:dyDescent="0.2">
      <c r="A151" s="14">
        <v>43717</v>
      </c>
      <c r="B151">
        <v>912</v>
      </c>
      <c r="C151">
        <v>914</v>
      </c>
      <c r="D151">
        <v>3260</v>
      </c>
      <c r="E151">
        <v>3300</v>
      </c>
      <c r="F151">
        <v>0.27696969696969698</v>
      </c>
      <c r="G151">
        <v>0.30382122613961898</v>
      </c>
      <c r="H151">
        <v>1.6432575188058001E-2</v>
      </c>
      <c r="I151">
        <v>-1.6340426781942201</v>
      </c>
      <c r="J151">
        <v>-9.69</v>
      </c>
      <c r="K151">
        <v>914</v>
      </c>
      <c r="L151">
        <v>924.00000000000011</v>
      </c>
    </row>
    <row r="152" spans="1:12" x14ac:dyDescent="0.2">
      <c r="A152" s="14">
        <v>43714</v>
      </c>
      <c r="B152">
        <v>920</v>
      </c>
      <c r="C152">
        <v>911</v>
      </c>
      <c r="D152">
        <v>3285</v>
      </c>
      <c r="E152">
        <v>3245</v>
      </c>
      <c r="F152">
        <v>0.28073959938366699</v>
      </c>
      <c r="G152">
        <v>0.30438715956379597</v>
      </c>
      <c r="H152">
        <v>1.6227690501750401E-2</v>
      </c>
      <c r="I152">
        <v>-1.45723509932475</v>
      </c>
      <c r="J152">
        <v>-8.42</v>
      </c>
      <c r="K152">
        <v>911</v>
      </c>
      <c r="L152">
        <v>908.60000000000014</v>
      </c>
    </row>
    <row r="153" spans="1:12" x14ac:dyDescent="0.2">
      <c r="A153" s="14">
        <v>43713</v>
      </c>
      <c r="B153">
        <v>893</v>
      </c>
      <c r="C153">
        <v>907</v>
      </c>
      <c r="D153">
        <v>3285</v>
      </c>
      <c r="E153">
        <v>3270</v>
      </c>
      <c r="F153">
        <v>0.27737003058103898</v>
      </c>
      <c r="G153">
        <v>0.30493597395619898</v>
      </c>
      <c r="H153">
        <v>1.6114288437200301E-2</v>
      </c>
      <c r="I153">
        <v>-1.71065222535813</v>
      </c>
      <c r="J153">
        <v>-9.94</v>
      </c>
      <c r="K153">
        <v>907</v>
      </c>
      <c r="L153">
        <v>915.60000000000014</v>
      </c>
    </row>
    <row r="154" spans="1:12" x14ac:dyDescent="0.2">
      <c r="A154" s="14">
        <v>43712</v>
      </c>
      <c r="B154">
        <v>894</v>
      </c>
      <c r="C154">
        <v>884</v>
      </c>
      <c r="D154">
        <v>3280</v>
      </c>
      <c r="E154">
        <v>3270</v>
      </c>
      <c r="F154">
        <v>0.27033639143730798</v>
      </c>
      <c r="G154">
        <v>0.305389794588806</v>
      </c>
      <c r="H154">
        <v>1.5807935932383801E-2</v>
      </c>
      <c r="I154">
        <v>-2.2174560487487902</v>
      </c>
      <c r="J154">
        <v>-12.97</v>
      </c>
      <c r="K154">
        <v>884</v>
      </c>
      <c r="L154">
        <v>915.60000000000014</v>
      </c>
    </row>
    <row r="155" spans="1:12" x14ac:dyDescent="0.2">
      <c r="A155" s="14">
        <v>43711</v>
      </c>
      <c r="B155">
        <v>889</v>
      </c>
      <c r="C155">
        <v>895</v>
      </c>
      <c r="D155">
        <v>3260</v>
      </c>
      <c r="E155">
        <v>3275</v>
      </c>
      <c r="F155">
        <v>0.27328244274809099</v>
      </c>
      <c r="G155">
        <v>0.30607764448550701</v>
      </c>
      <c r="H155">
        <v>1.53844093977557E-2</v>
      </c>
      <c r="I155">
        <v>-2.1317166547972701</v>
      </c>
      <c r="J155">
        <v>-12</v>
      </c>
      <c r="K155">
        <v>895</v>
      </c>
      <c r="L155">
        <v>917.00000000000011</v>
      </c>
    </row>
    <row r="156" spans="1:12" x14ac:dyDescent="0.2">
      <c r="A156" s="14">
        <v>43710</v>
      </c>
      <c r="B156">
        <v>900</v>
      </c>
      <c r="C156">
        <v>881</v>
      </c>
      <c r="D156">
        <v>3350</v>
      </c>
      <c r="E156">
        <v>3305</v>
      </c>
      <c r="F156">
        <v>0.26656580937972701</v>
      </c>
      <c r="G156">
        <v>0.306574868311424</v>
      </c>
      <c r="H156">
        <v>1.4911809903729501E-2</v>
      </c>
      <c r="I156">
        <v>-2.6830451293300102</v>
      </c>
      <c r="J156">
        <v>-15.01</v>
      </c>
      <c r="K156">
        <v>881</v>
      </c>
      <c r="L156">
        <v>925.40000000000009</v>
      </c>
    </row>
    <row r="157" spans="1:12" x14ac:dyDescent="0.2">
      <c r="A157" s="14">
        <v>43707</v>
      </c>
      <c r="B157">
        <v>899</v>
      </c>
      <c r="C157">
        <v>911</v>
      </c>
      <c r="D157">
        <v>3275</v>
      </c>
      <c r="E157">
        <v>3305</v>
      </c>
      <c r="F157">
        <v>0.27564296520423598</v>
      </c>
      <c r="G157">
        <v>0.30719493721048802</v>
      </c>
      <c r="H157">
        <v>1.41844016752783E-2</v>
      </c>
      <c r="I157">
        <v>-2.22441331883909</v>
      </c>
      <c r="J157">
        <v>-11.45</v>
      </c>
      <c r="K157">
        <v>911</v>
      </c>
      <c r="L157">
        <v>925.40000000000009</v>
      </c>
    </row>
    <row r="158" spans="1:12" x14ac:dyDescent="0.2">
      <c r="A158" s="14">
        <v>43706</v>
      </c>
      <c r="B158">
        <v>888</v>
      </c>
      <c r="C158">
        <v>889</v>
      </c>
      <c r="D158">
        <v>3280</v>
      </c>
      <c r="E158">
        <v>3270</v>
      </c>
      <c r="F158">
        <v>0.27186544342507601</v>
      </c>
      <c r="G158">
        <v>0.307746648029042</v>
      </c>
      <c r="H158">
        <v>1.3744329721794599E-2</v>
      </c>
      <c r="I158">
        <v>-2.6106187300693202</v>
      </c>
      <c r="J158">
        <v>-13.2</v>
      </c>
      <c r="K158">
        <v>889</v>
      </c>
      <c r="L158">
        <v>915.60000000000014</v>
      </c>
    </row>
    <row r="159" spans="1:12" x14ac:dyDescent="0.2">
      <c r="A159" s="14">
        <v>43705</v>
      </c>
      <c r="B159">
        <v>887</v>
      </c>
      <c r="C159">
        <v>880</v>
      </c>
      <c r="D159">
        <v>3315</v>
      </c>
      <c r="E159">
        <v>3280</v>
      </c>
      <c r="F159">
        <v>0.26829268292682901</v>
      </c>
      <c r="G159">
        <v>0.30820031489199701</v>
      </c>
      <c r="H159">
        <v>1.3098877070427201E-2</v>
      </c>
      <c r="I159">
        <v>-3.0466452773471802</v>
      </c>
      <c r="J159">
        <v>-14.87</v>
      </c>
      <c r="K159">
        <v>880</v>
      </c>
      <c r="L159">
        <v>918.40000000000009</v>
      </c>
    </row>
    <row r="160" spans="1:12" x14ac:dyDescent="0.2">
      <c r="A160" s="14">
        <v>43704</v>
      </c>
      <c r="B160">
        <v>890</v>
      </c>
      <c r="C160">
        <v>888</v>
      </c>
      <c r="D160">
        <v>3265</v>
      </c>
      <c r="E160">
        <v>3310</v>
      </c>
      <c r="F160">
        <v>0.26827794561933499</v>
      </c>
      <c r="G160">
        <v>0.30872030134186201</v>
      </c>
      <c r="H160">
        <v>1.2250970654000701E-2</v>
      </c>
      <c r="I160">
        <v>-3.3011552198371898</v>
      </c>
      <c r="J160">
        <v>-15.07</v>
      </c>
      <c r="K160">
        <v>888</v>
      </c>
      <c r="L160">
        <v>926.80000000000007</v>
      </c>
    </row>
    <row r="161" spans="1:12" x14ac:dyDescent="0.2">
      <c r="A161" s="14">
        <v>43703</v>
      </c>
      <c r="B161">
        <v>874</v>
      </c>
      <c r="C161">
        <v>875</v>
      </c>
      <c r="D161">
        <v>3120</v>
      </c>
      <c r="E161">
        <v>3185</v>
      </c>
      <c r="F161">
        <v>0.27472527472527403</v>
      </c>
      <c r="G161">
        <v>0.30929213617731</v>
      </c>
      <c r="H161">
        <v>1.1315088252156999E-2</v>
      </c>
      <c r="I161">
        <v>-3.0549352052508798</v>
      </c>
      <c r="J161">
        <v>-12.58</v>
      </c>
      <c r="K161">
        <v>875</v>
      </c>
      <c r="L161">
        <v>891.80000000000007</v>
      </c>
    </row>
    <row r="162" spans="1:12" x14ac:dyDescent="0.2">
      <c r="A162" s="14">
        <v>43700</v>
      </c>
      <c r="B162">
        <v>887</v>
      </c>
      <c r="C162">
        <v>889</v>
      </c>
      <c r="D162">
        <v>3160</v>
      </c>
      <c r="E162">
        <v>3175</v>
      </c>
      <c r="F162">
        <v>0.28000000000000003</v>
      </c>
      <c r="G162">
        <v>0.30983941234102402</v>
      </c>
      <c r="H162">
        <v>1.0599991144017299E-2</v>
      </c>
      <c r="I162">
        <v>-2.8150412519793502</v>
      </c>
      <c r="J162">
        <v>-10.66</v>
      </c>
      <c r="K162">
        <v>889</v>
      </c>
      <c r="L162">
        <v>889.00000000000011</v>
      </c>
    </row>
    <row r="163" spans="1:12" x14ac:dyDescent="0.2">
      <c r="A163" s="14"/>
    </row>
    <row r="164" spans="1:12" x14ac:dyDescent="0.2">
      <c r="A164" s="14"/>
    </row>
    <row r="165" spans="1:12" x14ac:dyDescent="0.2">
      <c r="A165" s="14"/>
    </row>
    <row r="166" spans="1:12" x14ac:dyDescent="0.2">
      <c r="A166" s="14"/>
    </row>
    <row r="167" spans="1:12" x14ac:dyDescent="0.2">
      <c r="A167" s="14"/>
    </row>
    <row r="168" spans="1:12" x14ac:dyDescent="0.2">
      <c r="A168" s="14"/>
    </row>
    <row r="169" spans="1:12" x14ac:dyDescent="0.2">
      <c r="A169" s="14"/>
    </row>
    <row r="170" spans="1:12" x14ac:dyDescent="0.2">
      <c r="A170" s="14"/>
    </row>
    <row r="171" spans="1:12" x14ac:dyDescent="0.2">
      <c r="A171" s="14"/>
    </row>
    <row r="172" spans="1:12" x14ac:dyDescent="0.2">
      <c r="A172" s="14"/>
    </row>
    <row r="173" spans="1:12" x14ac:dyDescent="0.2">
      <c r="A173" s="14"/>
    </row>
    <row r="174" spans="1:12" x14ac:dyDescent="0.2">
      <c r="A174" s="14"/>
    </row>
    <row r="175" spans="1:12" x14ac:dyDescent="0.2">
      <c r="A175" s="14"/>
    </row>
    <row r="176" spans="1:12" x14ac:dyDescent="0.2">
      <c r="A176" s="14"/>
    </row>
    <row r="177" spans="1:1" x14ac:dyDescent="0.2">
      <c r="A177" s="14"/>
    </row>
    <row r="178" spans="1:1" x14ac:dyDescent="0.2">
      <c r="A178" s="14"/>
    </row>
    <row r="179" spans="1:1" x14ac:dyDescent="0.2">
      <c r="A179" s="14"/>
    </row>
    <row r="180" spans="1:1" x14ac:dyDescent="0.2">
      <c r="A180" s="14"/>
    </row>
    <row r="181" spans="1:1" x14ac:dyDescent="0.2">
      <c r="A181" s="14"/>
    </row>
    <row r="182" spans="1:1" x14ac:dyDescent="0.2">
      <c r="A182" s="14"/>
    </row>
    <row r="183" spans="1:1" x14ac:dyDescent="0.2">
      <c r="A183" s="14"/>
    </row>
    <row r="184" spans="1:1" x14ac:dyDescent="0.2">
      <c r="A184" s="14"/>
    </row>
    <row r="185" spans="1:1" x14ac:dyDescent="0.2">
      <c r="A185" s="14"/>
    </row>
    <row r="186" spans="1:1" x14ac:dyDescent="0.2">
      <c r="A186" s="14"/>
    </row>
    <row r="187" spans="1:1" x14ac:dyDescent="0.2">
      <c r="A187" s="14"/>
    </row>
    <row r="188" spans="1:1" x14ac:dyDescent="0.2">
      <c r="A188" s="14"/>
    </row>
    <row r="189" spans="1:1" x14ac:dyDescent="0.2">
      <c r="A189" s="14"/>
    </row>
    <row r="190" spans="1:1" x14ac:dyDescent="0.2">
      <c r="A190" s="14"/>
    </row>
    <row r="191" spans="1:1" x14ac:dyDescent="0.2">
      <c r="A191" s="14"/>
    </row>
    <row r="192" spans="1:1" x14ac:dyDescent="0.2">
      <c r="A192" s="14"/>
    </row>
    <row r="193" spans="1:1" x14ac:dyDescent="0.2">
      <c r="A193" s="14"/>
    </row>
    <row r="194" spans="1:1" x14ac:dyDescent="0.2">
      <c r="A194" s="14"/>
    </row>
    <row r="195" spans="1:1" x14ac:dyDescent="0.2">
      <c r="A195" s="14"/>
    </row>
    <row r="196" spans="1:1" x14ac:dyDescent="0.2">
      <c r="A196" s="14"/>
    </row>
    <row r="197" spans="1:1" x14ac:dyDescent="0.2">
      <c r="A197" s="14"/>
    </row>
    <row r="198" spans="1:1" x14ac:dyDescent="0.2">
      <c r="A198" s="14"/>
    </row>
    <row r="199" spans="1:1" x14ac:dyDescent="0.2">
      <c r="A199" s="14"/>
    </row>
    <row r="200" spans="1:1" x14ac:dyDescent="0.2">
      <c r="A200" s="14"/>
    </row>
    <row r="201" spans="1:1" x14ac:dyDescent="0.2">
      <c r="A201" s="14"/>
    </row>
    <row r="202" spans="1:1" x14ac:dyDescent="0.2">
      <c r="A202" s="14"/>
    </row>
    <row r="203" spans="1:1" x14ac:dyDescent="0.2">
      <c r="A203" s="14"/>
    </row>
    <row r="204" spans="1:1" x14ac:dyDescent="0.2">
      <c r="A204" s="14"/>
    </row>
    <row r="205" spans="1:1" x14ac:dyDescent="0.2">
      <c r="A205" s="14"/>
    </row>
    <row r="206" spans="1:1" x14ac:dyDescent="0.2">
      <c r="A206" s="14"/>
    </row>
    <row r="207" spans="1:1" x14ac:dyDescent="0.2">
      <c r="A207" s="14"/>
    </row>
    <row r="208" spans="1:1" x14ac:dyDescent="0.2">
      <c r="A208" s="14"/>
    </row>
    <row r="209" spans="1:9" x14ac:dyDescent="0.2">
      <c r="A209" s="14"/>
    </row>
    <row r="210" spans="1:9" x14ac:dyDescent="0.2">
      <c r="A210" s="14"/>
    </row>
    <row r="211" spans="1:9" x14ac:dyDescent="0.2">
      <c r="A211" s="14"/>
    </row>
    <row r="212" spans="1:9" x14ac:dyDescent="0.2">
      <c r="A212" s="14"/>
    </row>
    <row r="213" spans="1:9" x14ac:dyDescent="0.2">
      <c r="A213" s="14"/>
    </row>
    <row r="214" spans="1:9" x14ac:dyDescent="0.2">
      <c r="A214" s="14"/>
    </row>
    <row r="215" spans="1:9" x14ac:dyDescent="0.2">
      <c r="A215" s="14"/>
    </row>
    <row r="216" spans="1:9" x14ac:dyDescent="0.2">
      <c r="A216" s="14"/>
    </row>
    <row r="217" spans="1:9" x14ac:dyDescent="0.2">
      <c r="A217" s="14"/>
      <c r="I217" s="15"/>
    </row>
    <row r="218" spans="1:9" x14ac:dyDescent="0.2">
      <c r="A218" s="14"/>
    </row>
    <row r="219" spans="1:9" x14ac:dyDescent="0.2">
      <c r="A219" s="14"/>
    </row>
    <row r="220" spans="1:9" x14ac:dyDescent="0.2">
      <c r="A220" s="14"/>
    </row>
    <row r="221" spans="1:9" x14ac:dyDescent="0.2">
      <c r="A221" s="14"/>
    </row>
    <row r="222" spans="1:9" x14ac:dyDescent="0.2">
      <c r="A222" s="14"/>
    </row>
    <row r="223" spans="1:9" x14ac:dyDescent="0.2">
      <c r="A223" s="14"/>
    </row>
    <row r="224" spans="1:9" x14ac:dyDescent="0.2">
      <c r="A224" s="14"/>
    </row>
    <row r="225" spans="1:1" x14ac:dyDescent="0.2">
      <c r="A225" s="14"/>
    </row>
    <row r="226" spans="1:1" x14ac:dyDescent="0.2">
      <c r="A226" s="14"/>
    </row>
    <row r="227" spans="1:1" x14ac:dyDescent="0.2">
      <c r="A227" s="14"/>
    </row>
    <row r="228" spans="1:1" x14ac:dyDescent="0.2">
      <c r="A228" s="14"/>
    </row>
    <row r="229" spans="1:1" x14ac:dyDescent="0.2">
      <c r="A229" s="14"/>
    </row>
    <row r="230" spans="1:1" x14ac:dyDescent="0.2">
      <c r="A230" s="14"/>
    </row>
    <row r="231" spans="1:1" x14ac:dyDescent="0.2">
      <c r="A231" s="14"/>
    </row>
    <row r="232" spans="1:1" x14ac:dyDescent="0.2">
      <c r="A232" s="14"/>
    </row>
    <row r="233" spans="1:1" x14ac:dyDescent="0.2">
      <c r="A233" s="14"/>
    </row>
    <row r="234" spans="1:1" x14ac:dyDescent="0.2">
      <c r="A234" s="14"/>
    </row>
    <row r="235" spans="1:1" x14ac:dyDescent="0.2">
      <c r="A235" s="14"/>
    </row>
    <row r="236" spans="1:1" x14ac:dyDescent="0.2">
      <c r="A236" s="14"/>
    </row>
    <row r="237" spans="1:1" x14ac:dyDescent="0.2">
      <c r="A237" s="14"/>
    </row>
    <row r="238" spans="1:1" x14ac:dyDescent="0.2">
      <c r="A238" s="14"/>
    </row>
    <row r="239" spans="1:1" x14ac:dyDescent="0.2">
      <c r="A239" s="14"/>
    </row>
    <row r="240" spans="1:1" x14ac:dyDescent="0.2">
      <c r="A240" s="14"/>
    </row>
    <row r="241" spans="1:1" x14ac:dyDescent="0.2">
      <c r="A241" s="14"/>
    </row>
    <row r="242" spans="1:1" x14ac:dyDescent="0.2">
      <c r="A242" s="14"/>
    </row>
    <row r="243" spans="1:1" x14ac:dyDescent="0.2">
      <c r="A243" s="14"/>
    </row>
    <row r="244" spans="1:1" x14ac:dyDescent="0.2">
      <c r="A244" s="14"/>
    </row>
    <row r="245" spans="1:1" x14ac:dyDescent="0.2">
      <c r="A245" s="14"/>
    </row>
    <row r="246" spans="1:1" x14ac:dyDescent="0.2">
      <c r="A246" s="14"/>
    </row>
    <row r="247" spans="1:1" x14ac:dyDescent="0.2">
      <c r="A247" s="14"/>
    </row>
    <row r="248" spans="1:1" x14ac:dyDescent="0.2">
      <c r="A248" s="14"/>
    </row>
    <row r="249" spans="1:1" x14ac:dyDescent="0.2">
      <c r="A249" s="14"/>
    </row>
    <row r="250" spans="1:1" x14ac:dyDescent="0.2">
      <c r="A250" s="14"/>
    </row>
    <row r="251" spans="1:1" x14ac:dyDescent="0.2">
      <c r="A251" s="14"/>
    </row>
    <row r="252" spans="1:1" x14ac:dyDescent="0.2">
      <c r="A252" s="14"/>
    </row>
    <row r="253" spans="1:1" x14ac:dyDescent="0.2">
      <c r="A253" s="14"/>
    </row>
    <row r="254" spans="1:1" x14ac:dyDescent="0.2">
      <c r="A254" s="14"/>
    </row>
    <row r="255" spans="1:1" x14ac:dyDescent="0.2">
      <c r="A255" s="14"/>
    </row>
    <row r="256" spans="1:1" x14ac:dyDescent="0.2">
      <c r="A256" s="14"/>
    </row>
    <row r="257" spans="1:1" x14ac:dyDescent="0.2">
      <c r="A257" s="14"/>
    </row>
    <row r="258" spans="1:1" x14ac:dyDescent="0.2">
      <c r="A258" s="14"/>
    </row>
    <row r="259" spans="1:1" x14ac:dyDescent="0.2">
      <c r="A259" s="14"/>
    </row>
    <row r="260" spans="1:1" x14ac:dyDescent="0.2">
      <c r="A260" s="14"/>
    </row>
    <row r="261" spans="1:1" x14ac:dyDescent="0.2">
      <c r="A261" s="14"/>
    </row>
    <row r="262" spans="1:1" x14ac:dyDescent="0.2">
      <c r="A262" s="14"/>
    </row>
    <row r="263" spans="1:1" x14ac:dyDescent="0.2">
      <c r="A263" s="14"/>
    </row>
    <row r="264" spans="1:1" x14ac:dyDescent="0.2">
      <c r="A264" s="14"/>
    </row>
    <row r="265" spans="1:1" x14ac:dyDescent="0.2">
      <c r="A265" s="14"/>
    </row>
    <row r="266" spans="1:1" x14ac:dyDescent="0.2">
      <c r="A266" s="14"/>
    </row>
    <row r="267" spans="1:1" x14ac:dyDescent="0.2">
      <c r="A267" s="14"/>
    </row>
    <row r="268" spans="1:1" x14ac:dyDescent="0.2">
      <c r="A268" s="14"/>
    </row>
    <row r="269" spans="1:1" x14ac:dyDescent="0.2">
      <c r="A269" s="14"/>
    </row>
    <row r="270" spans="1:1" x14ac:dyDescent="0.2">
      <c r="A270" s="14"/>
    </row>
    <row r="271" spans="1:1" x14ac:dyDescent="0.2">
      <c r="A271" s="14"/>
    </row>
    <row r="272" spans="1:1" x14ac:dyDescent="0.2">
      <c r="A272" s="14"/>
    </row>
    <row r="273" spans="1:1" x14ac:dyDescent="0.2">
      <c r="A273" s="14"/>
    </row>
    <row r="274" spans="1:1" x14ac:dyDescent="0.2">
      <c r="A274" s="14"/>
    </row>
    <row r="275" spans="1:1" x14ac:dyDescent="0.2">
      <c r="A275" s="14"/>
    </row>
    <row r="276" spans="1:1" x14ac:dyDescent="0.2">
      <c r="A276" s="14"/>
    </row>
    <row r="277" spans="1:1" x14ac:dyDescent="0.2">
      <c r="A277" s="14"/>
    </row>
    <row r="278" spans="1:1" x14ac:dyDescent="0.2">
      <c r="A278" s="14"/>
    </row>
    <row r="279" spans="1:1" x14ac:dyDescent="0.2">
      <c r="A279" s="14"/>
    </row>
    <row r="280" spans="1:1" x14ac:dyDescent="0.2">
      <c r="A280" s="14"/>
    </row>
    <row r="281" spans="1:1" x14ac:dyDescent="0.2">
      <c r="A281" s="14"/>
    </row>
    <row r="282" spans="1:1" x14ac:dyDescent="0.2">
      <c r="A282" s="14"/>
    </row>
    <row r="283" spans="1:1" x14ac:dyDescent="0.2">
      <c r="A283" s="14"/>
    </row>
    <row r="284" spans="1:1" x14ac:dyDescent="0.2">
      <c r="A284" s="14"/>
    </row>
    <row r="285" spans="1:1" x14ac:dyDescent="0.2">
      <c r="A285" s="14"/>
    </row>
    <row r="286" spans="1:1" x14ac:dyDescent="0.2">
      <c r="A286" s="14"/>
    </row>
    <row r="287" spans="1:1" x14ac:dyDescent="0.2">
      <c r="A287" s="14"/>
    </row>
    <row r="288" spans="1:1" x14ac:dyDescent="0.2">
      <c r="A288" s="14"/>
    </row>
    <row r="289" spans="1:1" x14ac:dyDescent="0.2">
      <c r="A289" s="14"/>
    </row>
    <row r="290" spans="1:1" x14ac:dyDescent="0.2">
      <c r="A290" s="14"/>
    </row>
    <row r="291" spans="1:1" x14ac:dyDescent="0.2">
      <c r="A291" s="14"/>
    </row>
    <row r="292" spans="1:1" x14ac:dyDescent="0.2">
      <c r="A292" s="14"/>
    </row>
    <row r="293" spans="1:1" x14ac:dyDescent="0.2">
      <c r="A293" s="14"/>
    </row>
    <row r="294" spans="1:1" x14ac:dyDescent="0.2">
      <c r="A294" s="14"/>
    </row>
    <row r="295" spans="1:1" x14ac:dyDescent="0.2">
      <c r="A295" s="14"/>
    </row>
    <row r="296" spans="1:1" x14ac:dyDescent="0.2">
      <c r="A296" s="14"/>
    </row>
    <row r="297" spans="1:1" x14ac:dyDescent="0.2">
      <c r="A297" s="14"/>
    </row>
    <row r="298" spans="1:1" x14ac:dyDescent="0.2">
      <c r="A298" s="14"/>
    </row>
    <row r="299" spans="1:1" x14ac:dyDescent="0.2">
      <c r="A299" s="14"/>
    </row>
    <row r="300" spans="1:1" x14ac:dyDescent="0.2">
      <c r="A300" s="14"/>
    </row>
    <row r="301" spans="1:1" x14ac:dyDescent="0.2">
      <c r="A301" s="14"/>
    </row>
    <row r="302" spans="1:1" x14ac:dyDescent="0.2">
      <c r="A302" s="14"/>
    </row>
    <row r="303" spans="1:1" x14ac:dyDescent="0.2">
      <c r="A303" s="14"/>
    </row>
    <row r="304" spans="1:1" x14ac:dyDescent="0.2">
      <c r="A304" s="14"/>
    </row>
    <row r="305" spans="1:1" x14ac:dyDescent="0.2">
      <c r="A305" s="14"/>
    </row>
    <row r="306" spans="1:1" x14ac:dyDescent="0.2">
      <c r="A306" s="14"/>
    </row>
    <row r="307" spans="1:1" x14ac:dyDescent="0.2">
      <c r="A307" s="14"/>
    </row>
    <row r="308" spans="1:1" x14ac:dyDescent="0.2">
      <c r="A308" s="14"/>
    </row>
    <row r="309" spans="1:1" x14ac:dyDescent="0.2">
      <c r="A309" s="14"/>
    </row>
    <row r="310" spans="1:1" x14ac:dyDescent="0.2">
      <c r="A310" s="14"/>
    </row>
    <row r="311" spans="1:1" x14ac:dyDescent="0.2">
      <c r="A311" s="14"/>
    </row>
    <row r="312" spans="1:1" x14ac:dyDescent="0.2">
      <c r="A312" s="14"/>
    </row>
    <row r="313" spans="1:1" x14ac:dyDescent="0.2">
      <c r="A313" s="14"/>
    </row>
    <row r="314" spans="1:1" x14ac:dyDescent="0.2">
      <c r="A314" s="14"/>
    </row>
    <row r="315" spans="1:1" x14ac:dyDescent="0.2">
      <c r="A315" s="14"/>
    </row>
    <row r="316" spans="1:1" x14ac:dyDescent="0.2">
      <c r="A316" s="14"/>
    </row>
    <row r="317" spans="1:1" x14ac:dyDescent="0.2">
      <c r="A317" s="14"/>
    </row>
    <row r="318" spans="1:1" x14ac:dyDescent="0.2">
      <c r="A318" s="14"/>
    </row>
    <row r="319" spans="1:1" x14ac:dyDescent="0.2">
      <c r="A319" s="14"/>
    </row>
    <row r="320" spans="1:1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  <row r="331" spans="1:1" x14ac:dyDescent="0.2">
      <c r="A331" s="14"/>
    </row>
    <row r="332" spans="1:1" x14ac:dyDescent="0.2">
      <c r="A332" s="14"/>
    </row>
    <row r="333" spans="1:1" x14ac:dyDescent="0.2">
      <c r="A333" s="14"/>
    </row>
    <row r="334" spans="1:1" x14ac:dyDescent="0.2">
      <c r="A334" s="14"/>
    </row>
    <row r="335" spans="1:1" x14ac:dyDescent="0.2">
      <c r="A335" s="14"/>
    </row>
    <row r="336" spans="1:1" x14ac:dyDescent="0.2">
      <c r="A336" s="14"/>
    </row>
    <row r="337" spans="1:1" x14ac:dyDescent="0.2">
      <c r="A337" s="14"/>
    </row>
    <row r="338" spans="1:1" x14ac:dyDescent="0.2">
      <c r="A338" s="14"/>
    </row>
    <row r="339" spans="1:1" x14ac:dyDescent="0.2">
      <c r="A339" s="14"/>
    </row>
    <row r="340" spans="1:1" x14ac:dyDescent="0.2">
      <c r="A340" s="14"/>
    </row>
    <row r="341" spans="1:1" x14ac:dyDescent="0.2">
      <c r="A341" s="14"/>
    </row>
    <row r="342" spans="1:1" x14ac:dyDescent="0.2">
      <c r="A342" s="14"/>
    </row>
    <row r="343" spans="1:1" x14ac:dyDescent="0.2">
      <c r="A343" s="14"/>
    </row>
    <row r="344" spans="1:1" x14ac:dyDescent="0.2">
      <c r="A344" s="14"/>
    </row>
    <row r="345" spans="1:1" x14ac:dyDescent="0.2">
      <c r="A345" s="14"/>
    </row>
    <row r="346" spans="1:1" x14ac:dyDescent="0.2">
      <c r="A346" s="14"/>
    </row>
    <row r="347" spans="1:1" x14ac:dyDescent="0.2">
      <c r="A347" s="14"/>
    </row>
    <row r="348" spans="1:1" x14ac:dyDescent="0.2">
      <c r="A348" s="14"/>
    </row>
    <row r="349" spans="1:1" x14ac:dyDescent="0.2">
      <c r="A349" s="14"/>
    </row>
    <row r="350" spans="1:1" x14ac:dyDescent="0.2">
      <c r="A350" s="14"/>
    </row>
    <row r="351" spans="1:1" x14ac:dyDescent="0.2">
      <c r="A351" s="14"/>
    </row>
    <row r="352" spans="1:1" x14ac:dyDescent="0.2">
      <c r="A352" s="14"/>
    </row>
    <row r="353" spans="1:1" x14ac:dyDescent="0.2">
      <c r="A353" s="14"/>
    </row>
    <row r="354" spans="1:1" x14ac:dyDescent="0.2">
      <c r="A354" s="14"/>
    </row>
    <row r="355" spans="1:1" x14ac:dyDescent="0.2">
      <c r="A355" s="14"/>
    </row>
    <row r="356" spans="1:1" x14ac:dyDescent="0.2">
      <c r="A356" s="14"/>
    </row>
    <row r="357" spans="1:1" x14ac:dyDescent="0.2">
      <c r="A357" s="14"/>
    </row>
    <row r="358" spans="1:1" x14ac:dyDescent="0.2">
      <c r="A358" s="14"/>
    </row>
    <row r="359" spans="1:1" x14ac:dyDescent="0.2">
      <c r="A359" s="14"/>
    </row>
    <row r="360" spans="1:1" x14ac:dyDescent="0.2">
      <c r="A360" s="14"/>
    </row>
    <row r="361" spans="1:1" x14ac:dyDescent="0.2">
      <c r="A361" s="14"/>
    </row>
    <row r="362" spans="1:1" x14ac:dyDescent="0.2">
      <c r="A362" s="14"/>
    </row>
    <row r="363" spans="1:1" x14ac:dyDescent="0.2">
      <c r="A363" s="14"/>
    </row>
    <row r="364" spans="1:1" x14ac:dyDescent="0.2">
      <c r="A364" s="14"/>
    </row>
    <row r="365" spans="1:1" x14ac:dyDescent="0.2">
      <c r="A365" s="14"/>
    </row>
    <row r="366" spans="1:1" x14ac:dyDescent="0.2">
      <c r="A366" s="14"/>
    </row>
    <row r="367" spans="1:1" x14ac:dyDescent="0.2">
      <c r="A367" s="14"/>
    </row>
    <row r="368" spans="1:1" x14ac:dyDescent="0.2">
      <c r="A368" s="14"/>
    </row>
    <row r="369" spans="1:1" x14ac:dyDescent="0.2">
      <c r="A369" s="14"/>
    </row>
    <row r="370" spans="1:1" x14ac:dyDescent="0.2">
      <c r="A370" s="14"/>
    </row>
    <row r="371" spans="1:1" x14ac:dyDescent="0.2">
      <c r="A371" s="14"/>
    </row>
    <row r="372" spans="1:1" x14ac:dyDescent="0.2">
      <c r="A372" s="14"/>
    </row>
    <row r="373" spans="1:1" x14ac:dyDescent="0.2">
      <c r="A373" s="14"/>
    </row>
    <row r="374" spans="1:1" x14ac:dyDescent="0.2">
      <c r="A374" s="14"/>
    </row>
    <row r="375" spans="1:1" x14ac:dyDescent="0.2">
      <c r="A375" s="14"/>
    </row>
    <row r="376" spans="1:1" x14ac:dyDescent="0.2">
      <c r="A376" s="14"/>
    </row>
    <row r="377" spans="1:1" x14ac:dyDescent="0.2">
      <c r="A377" s="14"/>
    </row>
    <row r="378" spans="1:1" x14ac:dyDescent="0.2">
      <c r="A378" s="14"/>
    </row>
    <row r="379" spans="1:1" x14ac:dyDescent="0.2">
      <c r="A379" s="14"/>
    </row>
    <row r="380" spans="1:1" x14ac:dyDescent="0.2">
      <c r="A380" s="14"/>
    </row>
    <row r="381" spans="1:1" x14ac:dyDescent="0.2">
      <c r="A381" s="14"/>
    </row>
    <row r="382" spans="1:1" x14ac:dyDescent="0.2">
      <c r="A382" s="14"/>
    </row>
    <row r="383" spans="1:1" x14ac:dyDescent="0.2">
      <c r="A383" s="14"/>
    </row>
    <row r="384" spans="1:1" x14ac:dyDescent="0.2">
      <c r="A384" s="14"/>
    </row>
    <row r="385" spans="1:1" x14ac:dyDescent="0.2">
      <c r="A385" s="14"/>
    </row>
    <row r="386" spans="1:1" x14ac:dyDescent="0.2">
      <c r="A386" s="14"/>
    </row>
    <row r="387" spans="1:1" x14ac:dyDescent="0.2">
      <c r="A387" s="14"/>
    </row>
    <row r="388" spans="1:1" x14ac:dyDescent="0.2">
      <c r="A388" s="14"/>
    </row>
    <row r="389" spans="1:1" x14ac:dyDescent="0.2">
      <c r="A389" s="14"/>
    </row>
    <row r="390" spans="1:1" x14ac:dyDescent="0.2">
      <c r="A390" s="14"/>
    </row>
    <row r="391" spans="1:1" x14ac:dyDescent="0.2">
      <c r="A391" s="14"/>
    </row>
    <row r="392" spans="1:1" x14ac:dyDescent="0.2">
      <c r="A392" s="14"/>
    </row>
    <row r="393" spans="1:1" x14ac:dyDescent="0.2">
      <c r="A393" s="14"/>
    </row>
    <row r="394" spans="1:1" x14ac:dyDescent="0.2">
      <c r="A394" s="14"/>
    </row>
    <row r="395" spans="1:1" x14ac:dyDescent="0.2">
      <c r="A395" s="14"/>
    </row>
    <row r="396" spans="1:1" x14ac:dyDescent="0.2">
      <c r="A396" s="14"/>
    </row>
    <row r="397" spans="1:1" x14ac:dyDescent="0.2">
      <c r="A397" s="14"/>
    </row>
    <row r="398" spans="1:1" x14ac:dyDescent="0.2">
      <c r="A398" s="14"/>
    </row>
    <row r="399" spans="1:1" x14ac:dyDescent="0.2">
      <c r="A399" s="14"/>
    </row>
    <row r="400" spans="1:1" x14ac:dyDescent="0.2">
      <c r="A400" s="14"/>
    </row>
    <row r="401" spans="1:1" x14ac:dyDescent="0.2">
      <c r="A401" s="14"/>
    </row>
    <row r="402" spans="1:1" x14ac:dyDescent="0.2">
      <c r="A402" s="14"/>
    </row>
    <row r="403" spans="1:1" x14ac:dyDescent="0.2">
      <c r="A403" s="14"/>
    </row>
    <row r="404" spans="1:1" x14ac:dyDescent="0.2">
      <c r="A404" s="14"/>
    </row>
    <row r="405" spans="1:1" x14ac:dyDescent="0.2">
      <c r="A405" s="14"/>
    </row>
    <row r="406" spans="1:1" x14ac:dyDescent="0.2">
      <c r="A406" s="14"/>
    </row>
    <row r="407" spans="1:1" x14ac:dyDescent="0.2">
      <c r="A407" s="14"/>
    </row>
    <row r="408" spans="1:1" x14ac:dyDescent="0.2">
      <c r="A408" s="14"/>
    </row>
    <row r="409" spans="1:1" x14ac:dyDescent="0.2">
      <c r="A409" s="14"/>
    </row>
    <row r="410" spans="1:1" x14ac:dyDescent="0.2">
      <c r="A410" s="14"/>
    </row>
    <row r="411" spans="1:1" x14ac:dyDescent="0.2">
      <c r="A411" s="14"/>
    </row>
    <row r="412" spans="1:1" x14ac:dyDescent="0.2">
      <c r="A412" s="14"/>
    </row>
    <row r="413" spans="1:1" x14ac:dyDescent="0.2">
      <c r="A413" s="14"/>
    </row>
    <row r="414" spans="1:1" x14ac:dyDescent="0.2">
      <c r="A414" s="14"/>
    </row>
    <row r="415" spans="1:1" x14ac:dyDescent="0.2">
      <c r="A415" s="14"/>
    </row>
    <row r="416" spans="1:1" x14ac:dyDescent="0.2">
      <c r="A416" s="14"/>
    </row>
    <row r="417" spans="1:1" x14ac:dyDescent="0.2">
      <c r="A417" s="14"/>
    </row>
    <row r="418" spans="1:1" x14ac:dyDescent="0.2">
      <c r="A418" s="14"/>
    </row>
    <row r="419" spans="1:1" x14ac:dyDescent="0.2">
      <c r="A419" s="14"/>
    </row>
    <row r="420" spans="1:1" x14ac:dyDescent="0.2">
      <c r="A420" s="14"/>
    </row>
    <row r="421" spans="1:1" x14ac:dyDescent="0.2">
      <c r="A421" s="14"/>
    </row>
    <row r="422" spans="1:1" x14ac:dyDescent="0.2">
      <c r="A422" s="14"/>
    </row>
    <row r="423" spans="1:1" x14ac:dyDescent="0.2">
      <c r="A423" s="14"/>
    </row>
    <row r="424" spans="1:1" x14ac:dyDescent="0.2">
      <c r="A424" s="14"/>
    </row>
    <row r="425" spans="1:1" x14ac:dyDescent="0.2">
      <c r="A425" s="14"/>
    </row>
    <row r="426" spans="1:1" x14ac:dyDescent="0.2">
      <c r="A426" s="14"/>
    </row>
    <row r="427" spans="1:1" x14ac:dyDescent="0.2">
      <c r="A427" s="14"/>
    </row>
    <row r="428" spans="1:1" x14ac:dyDescent="0.2">
      <c r="A428" s="14"/>
    </row>
    <row r="429" spans="1:1" x14ac:dyDescent="0.2">
      <c r="A429" s="14"/>
    </row>
    <row r="430" spans="1:1" x14ac:dyDescent="0.2">
      <c r="A430" s="14"/>
    </row>
    <row r="431" spans="1:1" x14ac:dyDescent="0.2">
      <c r="A431" s="14"/>
    </row>
    <row r="432" spans="1:1" x14ac:dyDescent="0.2">
      <c r="A432" s="14"/>
    </row>
    <row r="433" spans="1:1" x14ac:dyDescent="0.2">
      <c r="A433" s="14"/>
    </row>
    <row r="434" spans="1:1" x14ac:dyDescent="0.2">
      <c r="A434" s="14"/>
    </row>
    <row r="435" spans="1:1" x14ac:dyDescent="0.2">
      <c r="A435" s="14"/>
    </row>
    <row r="436" spans="1:1" x14ac:dyDescent="0.2">
      <c r="A436" s="14"/>
    </row>
    <row r="437" spans="1:1" x14ac:dyDescent="0.2">
      <c r="A437" s="14"/>
    </row>
    <row r="438" spans="1:1" x14ac:dyDescent="0.2">
      <c r="A438" s="14"/>
    </row>
    <row r="439" spans="1:1" x14ac:dyDescent="0.2">
      <c r="A439" s="14"/>
    </row>
    <row r="440" spans="1:1" x14ac:dyDescent="0.2">
      <c r="A440" s="14"/>
    </row>
    <row r="441" spans="1:1" x14ac:dyDescent="0.2">
      <c r="A441" s="14"/>
    </row>
    <row r="442" spans="1:1" x14ac:dyDescent="0.2">
      <c r="A442" s="14"/>
    </row>
    <row r="443" spans="1:1" x14ac:dyDescent="0.2">
      <c r="A443" s="14"/>
    </row>
    <row r="444" spans="1:1" x14ac:dyDescent="0.2">
      <c r="A444" s="14"/>
    </row>
    <row r="445" spans="1:1" x14ac:dyDescent="0.2">
      <c r="A445" s="14"/>
    </row>
    <row r="446" spans="1:1" x14ac:dyDescent="0.2">
      <c r="A446" s="14"/>
    </row>
    <row r="447" spans="1:1" x14ac:dyDescent="0.2">
      <c r="A447" s="14"/>
    </row>
    <row r="448" spans="1:1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" x14ac:dyDescent="0.2">
      <c r="A465" s="14"/>
    </row>
    <row r="466" spans="1:1" x14ac:dyDescent="0.2">
      <c r="A466" s="14"/>
    </row>
    <row r="467" spans="1:1" x14ac:dyDescent="0.2">
      <c r="A467" s="14"/>
    </row>
    <row r="468" spans="1:1" x14ac:dyDescent="0.2">
      <c r="A468" s="14"/>
    </row>
    <row r="469" spans="1:1" x14ac:dyDescent="0.2">
      <c r="A469" s="14"/>
    </row>
    <row r="470" spans="1:1" x14ac:dyDescent="0.2">
      <c r="A470" s="14"/>
    </row>
    <row r="471" spans="1:1" x14ac:dyDescent="0.2">
      <c r="A471" s="14"/>
    </row>
    <row r="472" spans="1:1" x14ac:dyDescent="0.2">
      <c r="A472" s="14"/>
    </row>
    <row r="473" spans="1:1" x14ac:dyDescent="0.2">
      <c r="A473" s="14"/>
    </row>
    <row r="474" spans="1:1" x14ac:dyDescent="0.2">
      <c r="A474" s="14"/>
    </row>
    <row r="475" spans="1:1" x14ac:dyDescent="0.2">
      <c r="A475" s="14"/>
    </row>
    <row r="476" spans="1:1" x14ac:dyDescent="0.2">
      <c r="A476" s="14"/>
    </row>
    <row r="477" spans="1:1" x14ac:dyDescent="0.2">
      <c r="A477" s="14"/>
    </row>
    <row r="478" spans="1:1" x14ac:dyDescent="0.2">
      <c r="A478" s="14"/>
    </row>
    <row r="479" spans="1:1" x14ac:dyDescent="0.2">
      <c r="A479" s="14"/>
    </row>
    <row r="480" spans="1:1" x14ac:dyDescent="0.2">
      <c r="A480" s="14"/>
    </row>
    <row r="481" spans="1:1" x14ac:dyDescent="0.2">
      <c r="A481" s="14"/>
    </row>
    <row r="482" spans="1:1" x14ac:dyDescent="0.2">
      <c r="A482" s="14"/>
    </row>
    <row r="483" spans="1:1" x14ac:dyDescent="0.2">
      <c r="A483" s="14"/>
    </row>
    <row r="484" spans="1:1" x14ac:dyDescent="0.2">
      <c r="A484" s="14"/>
    </row>
    <row r="485" spans="1:1" x14ac:dyDescent="0.2">
      <c r="A485" s="14"/>
    </row>
    <row r="486" spans="1:1" x14ac:dyDescent="0.2">
      <c r="A486" s="14"/>
    </row>
    <row r="487" spans="1:1" x14ac:dyDescent="0.2">
      <c r="A487" s="14"/>
    </row>
    <row r="488" spans="1:1" x14ac:dyDescent="0.2">
      <c r="A488" s="14"/>
    </row>
    <row r="489" spans="1:1" x14ac:dyDescent="0.2">
      <c r="A489" s="14"/>
    </row>
    <row r="490" spans="1:1" x14ac:dyDescent="0.2">
      <c r="A490" s="14"/>
    </row>
    <row r="491" spans="1:1" x14ac:dyDescent="0.2">
      <c r="A491" s="14"/>
    </row>
    <row r="492" spans="1:1" x14ac:dyDescent="0.2">
      <c r="A492" s="14"/>
    </row>
    <row r="493" spans="1:1" x14ac:dyDescent="0.2">
      <c r="A493" s="14"/>
    </row>
    <row r="494" spans="1:1" x14ac:dyDescent="0.2">
      <c r="A494" s="14"/>
    </row>
    <row r="495" spans="1:1" x14ac:dyDescent="0.2">
      <c r="A495" s="14"/>
    </row>
    <row r="496" spans="1:1" x14ac:dyDescent="0.2">
      <c r="A496" s="14"/>
    </row>
    <row r="497" spans="1:1" x14ac:dyDescent="0.2">
      <c r="A497" s="14"/>
    </row>
    <row r="498" spans="1:1" x14ac:dyDescent="0.2">
      <c r="A498" s="14"/>
    </row>
    <row r="499" spans="1:1" x14ac:dyDescent="0.2">
      <c r="A499" s="14"/>
    </row>
    <row r="500" spans="1:1" x14ac:dyDescent="0.2">
      <c r="A500" s="14"/>
    </row>
    <row r="501" spans="1:1" x14ac:dyDescent="0.2">
      <c r="A501" s="14"/>
    </row>
    <row r="502" spans="1:1" x14ac:dyDescent="0.2">
      <c r="A502" s="14"/>
    </row>
    <row r="503" spans="1:1" x14ac:dyDescent="0.2">
      <c r="A503" s="14"/>
    </row>
    <row r="504" spans="1:1" x14ac:dyDescent="0.2">
      <c r="A504" s="14"/>
    </row>
    <row r="505" spans="1:1" x14ac:dyDescent="0.2">
      <c r="A505" s="14"/>
    </row>
    <row r="506" spans="1:1" x14ac:dyDescent="0.2">
      <c r="A506" s="14"/>
    </row>
    <row r="507" spans="1:1" x14ac:dyDescent="0.2">
      <c r="A507" s="14"/>
    </row>
    <row r="508" spans="1:1" x14ac:dyDescent="0.2">
      <c r="A508" s="14"/>
    </row>
    <row r="509" spans="1:1" x14ac:dyDescent="0.2">
      <c r="A509" s="14"/>
    </row>
    <row r="510" spans="1:1" x14ac:dyDescent="0.2">
      <c r="A510" s="14"/>
    </row>
    <row r="511" spans="1:1" x14ac:dyDescent="0.2">
      <c r="A511" s="14"/>
    </row>
    <row r="512" spans="1:1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" x14ac:dyDescent="0.2">
      <c r="A529" s="14"/>
    </row>
    <row r="530" spans="1:1" x14ac:dyDescent="0.2">
      <c r="A530" s="14"/>
    </row>
    <row r="531" spans="1:1" x14ac:dyDescent="0.2">
      <c r="A531" s="14"/>
    </row>
    <row r="532" spans="1:1" x14ac:dyDescent="0.2">
      <c r="A532" s="14"/>
    </row>
    <row r="533" spans="1:1" x14ac:dyDescent="0.2">
      <c r="A533" s="14"/>
    </row>
    <row r="534" spans="1:1" x14ac:dyDescent="0.2">
      <c r="A534" s="14"/>
    </row>
    <row r="535" spans="1:1" x14ac:dyDescent="0.2">
      <c r="A535" s="14"/>
    </row>
    <row r="536" spans="1:1" x14ac:dyDescent="0.2">
      <c r="A536" s="14"/>
    </row>
    <row r="537" spans="1:1" x14ac:dyDescent="0.2">
      <c r="A537" s="14"/>
    </row>
    <row r="538" spans="1:1" x14ac:dyDescent="0.2">
      <c r="A538" s="14"/>
    </row>
    <row r="539" spans="1:1" x14ac:dyDescent="0.2">
      <c r="A539" s="14"/>
    </row>
    <row r="540" spans="1:1" x14ac:dyDescent="0.2">
      <c r="A540" s="14"/>
    </row>
    <row r="541" spans="1:1" x14ac:dyDescent="0.2">
      <c r="A541" s="14"/>
    </row>
    <row r="542" spans="1:1" x14ac:dyDescent="0.2">
      <c r="A542" s="14"/>
    </row>
    <row r="543" spans="1:1" x14ac:dyDescent="0.2">
      <c r="A543" s="14"/>
    </row>
    <row r="544" spans="1:1" x14ac:dyDescent="0.2">
      <c r="A544" s="14"/>
    </row>
    <row r="545" spans="1:1" x14ac:dyDescent="0.2">
      <c r="A545" s="14"/>
    </row>
    <row r="546" spans="1:1" x14ac:dyDescent="0.2">
      <c r="A546" s="14"/>
    </row>
    <row r="547" spans="1:1" x14ac:dyDescent="0.2">
      <c r="A547" s="14"/>
    </row>
    <row r="548" spans="1:1" x14ac:dyDescent="0.2">
      <c r="A548" s="14"/>
    </row>
    <row r="549" spans="1:1" x14ac:dyDescent="0.2">
      <c r="A549" s="14"/>
    </row>
    <row r="550" spans="1:1" x14ac:dyDescent="0.2">
      <c r="A550" s="14"/>
    </row>
    <row r="551" spans="1:1" x14ac:dyDescent="0.2">
      <c r="A551" s="14"/>
    </row>
    <row r="552" spans="1:1" x14ac:dyDescent="0.2">
      <c r="A552" s="14"/>
    </row>
    <row r="553" spans="1:1" x14ac:dyDescent="0.2">
      <c r="A553" s="14"/>
    </row>
    <row r="554" spans="1:1" x14ac:dyDescent="0.2">
      <c r="A554" s="14"/>
    </row>
    <row r="555" spans="1:1" x14ac:dyDescent="0.2">
      <c r="A555" s="14"/>
    </row>
    <row r="556" spans="1:1" x14ac:dyDescent="0.2">
      <c r="A556" s="14"/>
    </row>
    <row r="557" spans="1:1" x14ac:dyDescent="0.2">
      <c r="A557" s="14"/>
    </row>
    <row r="558" spans="1:1" x14ac:dyDescent="0.2">
      <c r="A558" s="14"/>
    </row>
    <row r="559" spans="1:1" x14ac:dyDescent="0.2">
      <c r="A559" s="14"/>
    </row>
    <row r="560" spans="1:1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" x14ac:dyDescent="0.2">
      <c r="A577" s="14"/>
    </row>
    <row r="578" spans="1:1" x14ac:dyDescent="0.2">
      <c r="A578" s="14"/>
    </row>
    <row r="579" spans="1:1" x14ac:dyDescent="0.2">
      <c r="A579" s="14"/>
    </row>
    <row r="580" spans="1:1" x14ac:dyDescent="0.2">
      <c r="A580" s="14"/>
    </row>
    <row r="581" spans="1:1" x14ac:dyDescent="0.2">
      <c r="A581" s="14"/>
    </row>
    <row r="582" spans="1:1" x14ac:dyDescent="0.2">
      <c r="A582" s="14"/>
    </row>
    <row r="583" spans="1:1" x14ac:dyDescent="0.2">
      <c r="A583" s="14"/>
    </row>
    <row r="584" spans="1:1" x14ac:dyDescent="0.2">
      <c r="A584" s="14"/>
    </row>
    <row r="585" spans="1:1" x14ac:dyDescent="0.2">
      <c r="A585" s="14"/>
    </row>
    <row r="586" spans="1:1" x14ac:dyDescent="0.2">
      <c r="A586" s="14"/>
    </row>
    <row r="587" spans="1:1" x14ac:dyDescent="0.2">
      <c r="A587" s="14"/>
    </row>
    <row r="588" spans="1:1" x14ac:dyDescent="0.2">
      <c r="A588" s="14"/>
    </row>
    <row r="589" spans="1:1" x14ac:dyDescent="0.2">
      <c r="A589" s="14"/>
    </row>
    <row r="590" spans="1:1" x14ac:dyDescent="0.2">
      <c r="A590" s="14"/>
    </row>
    <row r="591" spans="1:1" x14ac:dyDescent="0.2">
      <c r="A591" s="14"/>
    </row>
    <row r="592" spans="1:1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" x14ac:dyDescent="0.2">
      <c r="A609" s="14"/>
    </row>
    <row r="610" spans="1:1" x14ac:dyDescent="0.2">
      <c r="A610" s="14"/>
    </row>
    <row r="611" spans="1:1" x14ac:dyDescent="0.2">
      <c r="A611" s="14"/>
    </row>
    <row r="612" spans="1:1" x14ac:dyDescent="0.2">
      <c r="A612" s="14"/>
    </row>
    <row r="613" spans="1:1" x14ac:dyDescent="0.2">
      <c r="A613" s="14"/>
    </row>
    <row r="614" spans="1:1" x14ac:dyDescent="0.2">
      <c r="A614" s="14"/>
    </row>
    <row r="615" spans="1:1" x14ac:dyDescent="0.2">
      <c r="A615" s="14"/>
    </row>
    <row r="616" spans="1:1" x14ac:dyDescent="0.2">
      <c r="A616" s="14"/>
    </row>
    <row r="617" spans="1:1" x14ac:dyDescent="0.2">
      <c r="A617" s="14"/>
    </row>
    <row r="618" spans="1:1" x14ac:dyDescent="0.2">
      <c r="A618" s="14"/>
    </row>
    <row r="619" spans="1:1" x14ac:dyDescent="0.2">
      <c r="A619" s="14"/>
    </row>
    <row r="620" spans="1:1" x14ac:dyDescent="0.2">
      <c r="A620" s="14"/>
    </row>
    <row r="621" spans="1:1" x14ac:dyDescent="0.2">
      <c r="A621" s="14"/>
    </row>
    <row r="622" spans="1:1" x14ac:dyDescent="0.2">
      <c r="A622" s="14"/>
    </row>
    <row r="623" spans="1:1" x14ac:dyDescent="0.2">
      <c r="A623" s="14"/>
    </row>
    <row r="624" spans="1:1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14"/>
    </row>
    <row r="665" spans="1:1" x14ac:dyDescent="0.2">
      <c r="A665" s="14"/>
    </row>
    <row r="666" spans="1:1" x14ac:dyDescent="0.2">
      <c r="A666" s="14"/>
    </row>
    <row r="667" spans="1:1" x14ac:dyDescent="0.2">
      <c r="A667" s="14"/>
    </row>
    <row r="668" spans="1:1" x14ac:dyDescent="0.2">
      <c r="A668" s="14"/>
    </row>
    <row r="669" spans="1:1" x14ac:dyDescent="0.2">
      <c r="A669" s="14"/>
    </row>
    <row r="670" spans="1:1" x14ac:dyDescent="0.2">
      <c r="A670" s="14"/>
    </row>
    <row r="671" spans="1:1" x14ac:dyDescent="0.2">
      <c r="A671" s="14"/>
    </row>
    <row r="672" spans="1:1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" x14ac:dyDescent="0.2">
      <c r="A705" s="14"/>
    </row>
    <row r="706" spans="1:1" x14ac:dyDescent="0.2">
      <c r="A706" s="14"/>
    </row>
    <row r="707" spans="1:1" x14ac:dyDescent="0.2">
      <c r="A707" s="14"/>
    </row>
    <row r="708" spans="1:1" x14ac:dyDescent="0.2">
      <c r="A708" s="14"/>
    </row>
    <row r="709" spans="1:1" x14ac:dyDescent="0.2">
      <c r="A709" s="14"/>
    </row>
    <row r="710" spans="1:1" x14ac:dyDescent="0.2">
      <c r="A710" s="14"/>
    </row>
    <row r="711" spans="1:1" x14ac:dyDescent="0.2">
      <c r="A711" s="14"/>
    </row>
    <row r="712" spans="1:1" x14ac:dyDescent="0.2">
      <c r="A712" s="14"/>
    </row>
    <row r="713" spans="1:1" x14ac:dyDescent="0.2">
      <c r="A713" s="14"/>
    </row>
    <row r="714" spans="1:1" x14ac:dyDescent="0.2">
      <c r="A714" s="14"/>
    </row>
    <row r="715" spans="1:1" x14ac:dyDescent="0.2">
      <c r="A715" s="14"/>
    </row>
    <row r="716" spans="1:1" x14ac:dyDescent="0.2">
      <c r="A716" s="14"/>
    </row>
    <row r="717" spans="1:1" x14ac:dyDescent="0.2">
      <c r="A717" s="14"/>
    </row>
    <row r="718" spans="1:1" x14ac:dyDescent="0.2">
      <c r="A718" s="14"/>
    </row>
    <row r="719" spans="1:1" x14ac:dyDescent="0.2">
      <c r="A719" s="14"/>
    </row>
    <row r="720" spans="1:1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" x14ac:dyDescent="0.2">
      <c r="A737" s="14"/>
    </row>
    <row r="738" spans="1:1" x14ac:dyDescent="0.2">
      <c r="A738" s="14"/>
    </row>
    <row r="739" spans="1:1" x14ac:dyDescent="0.2">
      <c r="A739" s="14"/>
    </row>
    <row r="740" spans="1:1" x14ac:dyDescent="0.2">
      <c r="A740" s="14"/>
    </row>
    <row r="741" spans="1:1" x14ac:dyDescent="0.2">
      <c r="A741" s="14"/>
    </row>
    <row r="742" spans="1:1" x14ac:dyDescent="0.2">
      <c r="A742" s="14"/>
    </row>
    <row r="743" spans="1:1" x14ac:dyDescent="0.2">
      <c r="A743" s="14"/>
    </row>
    <row r="744" spans="1:1" x14ac:dyDescent="0.2">
      <c r="A744" s="14"/>
    </row>
    <row r="745" spans="1:1" x14ac:dyDescent="0.2">
      <c r="A745" s="14"/>
    </row>
    <row r="746" spans="1:1" x14ac:dyDescent="0.2">
      <c r="A746" s="14"/>
    </row>
    <row r="747" spans="1:1" x14ac:dyDescent="0.2">
      <c r="A747" s="14"/>
    </row>
    <row r="748" spans="1:1" x14ac:dyDescent="0.2">
      <c r="A748" s="14"/>
    </row>
    <row r="749" spans="1:1" x14ac:dyDescent="0.2">
      <c r="A749" s="14"/>
    </row>
    <row r="750" spans="1:1" x14ac:dyDescent="0.2">
      <c r="A750" s="14"/>
    </row>
    <row r="751" spans="1:1" x14ac:dyDescent="0.2">
      <c r="A751" s="14"/>
    </row>
    <row r="752" spans="1:1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  <row r="783" spans="1:1" x14ac:dyDescent="0.2">
      <c r="A783" s="304"/>
    </row>
    <row r="784" spans="1:1" x14ac:dyDescent="0.2">
      <c r="A784" s="304"/>
    </row>
  </sheetData>
  <mergeCells count="9">
    <mergeCell ref="C17:D17"/>
    <mergeCell ref="C18:D18"/>
    <mergeCell ref="C19:D19"/>
    <mergeCell ref="C11:D11"/>
    <mergeCell ref="C12:D12"/>
    <mergeCell ref="C13:D13"/>
    <mergeCell ref="C14:D14"/>
    <mergeCell ref="C15:D15"/>
    <mergeCell ref="C16:D16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Group Box 1">
              <controlPr defaultSize="0" autoFill="0" autoPict="0">
                <anchor moveWithCells="1">
                  <from>
                    <xdr:col>0</xdr:col>
                    <xdr:colOff>19050</xdr:colOff>
                    <xdr:row>16</xdr:row>
                    <xdr:rowOff>95250</xdr:rowOff>
                  </from>
                  <to>
                    <xdr:col>0</xdr:col>
                    <xdr:colOff>714375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Sheet6.select_one_year">
                <anchor moveWithCells="1" sizeWithCells="1">
                  <from>
                    <xdr:col>0</xdr:col>
                    <xdr:colOff>66675</xdr:colOff>
                    <xdr:row>17</xdr:row>
                    <xdr:rowOff>85725</xdr:rowOff>
                  </from>
                  <to>
                    <xdr:col>0</xdr:col>
                    <xdr:colOff>685800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Sheet6.select_two_year">
                <anchor moveWithCells="1" sizeWithCells="1">
                  <from>
                    <xdr:col>0</xdr:col>
                    <xdr:colOff>57150</xdr:colOff>
                    <xdr:row>19</xdr:row>
                    <xdr:rowOff>76200</xdr:rowOff>
                  </from>
                  <to>
                    <xdr:col>0</xdr:col>
                    <xdr:colOff>676275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Sheet6.select_six_month">
                <anchor moveWithCells="1" sizeWithCells="1">
                  <from>
                    <xdr:col>0</xdr:col>
                    <xdr:colOff>47625</xdr:colOff>
                    <xdr:row>21</xdr:row>
                    <xdr:rowOff>66675</xdr:rowOff>
                  </from>
                  <to>
                    <xdr:col>0</xdr:col>
                    <xdr:colOff>666750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Sheet6.select_three_month">
                <anchor moveWithCells="1" sizeWithCells="1">
                  <from>
                    <xdr:col>0</xdr:col>
                    <xdr:colOff>57150</xdr:colOff>
                    <xdr:row>23</xdr:row>
                    <xdr:rowOff>57150</xdr:rowOff>
                  </from>
                  <to>
                    <xdr:col>0</xdr:col>
                    <xdr:colOff>676275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Sheet6.select_ALL">
                <anchor moveWithCells="1" sizeWithCells="1">
                  <from>
                    <xdr:col>0</xdr:col>
                    <xdr:colOff>76200</xdr:colOff>
                    <xdr:row>25</xdr:row>
                    <xdr:rowOff>57150</xdr:rowOff>
                  </from>
                  <to>
                    <xdr:col>0</xdr:col>
                    <xdr:colOff>695325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Sheet6.move_to_last_record">
                <anchor moveWithCells="1" sizeWithCells="1">
                  <from>
                    <xdr:col>0</xdr:col>
                    <xdr:colOff>19050</xdr:colOff>
                    <xdr:row>4</xdr:row>
                    <xdr:rowOff>104775</xdr:rowOff>
                  </from>
                  <to>
                    <xdr:col>0</xdr:col>
                    <xdr:colOff>638175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Sheet6.move_to_next_record">
                <anchor moveWithCells="1" sizeWithCells="1">
                  <from>
                    <xdr:col>0</xdr:col>
                    <xdr:colOff>0</xdr:colOff>
                    <xdr:row>6</xdr:row>
                    <xdr:rowOff>66675</xdr:rowOff>
                  </from>
                  <to>
                    <xdr:col>0</xdr:col>
                    <xdr:colOff>619125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Sheet6.return_to_list">
                <anchor moveWithCells="1" sizeWithCells="1">
                  <from>
                    <xdr:col>0</xdr:col>
                    <xdr:colOff>47625</xdr:colOff>
                    <xdr:row>28</xdr:row>
                    <xdr:rowOff>38100</xdr:rowOff>
                  </from>
                  <to>
                    <xdr:col>0</xdr:col>
                    <xdr:colOff>657225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2" name="Button 10">
              <controlPr defaultSize="0" print="0" autoFill="0" autoPict="0" macro="[0]!Sheet6.move_to_graph">
                <anchor moveWithCells="1" sizeWithCells="1">
                  <from>
                    <xdr:col>0</xdr:col>
                    <xdr:colOff>57150</xdr:colOff>
                    <xdr:row>30</xdr:row>
                    <xdr:rowOff>76200</xdr:rowOff>
                  </from>
                  <to>
                    <xdr:col>0</xdr:col>
                    <xdr:colOff>666750</xdr:colOff>
                    <xdr:row>32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0000"/>
  </sheetPr>
  <dimension ref="A1"/>
  <sheetViews>
    <sheetView topLeftCell="A5" zoomScaleNormal="100" workbookViewId="0">
      <selection activeCell="K46" sqref="K46"/>
    </sheetView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W6"/>
  <sheetViews>
    <sheetView zoomScale="130" zoomScaleNormal="130" workbookViewId="0">
      <selection activeCell="F27" sqref="F27"/>
    </sheetView>
  </sheetViews>
  <sheetFormatPr defaultRowHeight="14.25" x14ac:dyDescent="0.2"/>
  <cols>
    <col min="1" max="1" width="1.25" customWidth="1"/>
    <col min="3" max="3" width="11.125" bestFit="1" customWidth="1"/>
  </cols>
  <sheetData>
    <row r="1" spans="2:23" ht="15" thickBot="1" x14ac:dyDescent="0.25">
      <c r="B1" s="268" t="s">
        <v>1057</v>
      </c>
    </row>
    <row r="2" spans="2:23" s="106" customFormat="1" ht="24.75" thickBot="1" x14ac:dyDescent="0.25">
      <c r="C2" s="58" t="s">
        <v>67</v>
      </c>
      <c r="D2" s="68" t="s">
        <v>91</v>
      </c>
      <c r="E2" s="60"/>
      <c r="F2" s="59" t="s">
        <v>38</v>
      </c>
      <c r="G2" s="61" t="s">
        <v>39</v>
      </c>
      <c r="H2" s="62" t="s">
        <v>68</v>
      </c>
      <c r="I2" s="62" t="s">
        <v>69</v>
      </c>
      <c r="J2" s="60" t="s">
        <v>19</v>
      </c>
      <c r="K2" s="60" t="s">
        <v>70</v>
      </c>
      <c r="L2" s="62" t="s">
        <v>71</v>
      </c>
      <c r="M2" s="63" t="s">
        <v>92</v>
      </c>
      <c r="N2" s="60" t="s">
        <v>72</v>
      </c>
      <c r="O2" s="63" t="s">
        <v>86</v>
      </c>
      <c r="P2" s="60" t="s">
        <v>179</v>
      </c>
      <c r="Q2" s="60" t="s">
        <v>73</v>
      </c>
      <c r="R2" s="63" t="s">
        <v>88</v>
      </c>
      <c r="S2" s="66" t="s">
        <v>89</v>
      </c>
      <c r="T2" s="65"/>
      <c r="U2" s="67" t="s">
        <v>185</v>
      </c>
      <c r="V2" s="67" t="s">
        <v>90</v>
      </c>
      <c r="W2" s="64" t="s">
        <v>87</v>
      </c>
    </row>
    <row r="3" spans="2:23" s="106" customFormat="1" x14ac:dyDescent="0.2">
      <c r="B3" s="124" t="s">
        <v>194</v>
      </c>
      <c r="C3" s="346">
        <f>ROW()/2-1</f>
        <v>0.5</v>
      </c>
      <c r="D3" s="348">
        <v>43807</v>
      </c>
      <c r="E3" s="33" t="s">
        <v>182</v>
      </c>
      <c r="F3" s="33">
        <v>3105</v>
      </c>
      <c r="G3" s="55" t="s">
        <v>536</v>
      </c>
      <c r="H3" s="49"/>
      <c r="I3" s="49">
        <v>1000</v>
      </c>
      <c r="J3" s="50">
        <f>H3*I3</f>
        <v>0</v>
      </c>
      <c r="K3" s="52" t="s">
        <v>538</v>
      </c>
      <c r="L3" s="49"/>
      <c r="M3" s="33"/>
      <c r="N3" s="144">
        <f>IF(OR(K3="現物",J3=0),0,IF(E3="売",J3*Fee_Refer!$B$12/365*V3, J3*Fee_Refer!$B$11/365*#REF!))</f>
        <v>0</v>
      </c>
      <c r="O3" s="52">
        <v>0</v>
      </c>
      <c r="P3" s="147">
        <f>IF(L3 &gt;0,(H3-L3)*I3-M3-N3-O3,0)</f>
        <v>0</v>
      </c>
      <c r="Q3" s="51" t="e">
        <f>P3/J3</f>
        <v>#DIV/0!</v>
      </c>
      <c r="R3" s="350">
        <f>P3+P4</f>
        <v>0</v>
      </c>
      <c r="S3" s="351" t="e">
        <f>R3/(J3+J4)</f>
        <v>#DIV/0!</v>
      </c>
      <c r="U3" s="353">
        <f>$P$1</f>
        <v>0</v>
      </c>
      <c r="V3" s="344">
        <f>IF(U3&gt;D3,DATEDIF(D3,U3,"d"),0)</f>
        <v>0</v>
      </c>
      <c r="W3" s="345"/>
    </row>
    <row r="4" spans="2:23" s="106" customFormat="1" x14ac:dyDescent="0.2">
      <c r="B4" s="124" t="s">
        <v>466</v>
      </c>
      <c r="C4" s="347"/>
      <c r="D4" s="349">
        <v>43748</v>
      </c>
      <c r="E4" s="29" t="s">
        <v>184</v>
      </c>
      <c r="F4" s="29">
        <v>7762</v>
      </c>
      <c r="G4" s="54" t="s">
        <v>537</v>
      </c>
      <c r="H4" s="46"/>
      <c r="I4" s="46">
        <v>1700</v>
      </c>
      <c r="J4" s="47">
        <f>H4*I4</f>
        <v>0</v>
      </c>
      <c r="K4" s="145" t="s">
        <v>538</v>
      </c>
      <c r="L4" s="41"/>
      <c r="M4" s="31"/>
      <c r="N4" s="146">
        <f>IF(OR(K4="現物",J4=0),0,IF(E4="売",J4*Fee_Refer!$B$12/365*V4, J4*Fee_Refer!$B$11/365*V3))</f>
        <v>0</v>
      </c>
      <c r="O4" s="165">
        <v>0</v>
      </c>
      <c r="P4" s="148">
        <f>IF(L4&gt;0,(L4-H4)*I4-M4-N4-O4,0)</f>
        <v>0</v>
      </c>
      <c r="Q4" s="48" t="e">
        <f>P4/J4</f>
        <v>#DIV/0!</v>
      </c>
      <c r="R4" s="350"/>
      <c r="S4" s="352"/>
      <c r="U4" s="344"/>
      <c r="V4" s="344"/>
      <c r="W4" s="344"/>
    </row>
    <row r="6" spans="2:23" x14ac:dyDescent="0.2">
      <c r="C6" s="14">
        <v>43806</v>
      </c>
      <c r="D6" s="106" t="s">
        <v>539</v>
      </c>
    </row>
  </sheetData>
  <mergeCells count="7">
    <mergeCell ref="V3:V4"/>
    <mergeCell ref="W3:W4"/>
    <mergeCell ref="C3:C4"/>
    <mergeCell ref="D3:D4"/>
    <mergeCell ref="R3:R4"/>
    <mergeCell ref="S3:S4"/>
    <mergeCell ref="U3:U4"/>
  </mergeCells>
  <phoneticPr fontId="1" type="noConversion"/>
  <hyperlinks>
    <hyperlink ref="B3" display="Select"/>
    <hyperlink ref="B4" display="Close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I8632"/>
  <sheetViews>
    <sheetView workbookViewId="0">
      <selection activeCell="I31" sqref="I31"/>
    </sheetView>
  </sheetViews>
  <sheetFormatPr defaultRowHeight="14.25" x14ac:dyDescent="0.2"/>
  <cols>
    <col min="1" max="1" width="9" style="102"/>
    <col min="4" max="4" width="9.875" customWidth="1"/>
    <col min="18" max="18" width="10.625" customWidth="1"/>
    <col min="19" max="19" width="15" customWidth="1"/>
    <col min="22" max="22" width="11.25" customWidth="1"/>
  </cols>
  <sheetData>
    <row r="1" spans="1:35" x14ac:dyDescent="0.2">
      <c r="B1" s="106" t="s">
        <v>1208</v>
      </c>
      <c r="C1" s="106" t="s">
        <v>1209</v>
      </c>
      <c r="D1" s="106" t="s">
        <v>1210</v>
      </c>
      <c r="E1" s="106" t="s">
        <v>1211</v>
      </c>
      <c r="F1" s="106" t="s">
        <v>1212</v>
      </c>
      <c r="G1" s="106" t="s">
        <v>1213</v>
      </c>
      <c r="H1" s="106" t="s">
        <v>1214</v>
      </c>
      <c r="I1" s="106" t="s">
        <v>1215</v>
      </c>
      <c r="J1" s="106" t="s">
        <v>1216</v>
      </c>
      <c r="K1" s="106" t="s">
        <v>1217</v>
      </c>
      <c r="L1" s="106" t="s">
        <v>1218</v>
      </c>
      <c r="M1" s="106" t="s">
        <v>1219</v>
      </c>
      <c r="N1" s="106" t="s">
        <v>1220</v>
      </c>
      <c r="O1" s="106" t="s">
        <v>1221</v>
      </c>
      <c r="P1" s="106" t="s">
        <v>30</v>
      </c>
      <c r="Q1" s="106" t="s">
        <v>31</v>
      </c>
      <c r="R1" s="106" t="s">
        <v>32</v>
      </c>
      <c r="S1" s="106" t="s">
        <v>33</v>
      </c>
      <c r="T1" s="106" t="s">
        <v>1222</v>
      </c>
      <c r="U1" s="106" t="s">
        <v>1223</v>
      </c>
      <c r="V1" s="106" t="s">
        <v>1224</v>
      </c>
      <c r="W1" s="106" t="s">
        <v>1225</v>
      </c>
      <c r="X1" s="106" t="s">
        <v>1226</v>
      </c>
      <c r="Y1" s="106" t="s">
        <v>1227</v>
      </c>
      <c r="Z1" s="106" t="s">
        <v>1228</v>
      </c>
      <c r="AA1" s="106" t="s">
        <v>1229</v>
      </c>
      <c r="AB1" s="106" t="s">
        <v>1230</v>
      </c>
      <c r="AC1" s="106" t="s">
        <v>1231</v>
      </c>
      <c r="AD1" s="106" t="s">
        <v>1232</v>
      </c>
      <c r="AE1" s="106" t="s">
        <v>1233</v>
      </c>
      <c r="AF1" s="106" t="s">
        <v>1234</v>
      </c>
      <c r="AG1" s="106" t="s">
        <v>1235</v>
      </c>
      <c r="AH1" s="106" t="s">
        <v>1236</v>
      </c>
      <c r="AI1" t="s">
        <v>1237</v>
      </c>
    </row>
    <row r="2" spans="1:35" x14ac:dyDescent="0.2">
      <c r="A2" s="102">
        <v>665</v>
      </c>
      <c r="B2" s="106">
        <v>4062</v>
      </c>
      <c r="C2" s="106" t="s">
        <v>229</v>
      </c>
      <c r="D2" s="106" t="s">
        <v>1244</v>
      </c>
      <c r="E2" s="106">
        <v>2615</v>
      </c>
      <c r="F2" s="106">
        <v>2620</v>
      </c>
      <c r="G2" s="106">
        <v>400</v>
      </c>
      <c r="H2" s="106" t="s">
        <v>1239</v>
      </c>
      <c r="I2" s="106">
        <v>4290</v>
      </c>
      <c r="J2" s="106" t="s">
        <v>1293</v>
      </c>
      <c r="K2" s="106" t="s">
        <v>1253</v>
      </c>
      <c r="L2" s="106">
        <v>911</v>
      </c>
      <c r="M2" s="106">
        <v>927</v>
      </c>
      <c r="N2" s="106">
        <v>1100</v>
      </c>
      <c r="O2" s="106" t="s">
        <v>1242</v>
      </c>
      <c r="P2" s="106">
        <v>0.55750919044207203</v>
      </c>
      <c r="Q2" s="106">
        <v>0.88758575289006003</v>
      </c>
      <c r="R2" s="106">
        <v>0.133286149482788</v>
      </c>
      <c r="S2" s="15">
        <v>8.2388407836401903E-2</v>
      </c>
      <c r="T2" s="106">
        <v>1.2908611085053701</v>
      </c>
      <c r="U2" s="106">
        <v>1.2908611085053701</v>
      </c>
      <c r="V2" s="106">
        <v>1.37596664982699</v>
      </c>
      <c r="W2" s="106">
        <v>3.98</v>
      </c>
      <c r="X2" s="106">
        <v>2.7</v>
      </c>
      <c r="Y2" s="106">
        <v>914781</v>
      </c>
      <c r="Z2" s="106">
        <v>50821</v>
      </c>
      <c r="AA2" s="106">
        <v>2.44</v>
      </c>
      <c r="AB2" s="106">
        <v>18</v>
      </c>
      <c r="AC2" s="106">
        <v>14</v>
      </c>
      <c r="AD2" s="106">
        <v>4</v>
      </c>
      <c r="AE2" s="106">
        <v>77.78</v>
      </c>
      <c r="AF2" s="106">
        <v>9</v>
      </c>
      <c r="AG2" s="106">
        <v>14</v>
      </c>
      <c r="AH2" s="106">
        <v>2</v>
      </c>
      <c r="AI2">
        <v>2</v>
      </c>
    </row>
    <row r="3" spans="1:35" x14ac:dyDescent="0.2">
      <c r="A3" s="102">
        <v>1304</v>
      </c>
      <c r="B3">
        <v>2730</v>
      </c>
      <c r="C3" s="106" t="s">
        <v>602</v>
      </c>
      <c r="D3" s="106" t="s">
        <v>1264</v>
      </c>
      <c r="E3">
        <v>999</v>
      </c>
      <c r="F3">
        <v>976</v>
      </c>
      <c r="G3">
        <v>1000</v>
      </c>
      <c r="H3" s="106" t="s">
        <v>1242</v>
      </c>
      <c r="I3">
        <v>3086</v>
      </c>
      <c r="J3" s="106" t="s">
        <v>617</v>
      </c>
      <c r="K3" s="106" t="s">
        <v>1264</v>
      </c>
      <c r="L3">
        <v>1224</v>
      </c>
      <c r="M3">
        <v>1235</v>
      </c>
      <c r="N3">
        <v>800</v>
      </c>
      <c r="O3" s="106" t="s">
        <v>1239</v>
      </c>
      <c r="P3">
        <v>0.81260178998934596</v>
      </c>
      <c r="Q3">
        <v>0.83587619027734095</v>
      </c>
      <c r="R3" s="106">
        <v>0.33340513104435399</v>
      </c>
      <c r="S3" s="15">
        <v>6.3179552094472097E-2</v>
      </c>
      <c r="T3">
        <v>-0.86573135893202602</v>
      </c>
      <c r="U3">
        <v>0.86573135893202602</v>
      </c>
      <c r="V3">
        <v>1.2795947626319599</v>
      </c>
      <c r="W3">
        <v>-3.21</v>
      </c>
      <c r="X3">
        <v>1.21</v>
      </c>
      <c r="Y3">
        <v>879521</v>
      </c>
      <c r="Z3">
        <v>48862</v>
      </c>
      <c r="AA3">
        <v>2.36</v>
      </c>
      <c r="AB3">
        <v>18</v>
      </c>
      <c r="AC3">
        <v>15</v>
      </c>
      <c r="AD3">
        <v>3</v>
      </c>
      <c r="AE3">
        <v>83.33</v>
      </c>
      <c r="AF3">
        <v>14</v>
      </c>
      <c r="AG3">
        <v>12</v>
      </c>
      <c r="AH3">
        <v>0</v>
      </c>
      <c r="AI3">
        <v>6</v>
      </c>
    </row>
    <row r="4" spans="1:35" x14ac:dyDescent="0.2">
      <c r="A4" s="102">
        <v>1058</v>
      </c>
      <c r="B4">
        <v>3048</v>
      </c>
      <c r="C4" s="106" t="s">
        <v>1552</v>
      </c>
      <c r="D4" s="106" t="s">
        <v>1264</v>
      </c>
      <c r="E4">
        <v>1031</v>
      </c>
      <c r="F4">
        <v>1036</v>
      </c>
      <c r="G4">
        <v>900</v>
      </c>
      <c r="H4" s="106" t="s">
        <v>1239</v>
      </c>
      <c r="I4">
        <v>4917</v>
      </c>
      <c r="J4" s="106" t="s">
        <v>1572</v>
      </c>
      <c r="K4" s="106" t="s">
        <v>1263</v>
      </c>
      <c r="L4">
        <v>2450</v>
      </c>
      <c r="M4">
        <v>2422</v>
      </c>
      <c r="N4">
        <v>400</v>
      </c>
      <c r="O4" s="106" t="s">
        <v>1242</v>
      </c>
      <c r="P4">
        <v>0.79244431175374497</v>
      </c>
      <c r="Q4">
        <v>0.85481295886508302</v>
      </c>
      <c r="R4" s="106">
        <v>0.29434689611915299</v>
      </c>
      <c r="S4" s="15">
        <v>2.3441572754622601E-3</v>
      </c>
      <c r="T4">
        <v>0.24889914231611501</v>
      </c>
      <c r="U4">
        <v>0.24889914231611501</v>
      </c>
      <c r="V4">
        <v>0.13760122961870699</v>
      </c>
      <c r="W4">
        <v>0.98</v>
      </c>
      <c r="X4">
        <v>3.76</v>
      </c>
      <c r="Y4">
        <v>790160</v>
      </c>
      <c r="Z4">
        <v>35916</v>
      </c>
      <c r="AA4">
        <v>1.95</v>
      </c>
      <c r="AB4">
        <v>22</v>
      </c>
      <c r="AC4">
        <v>20</v>
      </c>
      <c r="AD4">
        <v>2</v>
      </c>
      <c r="AE4">
        <v>90.91</v>
      </c>
      <c r="AF4">
        <v>10</v>
      </c>
      <c r="AG4">
        <v>16</v>
      </c>
      <c r="AH4">
        <v>1</v>
      </c>
      <c r="AI4">
        <v>5</v>
      </c>
    </row>
    <row r="5" spans="1:35" x14ac:dyDescent="0.2">
      <c r="A5" s="102">
        <v>697</v>
      </c>
      <c r="B5">
        <v>4045</v>
      </c>
      <c r="C5" s="106" t="s">
        <v>1555</v>
      </c>
      <c r="D5" s="106" t="s">
        <v>1263</v>
      </c>
      <c r="E5">
        <v>1163</v>
      </c>
      <c r="F5">
        <v>1161</v>
      </c>
      <c r="G5">
        <v>900</v>
      </c>
      <c r="H5" s="106" t="s">
        <v>1239</v>
      </c>
      <c r="I5">
        <v>7186</v>
      </c>
      <c r="J5" s="106" t="s">
        <v>543</v>
      </c>
      <c r="K5" s="106" t="s">
        <v>1294</v>
      </c>
      <c r="L5">
        <v>401</v>
      </c>
      <c r="M5">
        <v>404</v>
      </c>
      <c r="N5">
        <v>2600</v>
      </c>
      <c r="O5" s="106" t="s">
        <v>1242</v>
      </c>
      <c r="P5">
        <v>0.77460859583111596</v>
      </c>
      <c r="Q5">
        <v>0.88480362570140902</v>
      </c>
      <c r="R5" s="106">
        <v>0.143876383433063</v>
      </c>
      <c r="S5" s="15">
        <v>1.05080661303464E-2</v>
      </c>
      <c r="T5">
        <v>0.184839486577831</v>
      </c>
      <c r="U5">
        <v>0.184839486577831</v>
      </c>
      <c r="V5">
        <v>0.64561625920532395</v>
      </c>
      <c r="W5">
        <v>0.48</v>
      </c>
      <c r="X5">
        <v>0.53</v>
      </c>
      <c r="Y5">
        <v>748964</v>
      </c>
      <c r="Z5">
        <v>35665</v>
      </c>
      <c r="AA5">
        <v>1.71</v>
      </c>
      <c r="AB5">
        <v>21</v>
      </c>
      <c r="AC5">
        <v>19</v>
      </c>
      <c r="AD5">
        <v>2</v>
      </c>
      <c r="AE5">
        <v>90.48</v>
      </c>
      <c r="AF5">
        <v>12</v>
      </c>
      <c r="AG5">
        <v>13</v>
      </c>
      <c r="AH5">
        <v>2</v>
      </c>
      <c r="AI5">
        <v>6</v>
      </c>
    </row>
    <row r="6" spans="1:35" x14ac:dyDescent="0.2">
      <c r="A6" s="102">
        <v>166</v>
      </c>
      <c r="B6">
        <v>4689</v>
      </c>
      <c r="C6" s="106" t="s">
        <v>1415</v>
      </c>
      <c r="D6" s="106" t="s">
        <v>1241</v>
      </c>
      <c r="E6">
        <v>426</v>
      </c>
      <c r="F6">
        <v>434</v>
      </c>
      <c r="G6">
        <v>2200</v>
      </c>
      <c r="H6" s="106" t="s">
        <v>1239</v>
      </c>
      <c r="I6">
        <v>6755</v>
      </c>
      <c r="J6" s="106" t="s">
        <v>528</v>
      </c>
      <c r="K6" s="106" t="s">
        <v>1244</v>
      </c>
      <c r="L6">
        <v>2314</v>
      </c>
      <c r="M6">
        <v>2346</v>
      </c>
      <c r="N6">
        <v>400</v>
      </c>
      <c r="O6" s="106" t="s">
        <v>1242</v>
      </c>
      <c r="P6">
        <v>0.88161485515006699</v>
      </c>
      <c r="Q6">
        <v>0.93151052979187798</v>
      </c>
      <c r="R6" s="106">
        <v>0.29618952999318499</v>
      </c>
      <c r="S6" s="15">
        <v>3.8923938263014497E-2</v>
      </c>
      <c r="T6">
        <v>0.40905867767992798</v>
      </c>
      <c r="U6">
        <v>0.40905867767992798</v>
      </c>
      <c r="V6">
        <v>0.238330996486633</v>
      </c>
      <c r="W6">
        <v>2.2200000000000002</v>
      </c>
      <c r="X6">
        <v>1.75</v>
      </c>
      <c r="Y6">
        <v>689196</v>
      </c>
      <c r="Z6">
        <v>40541</v>
      </c>
      <c r="AA6">
        <v>1.98</v>
      </c>
      <c r="AB6">
        <v>17</v>
      </c>
      <c r="AC6">
        <v>13</v>
      </c>
      <c r="AD6">
        <v>4</v>
      </c>
      <c r="AE6">
        <v>76.47</v>
      </c>
      <c r="AF6">
        <v>10</v>
      </c>
      <c r="AG6">
        <v>10</v>
      </c>
      <c r="AH6">
        <v>2</v>
      </c>
      <c r="AI6">
        <v>5</v>
      </c>
    </row>
    <row r="7" spans="1:35" x14ac:dyDescent="0.2">
      <c r="A7" s="102">
        <v>389</v>
      </c>
      <c r="B7">
        <v>4508</v>
      </c>
      <c r="C7" s="106" t="s">
        <v>220</v>
      </c>
      <c r="D7" s="106" t="s">
        <v>1261</v>
      </c>
      <c r="E7">
        <v>2006</v>
      </c>
      <c r="F7">
        <v>2009</v>
      </c>
      <c r="G7">
        <v>400</v>
      </c>
      <c r="H7" s="106" t="s">
        <v>1239</v>
      </c>
      <c r="I7">
        <v>8586</v>
      </c>
      <c r="J7" s="106" t="s">
        <v>1353</v>
      </c>
      <c r="K7" s="106" t="s">
        <v>1245</v>
      </c>
      <c r="L7">
        <v>2990</v>
      </c>
      <c r="M7">
        <v>2947</v>
      </c>
      <c r="N7">
        <v>300</v>
      </c>
      <c r="O7" s="106" t="s">
        <v>1242</v>
      </c>
      <c r="P7">
        <v>0.57965700236696105</v>
      </c>
      <c r="Q7">
        <v>0.90810894948437204</v>
      </c>
      <c r="R7" s="15">
        <v>9.6627524046533894E-2</v>
      </c>
      <c r="S7" s="15">
        <v>2.4712599941947799E-2</v>
      </c>
      <c r="T7">
        <v>0.19607038413126199</v>
      </c>
      <c r="U7">
        <v>0.19607038413126199</v>
      </c>
      <c r="V7">
        <v>0.129025828022934</v>
      </c>
      <c r="W7">
        <v>2.0299999999999998</v>
      </c>
      <c r="X7">
        <v>9.11</v>
      </c>
      <c r="Y7">
        <v>673724</v>
      </c>
      <c r="Z7">
        <v>44915</v>
      </c>
      <c r="AA7">
        <v>2.23</v>
      </c>
      <c r="AB7">
        <v>15</v>
      </c>
      <c r="AC7">
        <v>9</v>
      </c>
      <c r="AD7">
        <v>6</v>
      </c>
      <c r="AE7">
        <v>60</v>
      </c>
      <c r="AF7">
        <v>13</v>
      </c>
      <c r="AG7">
        <v>6</v>
      </c>
      <c r="AH7">
        <v>3</v>
      </c>
      <c r="AI7">
        <v>6</v>
      </c>
    </row>
    <row r="8" spans="1:35" x14ac:dyDescent="0.2">
      <c r="A8" s="102">
        <v>283</v>
      </c>
      <c r="B8">
        <v>6465</v>
      </c>
      <c r="C8" s="106" t="s">
        <v>434</v>
      </c>
      <c r="D8" s="106" t="s">
        <v>1251</v>
      </c>
      <c r="E8">
        <v>10060</v>
      </c>
      <c r="F8">
        <v>9990</v>
      </c>
      <c r="G8">
        <v>100</v>
      </c>
      <c r="H8" s="106" t="s">
        <v>1242</v>
      </c>
      <c r="I8">
        <v>6967</v>
      </c>
      <c r="J8" s="106" t="s">
        <v>770</v>
      </c>
      <c r="K8" s="106" t="s">
        <v>1244</v>
      </c>
      <c r="L8">
        <v>1264</v>
      </c>
      <c r="M8">
        <v>1329</v>
      </c>
      <c r="N8">
        <v>800</v>
      </c>
      <c r="O8" s="106" t="s">
        <v>1239</v>
      </c>
      <c r="P8">
        <v>0.70601099162296299</v>
      </c>
      <c r="Q8">
        <v>0.91733508372527595</v>
      </c>
      <c r="R8" s="15">
        <v>0.32846390041647799</v>
      </c>
      <c r="S8" s="15">
        <v>7.1119261561320896E-2</v>
      </c>
      <c r="T8">
        <v>-0.92203059459876202</v>
      </c>
      <c r="U8">
        <v>0.92203059459876202</v>
      </c>
      <c r="V8">
        <v>1.0630858954427</v>
      </c>
      <c r="W8">
        <v>-7.12</v>
      </c>
      <c r="X8">
        <v>6.43</v>
      </c>
      <c r="Y8">
        <v>667246</v>
      </c>
      <c r="Z8">
        <v>39250</v>
      </c>
      <c r="AA8">
        <v>2.2200000000000002</v>
      </c>
      <c r="AB8">
        <v>17</v>
      </c>
      <c r="AC8">
        <v>12</v>
      </c>
      <c r="AD8">
        <v>5</v>
      </c>
      <c r="AE8">
        <v>70.59</v>
      </c>
      <c r="AF8">
        <v>11</v>
      </c>
      <c r="AG8">
        <v>10</v>
      </c>
      <c r="AH8">
        <v>1</v>
      </c>
      <c r="AI8">
        <v>6</v>
      </c>
    </row>
    <row r="9" spans="1:35" x14ac:dyDescent="0.2">
      <c r="A9" s="102">
        <v>1455</v>
      </c>
      <c r="B9">
        <v>1721</v>
      </c>
      <c r="C9" s="106" t="s">
        <v>1910</v>
      </c>
      <c r="D9" s="106" t="s">
        <v>1249</v>
      </c>
      <c r="E9">
        <v>2749</v>
      </c>
      <c r="F9">
        <v>2768</v>
      </c>
      <c r="G9">
        <v>300</v>
      </c>
      <c r="H9" s="106" t="s">
        <v>1242</v>
      </c>
      <c r="I9">
        <v>6481</v>
      </c>
      <c r="J9" s="106" t="s">
        <v>1648</v>
      </c>
      <c r="K9" s="106" t="s">
        <v>1251</v>
      </c>
      <c r="L9">
        <v>2555</v>
      </c>
      <c r="M9">
        <v>2640</v>
      </c>
      <c r="N9">
        <v>300</v>
      </c>
      <c r="O9" s="106" t="s">
        <v>1239</v>
      </c>
      <c r="P9">
        <v>0.76832339478890899</v>
      </c>
      <c r="Q9">
        <v>0.82336345965638502</v>
      </c>
      <c r="R9" s="15">
        <v>2.4455587304231401E-2</v>
      </c>
      <c r="S9" s="106">
        <v>1.02640821131782E-2</v>
      </c>
      <c r="T9">
        <v>-0.16394187556190901</v>
      </c>
      <c r="U9">
        <v>0.16394187556190901</v>
      </c>
      <c r="V9">
        <v>0.49724353977029201</v>
      </c>
      <c r="W9">
        <v>-0.55000000000000004</v>
      </c>
      <c r="X9">
        <v>4.62</v>
      </c>
      <c r="Y9">
        <v>665986</v>
      </c>
      <c r="Z9">
        <v>47570</v>
      </c>
      <c r="AA9">
        <v>2.67</v>
      </c>
      <c r="AB9">
        <v>14</v>
      </c>
      <c r="AC9">
        <v>13</v>
      </c>
      <c r="AD9">
        <v>1</v>
      </c>
      <c r="AE9">
        <v>92.86</v>
      </c>
      <c r="AF9">
        <v>9</v>
      </c>
      <c r="AG9">
        <v>12</v>
      </c>
      <c r="AH9">
        <v>1</v>
      </c>
      <c r="AI9">
        <v>1</v>
      </c>
    </row>
    <row r="10" spans="1:35" x14ac:dyDescent="0.2">
      <c r="A10" s="102">
        <v>409</v>
      </c>
      <c r="B10">
        <v>3076</v>
      </c>
      <c r="C10" s="106" t="s">
        <v>1553</v>
      </c>
      <c r="D10" s="106" t="s">
        <v>1246</v>
      </c>
      <c r="E10">
        <v>1640</v>
      </c>
      <c r="F10">
        <v>1630</v>
      </c>
      <c r="G10">
        <v>600</v>
      </c>
      <c r="H10" s="106" t="s">
        <v>1239</v>
      </c>
      <c r="I10">
        <v>6995</v>
      </c>
      <c r="J10" s="106" t="s">
        <v>48</v>
      </c>
      <c r="K10" s="106" t="s">
        <v>1256</v>
      </c>
      <c r="L10">
        <v>1711</v>
      </c>
      <c r="M10">
        <v>1717</v>
      </c>
      <c r="N10">
        <v>600</v>
      </c>
      <c r="O10" s="106" t="s">
        <v>1242</v>
      </c>
      <c r="P10">
        <v>0.89579889193695605</v>
      </c>
      <c r="Q10">
        <v>0.90640427730767603</v>
      </c>
      <c r="R10" s="106">
        <v>0.31277659052428802</v>
      </c>
      <c r="S10">
        <v>1.4835150200145E-3</v>
      </c>
      <c r="T10">
        <v>0.18886779315757499</v>
      </c>
      <c r="U10">
        <v>0.18886779315757499</v>
      </c>
      <c r="V10">
        <v>0.17225577689130001</v>
      </c>
      <c r="W10">
        <v>0.66</v>
      </c>
      <c r="X10">
        <v>5.07</v>
      </c>
      <c r="Y10">
        <v>650403</v>
      </c>
      <c r="Z10">
        <v>40650</v>
      </c>
      <c r="AA10">
        <v>1.96</v>
      </c>
      <c r="AB10">
        <v>16</v>
      </c>
      <c r="AC10">
        <v>13</v>
      </c>
      <c r="AD10">
        <v>3</v>
      </c>
      <c r="AE10">
        <v>81.25</v>
      </c>
      <c r="AF10">
        <v>11</v>
      </c>
      <c r="AG10">
        <v>11</v>
      </c>
      <c r="AH10">
        <v>2</v>
      </c>
      <c r="AI10">
        <v>3</v>
      </c>
    </row>
    <row r="11" spans="1:35" x14ac:dyDescent="0.2">
      <c r="A11" s="102">
        <v>1189</v>
      </c>
      <c r="B11">
        <v>2337</v>
      </c>
      <c r="C11" s="106" t="s">
        <v>1645</v>
      </c>
      <c r="D11" s="106" t="s">
        <v>1260</v>
      </c>
      <c r="E11">
        <v>369</v>
      </c>
      <c r="F11">
        <v>373</v>
      </c>
      <c r="G11">
        <v>2500</v>
      </c>
      <c r="H11" s="106" t="s">
        <v>1242</v>
      </c>
      <c r="I11">
        <v>9684</v>
      </c>
      <c r="J11" s="106" t="s">
        <v>1421</v>
      </c>
      <c r="K11" s="106" t="s">
        <v>1241</v>
      </c>
      <c r="L11">
        <v>4715</v>
      </c>
      <c r="M11">
        <v>4725</v>
      </c>
      <c r="N11">
        <v>200</v>
      </c>
      <c r="O11" s="106" t="s">
        <v>1239</v>
      </c>
      <c r="P11">
        <v>0.77927537065742902</v>
      </c>
      <c r="Q11">
        <v>0.84492030666491003</v>
      </c>
      <c r="R11" s="15">
        <v>0.125991115238062</v>
      </c>
      <c r="S11" s="15">
        <v>5.9160696920657903E-2</v>
      </c>
      <c r="T11">
        <v>-0.95096017012802503</v>
      </c>
      <c r="U11">
        <v>0.95096017012802503</v>
      </c>
      <c r="V11">
        <v>0.80941327627424298</v>
      </c>
      <c r="W11">
        <v>-3.86</v>
      </c>
      <c r="X11">
        <v>1.32</v>
      </c>
      <c r="Y11">
        <v>632616</v>
      </c>
      <c r="Z11">
        <v>30125</v>
      </c>
      <c r="AA11">
        <v>1.52</v>
      </c>
      <c r="AB11">
        <v>21</v>
      </c>
      <c r="AC11">
        <v>14</v>
      </c>
      <c r="AD11">
        <v>7</v>
      </c>
      <c r="AE11">
        <v>66.67</v>
      </c>
      <c r="AF11">
        <v>9</v>
      </c>
      <c r="AG11">
        <v>13</v>
      </c>
      <c r="AH11">
        <v>4</v>
      </c>
      <c r="AI11">
        <v>4</v>
      </c>
    </row>
    <row r="12" spans="1:35" x14ac:dyDescent="0.2">
      <c r="A12" s="102">
        <v>961</v>
      </c>
      <c r="B12">
        <v>4185</v>
      </c>
      <c r="C12" s="106" t="s">
        <v>1642</v>
      </c>
      <c r="D12" s="106" t="s">
        <v>1263</v>
      </c>
      <c r="E12">
        <v>2057</v>
      </c>
      <c r="F12">
        <v>2087</v>
      </c>
      <c r="G12">
        <v>500</v>
      </c>
      <c r="H12" s="106" t="s">
        <v>1239</v>
      </c>
      <c r="I12">
        <v>8804</v>
      </c>
      <c r="J12" s="106" t="s">
        <v>900</v>
      </c>
      <c r="K12" s="106" t="s">
        <v>1260</v>
      </c>
      <c r="L12">
        <v>1622</v>
      </c>
      <c r="M12">
        <v>1637</v>
      </c>
      <c r="N12">
        <v>600</v>
      </c>
      <c r="O12" s="106" t="s">
        <v>1242</v>
      </c>
      <c r="P12">
        <v>0.53158424389738801</v>
      </c>
      <c r="Q12">
        <v>0.86246321991614905</v>
      </c>
      <c r="R12" s="106">
        <v>0.189588320732125</v>
      </c>
      <c r="S12" s="106">
        <v>5.0649997915265199E-2</v>
      </c>
      <c r="T12">
        <v>0.85930562749704498</v>
      </c>
      <c r="U12">
        <v>0.85930562749704498</v>
      </c>
      <c r="V12">
        <v>0.87028706357690799</v>
      </c>
      <c r="W12">
        <v>4.7</v>
      </c>
      <c r="X12">
        <v>5.87</v>
      </c>
      <c r="Y12">
        <v>630159</v>
      </c>
      <c r="Z12">
        <v>39385</v>
      </c>
      <c r="AA12">
        <v>2.0299999999999998</v>
      </c>
      <c r="AB12">
        <v>16</v>
      </c>
      <c r="AC12">
        <v>11</v>
      </c>
      <c r="AD12">
        <v>5</v>
      </c>
      <c r="AE12">
        <v>68.75</v>
      </c>
      <c r="AF12">
        <v>12</v>
      </c>
      <c r="AG12">
        <v>10</v>
      </c>
      <c r="AH12">
        <v>3</v>
      </c>
      <c r="AI12">
        <v>3</v>
      </c>
    </row>
    <row r="13" spans="1:35" x14ac:dyDescent="0.2">
      <c r="A13" s="102">
        <v>1676</v>
      </c>
      <c r="B13">
        <v>3397</v>
      </c>
      <c r="C13" s="106" t="s">
        <v>636</v>
      </c>
      <c r="D13" s="106" t="s">
        <v>1264</v>
      </c>
      <c r="E13">
        <v>2653</v>
      </c>
      <c r="F13">
        <v>2667</v>
      </c>
      <c r="G13">
        <v>300</v>
      </c>
      <c r="H13" s="106" t="s">
        <v>1239</v>
      </c>
      <c r="I13">
        <v>6845</v>
      </c>
      <c r="J13" s="106" t="s">
        <v>1472</v>
      </c>
      <c r="K13" s="106" t="s">
        <v>1244</v>
      </c>
      <c r="L13">
        <v>2852</v>
      </c>
      <c r="M13">
        <v>2861</v>
      </c>
      <c r="N13">
        <v>300</v>
      </c>
      <c r="O13" s="106" t="s">
        <v>1242</v>
      </c>
      <c r="P13">
        <v>0.53157466943925602</v>
      </c>
      <c r="Q13">
        <v>0.80250793500964801</v>
      </c>
      <c r="R13" s="106">
        <v>0.20919831841004599</v>
      </c>
      <c r="S13" s="106">
        <v>6.9498860508838703E-2</v>
      </c>
      <c r="T13">
        <v>0.78704794984487902</v>
      </c>
      <c r="U13">
        <v>0.78704794984487902</v>
      </c>
      <c r="V13">
        <v>1.1910135257816401</v>
      </c>
      <c r="W13">
        <v>4.32</v>
      </c>
      <c r="X13">
        <v>6.78</v>
      </c>
      <c r="Y13">
        <v>629911</v>
      </c>
      <c r="Z13">
        <v>39369</v>
      </c>
      <c r="AA13">
        <v>1.9</v>
      </c>
      <c r="AB13">
        <v>16</v>
      </c>
      <c r="AC13">
        <v>11</v>
      </c>
      <c r="AD13">
        <v>5</v>
      </c>
      <c r="AE13">
        <v>68.75</v>
      </c>
      <c r="AF13">
        <v>9</v>
      </c>
      <c r="AG13">
        <v>8</v>
      </c>
      <c r="AH13">
        <v>4</v>
      </c>
      <c r="AI13">
        <v>4</v>
      </c>
    </row>
    <row r="14" spans="1:35" x14ac:dyDescent="0.2">
      <c r="A14" s="102">
        <v>784</v>
      </c>
      <c r="B14">
        <v>3291</v>
      </c>
      <c r="C14" s="106" t="s">
        <v>56</v>
      </c>
      <c r="D14" s="106" t="s">
        <v>1260</v>
      </c>
      <c r="E14">
        <v>1567</v>
      </c>
      <c r="F14">
        <v>1566</v>
      </c>
      <c r="G14">
        <v>600</v>
      </c>
      <c r="H14" s="106" t="s">
        <v>1242</v>
      </c>
      <c r="I14">
        <v>9072</v>
      </c>
      <c r="J14" s="106" t="s">
        <v>1358</v>
      </c>
      <c r="K14" s="106" t="s">
        <v>1359</v>
      </c>
      <c r="L14">
        <v>2247</v>
      </c>
      <c r="M14">
        <v>2251</v>
      </c>
      <c r="N14">
        <v>400</v>
      </c>
      <c r="O14" s="106" t="s">
        <v>1239</v>
      </c>
      <c r="P14">
        <v>0.91195341954133902</v>
      </c>
      <c r="Q14">
        <v>0.878021828691254</v>
      </c>
      <c r="R14" s="106">
        <v>5.7013958096758598E-2</v>
      </c>
      <c r="S14" s="106">
        <v>8.5656620013003296E-3</v>
      </c>
      <c r="T14">
        <v>-0.47102160958991002</v>
      </c>
      <c r="U14">
        <v>0.47102160958991002</v>
      </c>
      <c r="V14">
        <v>1.20033637853424</v>
      </c>
      <c r="W14">
        <v>-1.39</v>
      </c>
      <c r="X14">
        <v>4.3499999999999996</v>
      </c>
      <c r="Y14">
        <v>625573</v>
      </c>
      <c r="Z14">
        <v>44684</v>
      </c>
      <c r="AA14">
        <v>2.37</v>
      </c>
      <c r="AB14">
        <v>14</v>
      </c>
      <c r="AC14">
        <v>13</v>
      </c>
      <c r="AD14">
        <v>1</v>
      </c>
      <c r="AE14">
        <v>92.86</v>
      </c>
      <c r="AF14">
        <v>12</v>
      </c>
      <c r="AG14">
        <v>9</v>
      </c>
      <c r="AH14">
        <v>0</v>
      </c>
      <c r="AI14">
        <v>5</v>
      </c>
    </row>
    <row r="15" spans="1:35" x14ac:dyDescent="0.2">
      <c r="A15" s="102">
        <v>1430</v>
      </c>
      <c r="B15">
        <v>3086</v>
      </c>
      <c r="C15" s="106" t="s">
        <v>617</v>
      </c>
      <c r="D15" s="106" t="s">
        <v>1264</v>
      </c>
      <c r="E15">
        <v>1224</v>
      </c>
      <c r="F15">
        <v>1235</v>
      </c>
      <c r="G15">
        <v>600</v>
      </c>
      <c r="H15" s="106" t="s">
        <v>1242</v>
      </c>
      <c r="I15">
        <v>6963</v>
      </c>
      <c r="J15" s="106" t="s">
        <v>2065</v>
      </c>
      <c r="K15" s="106" t="s">
        <v>1244</v>
      </c>
      <c r="L15">
        <v>7800</v>
      </c>
      <c r="M15">
        <v>7900</v>
      </c>
      <c r="N15">
        <v>100</v>
      </c>
      <c r="O15" s="106" t="s">
        <v>1239</v>
      </c>
      <c r="P15">
        <v>0.70568440197125604</v>
      </c>
      <c r="Q15">
        <v>0.82532100773624395</v>
      </c>
      <c r="R15" s="15">
        <v>0.40251192436514999</v>
      </c>
      <c r="S15" s="106">
        <v>7.2648641707016098E-2</v>
      </c>
      <c r="T15">
        <v>-1.0958558869720001</v>
      </c>
      <c r="U15">
        <v>1.0958558869720001</v>
      </c>
      <c r="V15">
        <v>1.30506466438205</v>
      </c>
      <c r="W15">
        <v>-4.59</v>
      </c>
      <c r="X15">
        <v>6.2</v>
      </c>
      <c r="Y15">
        <v>624500</v>
      </c>
      <c r="Z15">
        <v>39031</v>
      </c>
      <c r="AA15">
        <v>2.06</v>
      </c>
      <c r="AB15">
        <v>16</v>
      </c>
      <c r="AC15">
        <v>12</v>
      </c>
      <c r="AD15">
        <v>4</v>
      </c>
      <c r="AE15">
        <v>75</v>
      </c>
      <c r="AF15">
        <v>10</v>
      </c>
      <c r="AG15">
        <v>11</v>
      </c>
      <c r="AH15">
        <v>2</v>
      </c>
      <c r="AI15">
        <v>3</v>
      </c>
    </row>
    <row r="16" spans="1:35" x14ac:dyDescent="0.2">
      <c r="A16" s="102">
        <v>1229</v>
      </c>
      <c r="B16">
        <v>7867</v>
      </c>
      <c r="C16" s="106" t="s">
        <v>1651</v>
      </c>
      <c r="D16" s="106" t="s">
        <v>1262</v>
      </c>
      <c r="E16">
        <v>999</v>
      </c>
      <c r="F16">
        <v>1001</v>
      </c>
      <c r="G16">
        <v>1000</v>
      </c>
      <c r="H16" s="106" t="s">
        <v>1242</v>
      </c>
      <c r="I16">
        <v>9928</v>
      </c>
      <c r="J16" s="106" t="s">
        <v>1055</v>
      </c>
      <c r="K16" s="106" t="s">
        <v>1241</v>
      </c>
      <c r="L16">
        <v>2520</v>
      </c>
      <c r="M16">
        <v>2575</v>
      </c>
      <c r="N16">
        <v>400</v>
      </c>
      <c r="O16" s="106" t="s">
        <v>1239</v>
      </c>
      <c r="P16">
        <v>0.829421622096151</v>
      </c>
      <c r="Q16">
        <v>0.842583412680594</v>
      </c>
      <c r="R16" s="106">
        <v>0.404853334726203</v>
      </c>
      <c r="S16" s="106">
        <v>1.8337921279011399E-4</v>
      </c>
      <c r="T16">
        <v>-0.65169428742271795</v>
      </c>
      <c r="U16">
        <v>0.65169428742271795</v>
      </c>
      <c r="V16">
        <v>0.44587995483139098</v>
      </c>
      <c r="W16">
        <v>-3.09</v>
      </c>
      <c r="X16">
        <v>2.82</v>
      </c>
      <c r="Y16">
        <v>623523</v>
      </c>
      <c r="Z16">
        <v>38970</v>
      </c>
      <c r="AA16">
        <v>2.0699999999999998</v>
      </c>
      <c r="AB16">
        <v>16</v>
      </c>
      <c r="AC16">
        <v>11</v>
      </c>
      <c r="AD16">
        <v>5</v>
      </c>
      <c r="AE16">
        <v>68.75</v>
      </c>
      <c r="AF16">
        <v>10</v>
      </c>
      <c r="AG16">
        <v>10</v>
      </c>
      <c r="AH16">
        <v>3</v>
      </c>
      <c r="AI16">
        <v>3</v>
      </c>
    </row>
    <row r="17" spans="1:35" x14ac:dyDescent="0.2">
      <c r="A17" s="102">
        <v>1376</v>
      </c>
      <c r="B17">
        <v>1662</v>
      </c>
      <c r="C17" s="106" t="s">
        <v>564</v>
      </c>
      <c r="D17" s="106" t="s">
        <v>1449</v>
      </c>
      <c r="E17">
        <v>2566</v>
      </c>
      <c r="F17">
        <v>2605</v>
      </c>
      <c r="G17">
        <v>400</v>
      </c>
      <c r="H17" s="106" t="s">
        <v>1239</v>
      </c>
      <c r="I17">
        <v>9468</v>
      </c>
      <c r="J17" s="106" t="s">
        <v>1240</v>
      </c>
      <c r="K17" s="106" t="s">
        <v>1241</v>
      </c>
      <c r="L17">
        <v>1551</v>
      </c>
      <c r="M17">
        <v>1553</v>
      </c>
      <c r="N17">
        <v>700</v>
      </c>
      <c r="O17" s="106" t="s">
        <v>1242</v>
      </c>
      <c r="P17">
        <v>0.71866142036620695</v>
      </c>
      <c r="Q17">
        <v>0.83028827550524298</v>
      </c>
      <c r="R17" s="15">
        <v>0.25367975407635601</v>
      </c>
      <c r="S17" s="15">
        <v>8.2156581597684297E-2</v>
      </c>
      <c r="T17">
        <v>0.40845219337257699</v>
      </c>
      <c r="U17">
        <v>0.40845219337257699</v>
      </c>
      <c r="V17">
        <v>0.52615777395809105</v>
      </c>
      <c r="W17">
        <v>3.81</v>
      </c>
      <c r="X17">
        <v>4.33</v>
      </c>
      <c r="Y17">
        <v>623513</v>
      </c>
      <c r="Z17">
        <v>31176</v>
      </c>
      <c r="AA17">
        <v>1.69</v>
      </c>
      <c r="AB17">
        <v>20</v>
      </c>
      <c r="AC17">
        <v>13</v>
      </c>
      <c r="AD17">
        <v>7</v>
      </c>
      <c r="AE17">
        <v>65</v>
      </c>
      <c r="AF17">
        <v>10</v>
      </c>
      <c r="AG17">
        <v>9</v>
      </c>
      <c r="AH17">
        <v>4</v>
      </c>
      <c r="AI17">
        <v>7</v>
      </c>
    </row>
    <row r="18" spans="1:35" x14ac:dyDescent="0.2">
      <c r="A18" s="102">
        <v>1086</v>
      </c>
      <c r="B18">
        <v>3291</v>
      </c>
      <c r="C18" s="106" t="s">
        <v>56</v>
      </c>
      <c r="D18" s="106" t="s">
        <v>1260</v>
      </c>
      <c r="E18">
        <v>1567</v>
      </c>
      <c r="F18">
        <v>1566</v>
      </c>
      <c r="G18">
        <v>700</v>
      </c>
      <c r="H18" s="106" t="s">
        <v>1242</v>
      </c>
      <c r="I18">
        <v>7278</v>
      </c>
      <c r="J18" s="106" t="s">
        <v>43</v>
      </c>
      <c r="K18" s="106" t="s">
        <v>1256</v>
      </c>
      <c r="L18">
        <v>2182</v>
      </c>
      <c r="M18">
        <v>2099</v>
      </c>
      <c r="N18">
        <v>500</v>
      </c>
      <c r="O18" s="106" t="s">
        <v>1239</v>
      </c>
      <c r="P18">
        <v>0.746255549026132</v>
      </c>
      <c r="Q18">
        <v>0.85253730178548004</v>
      </c>
      <c r="R18" s="15">
        <v>0.28120745704879901</v>
      </c>
      <c r="S18" s="15">
        <v>7.6257095877212897E-3</v>
      </c>
      <c r="T18">
        <v>-1.0345426534486999</v>
      </c>
      <c r="U18">
        <v>1.0345426534486999</v>
      </c>
      <c r="V18">
        <v>1.35610402719117</v>
      </c>
      <c r="W18">
        <v>-4.59</v>
      </c>
      <c r="X18">
        <v>4.45</v>
      </c>
      <c r="Y18">
        <v>618031</v>
      </c>
      <c r="Z18">
        <v>34335</v>
      </c>
      <c r="AA18">
        <v>1.7</v>
      </c>
      <c r="AB18">
        <v>18</v>
      </c>
      <c r="AC18">
        <v>13</v>
      </c>
      <c r="AD18">
        <v>5</v>
      </c>
      <c r="AE18">
        <v>72.22</v>
      </c>
      <c r="AF18">
        <v>12</v>
      </c>
      <c r="AG18">
        <v>10</v>
      </c>
      <c r="AH18">
        <v>2</v>
      </c>
      <c r="AI18">
        <v>6</v>
      </c>
    </row>
    <row r="19" spans="1:35" x14ac:dyDescent="0.2">
      <c r="A19" s="102">
        <v>1578</v>
      </c>
      <c r="B19">
        <v>2730</v>
      </c>
      <c r="C19" s="106" t="s">
        <v>602</v>
      </c>
      <c r="D19" s="106" t="s">
        <v>1264</v>
      </c>
      <c r="E19">
        <v>999</v>
      </c>
      <c r="F19">
        <v>976</v>
      </c>
      <c r="G19">
        <v>1100</v>
      </c>
      <c r="H19" s="106" t="s">
        <v>1242</v>
      </c>
      <c r="I19">
        <v>4205</v>
      </c>
      <c r="J19" s="106" t="s">
        <v>1392</v>
      </c>
      <c r="K19" s="106" t="s">
        <v>1263</v>
      </c>
      <c r="L19">
        <v>1150</v>
      </c>
      <c r="M19">
        <v>1144</v>
      </c>
      <c r="N19">
        <v>900</v>
      </c>
      <c r="O19" s="106" t="s">
        <v>1239</v>
      </c>
      <c r="P19">
        <v>0.84382033252184496</v>
      </c>
      <c r="Q19">
        <v>0.81181575815629003</v>
      </c>
      <c r="R19" s="15">
        <v>0.42481265467516499</v>
      </c>
      <c r="S19">
        <v>6.5046070639649095E-2</v>
      </c>
      <c r="T19">
        <v>-0.76923600901575995</v>
      </c>
      <c r="U19">
        <v>0.76923600901575995</v>
      </c>
      <c r="V19">
        <v>1.9747483397054899</v>
      </c>
      <c r="W19">
        <v>-2.72</v>
      </c>
      <c r="X19">
        <v>4.2699999999999996</v>
      </c>
      <c r="Y19">
        <v>612525</v>
      </c>
      <c r="Z19">
        <v>32238</v>
      </c>
      <c r="AA19">
        <v>1.55</v>
      </c>
      <c r="AB19">
        <v>19</v>
      </c>
      <c r="AC19">
        <v>12</v>
      </c>
      <c r="AD19">
        <v>7</v>
      </c>
      <c r="AE19">
        <v>63.16</v>
      </c>
      <c r="AF19">
        <v>10</v>
      </c>
      <c r="AG19">
        <v>10</v>
      </c>
      <c r="AH19">
        <v>5</v>
      </c>
      <c r="AI19">
        <v>4</v>
      </c>
    </row>
    <row r="20" spans="1:35" x14ac:dyDescent="0.2">
      <c r="A20" s="102">
        <v>1573</v>
      </c>
      <c r="B20">
        <v>4523</v>
      </c>
      <c r="C20" s="106" t="s">
        <v>1427</v>
      </c>
      <c r="D20" s="106" t="s">
        <v>1261</v>
      </c>
      <c r="E20">
        <v>8547</v>
      </c>
      <c r="F20">
        <v>8723</v>
      </c>
      <c r="G20">
        <v>100</v>
      </c>
      <c r="H20" s="106" t="s">
        <v>1239</v>
      </c>
      <c r="I20">
        <v>8267</v>
      </c>
      <c r="J20" s="106" t="s">
        <v>218</v>
      </c>
      <c r="K20" s="106" t="s">
        <v>1264</v>
      </c>
      <c r="L20">
        <v>2227</v>
      </c>
      <c r="M20">
        <v>2227</v>
      </c>
      <c r="N20">
        <v>400</v>
      </c>
      <c r="O20" s="106" t="s">
        <v>1242</v>
      </c>
      <c r="P20">
        <v>0.53715523965122103</v>
      </c>
      <c r="Q20">
        <v>0.81230960859355505</v>
      </c>
      <c r="R20">
        <v>0.461808449892395</v>
      </c>
      <c r="S20">
        <v>7.0345603961766798E-2</v>
      </c>
      <c r="T20">
        <v>1.56538025183027</v>
      </c>
      <c r="U20">
        <v>1.56538025183027</v>
      </c>
      <c r="V20">
        <v>1.61658743006642</v>
      </c>
      <c r="W20">
        <v>8.0299999999999994</v>
      </c>
      <c r="X20">
        <v>2.12</v>
      </c>
      <c r="Y20">
        <v>609486</v>
      </c>
      <c r="Z20">
        <v>50790</v>
      </c>
      <c r="AA20">
        <v>2.78</v>
      </c>
      <c r="AB20">
        <v>12</v>
      </c>
      <c r="AC20">
        <v>8</v>
      </c>
      <c r="AD20">
        <v>4</v>
      </c>
      <c r="AE20">
        <v>66.67</v>
      </c>
      <c r="AF20">
        <v>11</v>
      </c>
      <c r="AG20">
        <v>8</v>
      </c>
      <c r="AH20">
        <v>2</v>
      </c>
      <c r="AI20">
        <v>2</v>
      </c>
    </row>
    <row r="21" spans="1:35" x14ac:dyDescent="0.2">
      <c r="A21" s="102">
        <v>541</v>
      </c>
      <c r="B21">
        <v>1662</v>
      </c>
      <c r="C21" s="106" t="s">
        <v>564</v>
      </c>
      <c r="D21" s="106" t="s">
        <v>1449</v>
      </c>
      <c r="E21">
        <v>2566</v>
      </c>
      <c r="F21">
        <v>2605</v>
      </c>
      <c r="G21">
        <v>400</v>
      </c>
      <c r="H21" s="106" t="s">
        <v>1242</v>
      </c>
      <c r="I21">
        <v>9934</v>
      </c>
      <c r="J21" s="106" t="s">
        <v>1435</v>
      </c>
      <c r="K21" s="106" t="s">
        <v>1246</v>
      </c>
      <c r="L21">
        <v>2482</v>
      </c>
      <c r="M21">
        <v>2513</v>
      </c>
      <c r="N21">
        <v>400</v>
      </c>
      <c r="O21" s="106" t="s">
        <v>1239</v>
      </c>
      <c r="P21">
        <v>0.611814016940459</v>
      </c>
      <c r="Q21">
        <v>0.89764038685695002</v>
      </c>
      <c r="R21">
        <v>0.44158986591278099</v>
      </c>
      <c r="S21" s="106">
        <v>2.9732319322191302E-2</v>
      </c>
      <c r="T21">
        <v>-1.0542977519636201</v>
      </c>
      <c r="U21">
        <v>1.0542977519636201</v>
      </c>
      <c r="V21">
        <v>0.65576910984262105</v>
      </c>
      <c r="W21">
        <v>-4.4800000000000004</v>
      </c>
      <c r="X21">
        <v>3.53</v>
      </c>
      <c r="Y21">
        <v>597818</v>
      </c>
      <c r="Z21">
        <v>37364</v>
      </c>
      <c r="AA21">
        <v>2.0299999999999998</v>
      </c>
      <c r="AB21">
        <v>16</v>
      </c>
      <c r="AC21">
        <v>13</v>
      </c>
      <c r="AD21">
        <v>3</v>
      </c>
      <c r="AE21">
        <v>81.25</v>
      </c>
      <c r="AF21">
        <v>12</v>
      </c>
      <c r="AG21">
        <v>11</v>
      </c>
      <c r="AH21">
        <v>3</v>
      </c>
      <c r="AI21">
        <v>2</v>
      </c>
    </row>
    <row r="22" spans="1:35" x14ac:dyDescent="0.2">
      <c r="A22" s="102">
        <v>442</v>
      </c>
      <c r="B22">
        <v>1414</v>
      </c>
      <c r="C22" s="106" t="s">
        <v>1417</v>
      </c>
      <c r="D22" s="106" t="s">
        <v>1249</v>
      </c>
      <c r="E22">
        <v>4120</v>
      </c>
      <c r="F22">
        <v>4125</v>
      </c>
      <c r="G22">
        <v>200</v>
      </c>
      <c r="H22" s="106" t="s">
        <v>1242</v>
      </c>
      <c r="I22">
        <v>6479</v>
      </c>
      <c r="J22" s="106" t="s">
        <v>548</v>
      </c>
      <c r="K22" s="106" t="s">
        <v>1244</v>
      </c>
      <c r="L22">
        <v>2039</v>
      </c>
      <c r="M22">
        <v>2130</v>
      </c>
      <c r="N22">
        <v>400</v>
      </c>
      <c r="O22" s="106" t="s">
        <v>1239</v>
      </c>
      <c r="P22">
        <v>0.81445789218626496</v>
      </c>
      <c r="Q22">
        <v>0.90451282790978405</v>
      </c>
      <c r="R22" s="106">
        <v>2.2507066975218998E-2</v>
      </c>
      <c r="S22" s="106">
        <v>4.0936973010225801E-2</v>
      </c>
      <c r="T22">
        <v>-1.6628129662718001</v>
      </c>
      <c r="U22">
        <v>1.6628129662718001</v>
      </c>
      <c r="V22">
        <v>1.2070284849056601</v>
      </c>
      <c r="W22">
        <v>-3.55</v>
      </c>
      <c r="X22">
        <v>3.27</v>
      </c>
      <c r="Y22">
        <v>595694</v>
      </c>
      <c r="Z22">
        <v>33094</v>
      </c>
      <c r="AA22">
        <v>1.9</v>
      </c>
      <c r="AB22">
        <v>18</v>
      </c>
      <c r="AC22">
        <v>14</v>
      </c>
      <c r="AD22">
        <v>4</v>
      </c>
      <c r="AE22">
        <v>77.78</v>
      </c>
      <c r="AF22">
        <v>12</v>
      </c>
      <c r="AG22">
        <v>11</v>
      </c>
      <c r="AH22">
        <v>1</v>
      </c>
      <c r="AI22">
        <v>6</v>
      </c>
    </row>
    <row r="23" spans="1:35" x14ac:dyDescent="0.2">
      <c r="A23" s="102">
        <v>537</v>
      </c>
      <c r="B23">
        <v>1605</v>
      </c>
      <c r="C23" s="106" t="s">
        <v>1467</v>
      </c>
      <c r="D23" s="106" t="s">
        <v>1449</v>
      </c>
      <c r="E23">
        <v>1018.5</v>
      </c>
      <c r="F23">
        <v>1020</v>
      </c>
      <c r="G23">
        <v>1000</v>
      </c>
      <c r="H23" s="106" t="s">
        <v>1242</v>
      </c>
      <c r="I23">
        <v>3105</v>
      </c>
      <c r="J23" s="106" t="s">
        <v>47</v>
      </c>
      <c r="K23" s="106" t="s">
        <v>1244</v>
      </c>
      <c r="L23">
        <v>996</v>
      </c>
      <c r="M23">
        <v>1009</v>
      </c>
      <c r="N23">
        <v>1000</v>
      </c>
      <c r="O23" s="106" t="s">
        <v>1239</v>
      </c>
      <c r="P23">
        <v>0.69152878996035805</v>
      </c>
      <c r="Q23">
        <v>0.89779488636689697</v>
      </c>
      <c r="R23" s="106">
        <v>0.367565972851217</v>
      </c>
      <c r="S23" s="106">
        <v>1.03767251688766E-2</v>
      </c>
      <c r="T23">
        <v>-1.7164721226838</v>
      </c>
      <c r="U23">
        <v>1.7164721226838</v>
      </c>
      <c r="V23">
        <v>1.57181199993661</v>
      </c>
      <c r="W23">
        <v>-5.67</v>
      </c>
      <c r="X23">
        <v>1.08</v>
      </c>
      <c r="Y23">
        <v>594323</v>
      </c>
      <c r="Z23">
        <v>27015</v>
      </c>
      <c r="AA23">
        <v>1.26</v>
      </c>
      <c r="AB23">
        <v>22</v>
      </c>
      <c r="AC23">
        <v>16</v>
      </c>
      <c r="AD23">
        <v>6</v>
      </c>
      <c r="AE23">
        <v>72.73</v>
      </c>
      <c r="AF23">
        <v>10</v>
      </c>
      <c r="AG23">
        <v>12</v>
      </c>
      <c r="AH23">
        <v>3</v>
      </c>
      <c r="AI23">
        <v>7</v>
      </c>
    </row>
    <row r="24" spans="1:35" x14ac:dyDescent="0.2">
      <c r="A24" s="102">
        <v>373</v>
      </c>
      <c r="B24">
        <v>5019</v>
      </c>
      <c r="C24" s="106" t="s">
        <v>1499</v>
      </c>
      <c r="D24" s="106" t="s">
        <v>1500</v>
      </c>
      <c r="E24">
        <v>2813</v>
      </c>
      <c r="F24">
        <v>2851</v>
      </c>
      <c r="G24">
        <v>300</v>
      </c>
      <c r="H24" s="106" t="s">
        <v>1239</v>
      </c>
      <c r="I24">
        <v>5301</v>
      </c>
      <c r="J24" s="106" t="s">
        <v>698</v>
      </c>
      <c r="K24" s="106" t="s">
        <v>1238</v>
      </c>
      <c r="L24">
        <v>966</v>
      </c>
      <c r="M24">
        <v>1001</v>
      </c>
      <c r="N24">
        <v>900</v>
      </c>
      <c r="O24" s="106" t="s">
        <v>1242</v>
      </c>
      <c r="P24">
        <v>0.77581681072609099</v>
      </c>
      <c r="Q24">
        <v>0.90912559572850604</v>
      </c>
      <c r="R24" s="106">
        <v>0.45629605770543802</v>
      </c>
      <c r="S24" s="15">
        <v>7.75326262754873E-6</v>
      </c>
      <c r="T24">
        <v>0.54534035050104401</v>
      </c>
      <c r="U24">
        <v>0.54534035050104401</v>
      </c>
      <c r="V24">
        <v>0.84903572420597795</v>
      </c>
      <c r="W24">
        <v>1.68</v>
      </c>
      <c r="X24">
        <v>5.33</v>
      </c>
      <c r="Y24">
        <v>593106</v>
      </c>
      <c r="Z24">
        <v>45624</v>
      </c>
      <c r="AA24">
        <v>2.61</v>
      </c>
      <c r="AB24">
        <v>13</v>
      </c>
      <c r="AC24">
        <v>10</v>
      </c>
      <c r="AD24">
        <v>3</v>
      </c>
      <c r="AE24">
        <v>76.92</v>
      </c>
      <c r="AF24">
        <v>7</v>
      </c>
      <c r="AG24">
        <v>9</v>
      </c>
      <c r="AH24">
        <v>2</v>
      </c>
      <c r="AI24">
        <v>2</v>
      </c>
    </row>
    <row r="25" spans="1:35" x14ac:dyDescent="0.2">
      <c r="A25" s="102">
        <v>30</v>
      </c>
      <c r="B25">
        <v>2379</v>
      </c>
      <c r="C25" s="106" t="s">
        <v>468</v>
      </c>
      <c r="D25" s="106" t="s">
        <v>1253</v>
      </c>
      <c r="E25">
        <v>2899</v>
      </c>
      <c r="F25">
        <v>2930</v>
      </c>
      <c r="G25">
        <v>300</v>
      </c>
      <c r="H25" s="106" t="s">
        <v>1242</v>
      </c>
      <c r="I25">
        <v>8804</v>
      </c>
      <c r="J25" s="106" t="s">
        <v>900</v>
      </c>
      <c r="K25" s="106" t="s">
        <v>1260</v>
      </c>
      <c r="L25">
        <v>1622</v>
      </c>
      <c r="M25">
        <v>1637</v>
      </c>
      <c r="N25">
        <v>500</v>
      </c>
      <c r="O25" s="106" t="s">
        <v>1239</v>
      </c>
      <c r="P25">
        <v>0.72438287145341196</v>
      </c>
      <c r="Q25">
        <v>0.96124547147903705</v>
      </c>
      <c r="R25" s="15">
        <v>0.144304114691436</v>
      </c>
      <c r="S25" s="106">
        <v>7.0796252069729795E-2</v>
      </c>
      <c r="T25">
        <v>-2.2649024588741602</v>
      </c>
      <c r="U25">
        <v>2.2649024588741602</v>
      </c>
      <c r="V25">
        <v>2.2091962862311298</v>
      </c>
      <c r="W25">
        <v>-8.7100000000000009</v>
      </c>
      <c r="X25">
        <v>6.88</v>
      </c>
      <c r="Y25">
        <v>592808</v>
      </c>
      <c r="Z25">
        <v>22800</v>
      </c>
      <c r="AA25">
        <v>1.18</v>
      </c>
      <c r="AB25">
        <v>26</v>
      </c>
      <c r="AC25">
        <v>17</v>
      </c>
      <c r="AD25">
        <v>9</v>
      </c>
      <c r="AE25">
        <v>65.38</v>
      </c>
      <c r="AF25">
        <v>10</v>
      </c>
      <c r="AG25">
        <v>15</v>
      </c>
      <c r="AH25">
        <v>6</v>
      </c>
      <c r="AI25">
        <v>5</v>
      </c>
    </row>
    <row r="26" spans="1:35" x14ac:dyDescent="0.2">
      <c r="A26" s="102">
        <v>400</v>
      </c>
      <c r="B26">
        <v>1963</v>
      </c>
      <c r="C26" s="106" t="s">
        <v>1486</v>
      </c>
      <c r="D26" s="106" t="s">
        <v>1249</v>
      </c>
      <c r="E26">
        <v>1482</v>
      </c>
      <c r="F26">
        <v>1500</v>
      </c>
      <c r="G26">
        <v>700</v>
      </c>
      <c r="H26" s="106" t="s">
        <v>1239</v>
      </c>
      <c r="I26">
        <v>6995</v>
      </c>
      <c r="J26" s="106" t="s">
        <v>48</v>
      </c>
      <c r="K26" s="106" t="s">
        <v>1256</v>
      </c>
      <c r="L26">
        <v>1711</v>
      </c>
      <c r="M26">
        <v>1717</v>
      </c>
      <c r="N26">
        <v>600</v>
      </c>
      <c r="O26" s="106" t="s">
        <v>1242</v>
      </c>
      <c r="P26">
        <v>0.84097164072188202</v>
      </c>
      <c r="Q26">
        <v>0.90724328788469599</v>
      </c>
      <c r="R26" s="106">
        <v>0.38289014962136703</v>
      </c>
      <c r="S26" s="106">
        <v>1.6780948082656601E-2</v>
      </c>
      <c r="T26">
        <v>2.2309328605707899</v>
      </c>
      <c r="U26">
        <v>2.2309328605707899</v>
      </c>
      <c r="V26">
        <v>2.0608920734026399</v>
      </c>
      <c r="W26">
        <v>8.3000000000000007</v>
      </c>
      <c r="X26">
        <v>1.92</v>
      </c>
      <c r="Y26">
        <v>588450</v>
      </c>
      <c r="Z26">
        <v>26748</v>
      </c>
      <c r="AA26">
        <v>1.37</v>
      </c>
      <c r="AB26">
        <v>22</v>
      </c>
      <c r="AC26">
        <v>15</v>
      </c>
      <c r="AD26">
        <v>7</v>
      </c>
      <c r="AE26">
        <v>68.180000000000007</v>
      </c>
      <c r="AF26">
        <v>12</v>
      </c>
      <c r="AG26">
        <v>13</v>
      </c>
      <c r="AH26">
        <v>5</v>
      </c>
      <c r="AI26">
        <v>4</v>
      </c>
    </row>
    <row r="27" spans="1:35" x14ac:dyDescent="0.2">
      <c r="A27" s="102">
        <v>650</v>
      </c>
      <c r="B27">
        <v>4185</v>
      </c>
      <c r="C27" s="106" t="s">
        <v>1642</v>
      </c>
      <c r="D27" s="106" t="s">
        <v>1263</v>
      </c>
      <c r="E27">
        <v>2057</v>
      </c>
      <c r="F27">
        <v>2087</v>
      </c>
      <c r="G27">
        <v>500</v>
      </c>
      <c r="H27" s="106" t="s">
        <v>1239</v>
      </c>
      <c r="I27">
        <v>4503</v>
      </c>
      <c r="J27" s="106" t="s">
        <v>672</v>
      </c>
      <c r="K27" s="106" t="s">
        <v>1261</v>
      </c>
      <c r="L27">
        <v>1810</v>
      </c>
      <c r="M27">
        <v>1824</v>
      </c>
      <c r="N27">
        <v>600</v>
      </c>
      <c r="O27" s="106" t="s">
        <v>1242</v>
      </c>
      <c r="P27">
        <v>0.53264007237465805</v>
      </c>
      <c r="Q27">
        <v>0.88836530520075396</v>
      </c>
      <c r="R27" s="106">
        <v>0.14517125612183901</v>
      </c>
      <c r="S27" s="15">
        <v>3.9836820608780299E-2</v>
      </c>
      <c r="T27">
        <v>1.53786076851621</v>
      </c>
      <c r="U27">
        <v>1.53786076851621</v>
      </c>
      <c r="V27">
        <v>1.2149609387318701</v>
      </c>
      <c r="W27">
        <v>4.8600000000000003</v>
      </c>
      <c r="X27">
        <v>4.88</v>
      </c>
      <c r="Y27">
        <v>581561</v>
      </c>
      <c r="Z27">
        <v>32309</v>
      </c>
      <c r="AA27">
        <v>1.62</v>
      </c>
      <c r="AB27">
        <v>18</v>
      </c>
      <c r="AC27">
        <v>14</v>
      </c>
      <c r="AD27">
        <v>4</v>
      </c>
      <c r="AE27">
        <v>77.78</v>
      </c>
      <c r="AF27">
        <v>12</v>
      </c>
      <c r="AG27">
        <v>10</v>
      </c>
      <c r="AH27">
        <v>2</v>
      </c>
      <c r="AI27">
        <v>6</v>
      </c>
    </row>
    <row r="28" spans="1:35" x14ac:dyDescent="0.2">
      <c r="A28" s="102">
        <v>1192</v>
      </c>
      <c r="B28">
        <v>1812</v>
      </c>
      <c r="C28" s="106" t="s">
        <v>1335</v>
      </c>
      <c r="D28" s="106" t="s">
        <v>1249</v>
      </c>
      <c r="E28">
        <v>1206</v>
      </c>
      <c r="F28">
        <v>1220</v>
      </c>
      <c r="G28">
        <v>900</v>
      </c>
      <c r="H28" s="106" t="s">
        <v>1242</v>
      </c>
      <c r="I28">
        <v>7261</v>
      </c>
      <c r="J28" s="106" t="s">
        <v>1609</v>
      </c>
      <c r="K28" s="106" t="s">
        <v>1256</v>
      </c>
      <c r="L28">
        <v>854</v>
      </c>
      <c r="M28">
        <v>836</v>
      </c>
      <c r="N28">
        <v>1300</v>
      </c>
      <c r="O28" s="106" t="s">
        <v>1239</v>
      </c>
      <c r="P28">
        <v>0.73879242847331394</v>
      </c>
      <c r="Q28">
        <v>0.84480028885620495</v>
      </c>
      <c r="R28">
        <v>0.29614327087891601</v>
      </c>
      <c r="S28" s="106">
        <v>7.7336685180614401E-2</v>
      </c>
      <c r="T28">
        <v>-1.3459240683756699</v>
      </c>
      <c r="U28">
        <v>1.3459240683756699</v>
      </c>
      <c r="V28">
        <v>2.6557353893864599</v>
      </c>
      <c r="W28">
        <v>-3.95</v>
      </c>
      <c r="X28">
        <v>1.02</v>
      </c>
      <c r="Y28">
        <v>579749</v>
      </c>
      <c r="Z28">
        <v>24156</v>
      </c>
      <c r="AA28">
        <v>1.1499999999999999</v>
      </c>
      <c r="AB28">
        <v>24</v>
      </c>
      <c r="AC28">
        <v>19</v>
      </c>
      <c r="AD28">
        <v>5</v>
      </c>
      <c r="AE28">
        <v>79.17</v>
      </c>
      <c r="AF28">
        <v>12</v>
      </c>
      <c r="AG28">
        <v>11</v>
      </c>
      <c r="AH28">
        <v>3</v>
      </c>
      <c r="AI28">
        <v>10</v>
      </c>
    </row>
    <row r="29" spans="1:35" x14ac:dyDescent="0.2">
      <c r="A29" s="102">
        <v>210</v>
      </c>
      <c r="B29">
        <v>2127</v>
      </c>
      <c r="C29" s="106" t="s">
        <v>1419</v>
      </c>
      <c r="D29" s="106" t="s">
        <v>1253</v>
      </c>
      <c r="E29">
        <v>3465</v>
      </c>
      <c r="F29">
        <v>3600</v>
      </c>
      <c r="G29">
        <v>300</v>
      </c>
      <c r="H29" s="106" t="s">
        <v>1242</v>
      </c>
      <c r="I29">
        <v>6920</v>
      </c>
      <c r="J29" s="106" t="s">
        <v>1243</v>
      </c>
      <c r="K29" s="106" t="s">
        <v>1244</v>
      </c>
      <c r="L29">
        <v>5160</v>
      </c>
      <c r="M29">
        <v>5360</v>
      </c>
      <c r="N29">
        <v>200</v>
      </c>
      <c r="O29" s="106" t="s">
        <v>1239</v>
      </c>
      <c r="P29">
        <v>0.57846061648244296</v>
      </c>
      <c r="Q29">
        <v>0.92683745356087599</v>
      </c>
      <c r="R29" s="106">
        <v>3.8078280367064898E-2</v>
      </c>
      <c r="S29" s="106">
        <v>1.10075763860519E-2</v>
      </c>
      <c r="T29">
        <v>-0.80741108742016499</v>
      </c>
      <c r="U29">
        <v>0.80741108742016499</v>
      </c>
      <c r="V29">
        <v>0.91366116290220001</v>
      </c>
      <c r="W29">
        <v>-8.2200000000000006</v>
      </c>
      <c r="X29">
        <v>0.75</v>
      </c>
      <c r="Y29">
        <v>579703</v>
      </c>
      <c r="Z29">
        <v>32206</v>
      </c>
      <c r="AA29">
        <v>1.84</v>
      </c>
      <c r="AB29">
        <v>18</v>
      </c>
      <c r="AC29">
        <v>14</v>
      </c>
      <c r="AD29">
        <v>4</v>
      </c>
      <c r="AE29">
        <v>77.78</v>
      </c>
      <c r="AF29">
        <v>8</v>
      </c>
      <c r="AG29">
        <v>14</v>
      </c>
      <c r="AH29">
        <v>4</v>
      </c>
      <c r="AI29">
        <v>0</v>
      </c>
    </row>
    <row r="30" spans="1:35" x14ac:dyDescent="0.2">
      <c r="A30" s="102">
        <v>293</v>
      </c>
      <c r="B30">
        <v>3116</v>
      </c>
      <c r="C30" s="106" t="s">
        <v>1426</v>
      </c>
      <c r="D30" s="106" t="s">
        <v>1256</v>
      </c>
      <c r="E30">
        <v>1539</v>
      </c>
      <c r="F30">
        <v>1555</v>
      </c>
      <c r="G30">
        <v>700</v>
      </c>
      <c r="H30" s="106" t="s">
        <v>1242</v>
      </c>
      <c r="I30">
        <v>9787</v>
      </c>
      <c r="J30" s="106" t="s">
        <v>1655</v>
      </c>
      <c r="K30" s="106" t="s">
        <v>1253</v>
      </c>
      <c r="L30">
        <v>3535</v>
      </c>
      <c r="M30">
        <v>3540</v>
      </c>
      <c r="N30">
        <v>300</v>
      </c>
      <c r="O30" s="106" t="s">
        <v>1239</v>
      </c>
      <c r="P30">
        <v>0.75959662850796295</v>
      </c>
      <c r="Q30">
        <v>0.91681354078485</v>
      </c>
      <c r="R30">
        <v>0.233984003005789</v>
      </c>
      <c r="S30" s="106">
        <v>8.3001842652931299E-3</v>
      </c>
      <c r="T30">
        <v>-0.43266053645191399</v>
      </c>
      <c r="U30">
        <v>0.43266053645191399</v>
      </c>
      <c r="V30">
        <v>2.8091427225953199E-2</v>
      </c>
      <c r="W30">
        <v>-1.1000000000000001</v>
      </c>
      <c r="X30">
        <v>2.5</v>
      </c>
      <c r="Y30">
        <v>579670</v>
      </c>
      <c r="Z30">
        <v>32204</v>
      </c>
      <c r="AA30">
        <v>1.96</v>
      </c>
      <c r="AB30">
        <v>18</v>
      </c>
      <c r="AC30">
        <v>15</v>
      </c>
      <c r="AD30">
        <v>3</v>
      </c>
      <c r="AE30">
        <v>83.33</v>
      </c>
      <c r="AF30">
        <v>10</v>
      </c>
      <c r="AG30">
        <v>11</v>
      </c>
      <c r="AH30">
        <v>2</v>
      </c>
      <c r="AI30">
        <v>5</v>
      </c>
    </row>
    <row r="31" spans="1:35" x14ac:dyDescent="0.2">
      <c r="A31" s="102">
        <v>339</v>
      </c>
      <c r="B31">
        <v>3863</v>
      </c>
      <c r="C31" s="106" t="s">
        <v>1454</v>
      </c>
      <c r="D31" s="106" t="s">
        <v>1453</v>
      </c>
      <c r="E31">
        <v>1633</v>
      </c>
      <c r="F31">
        <v>1645</v>
      </c>
      <c r="G31">
        <v>600</v>
      </c>
      <c r="H31" s="106" t="s">
        <v>1242</v>
      </c>
      <c r="I31">
        <v>5301</v>
      </c>
      <c r="J31" s="106" t="s">
        <v>698</v>
      </c>
      <c r="K31" s="106" t="s">
        <v>1238</v>
      </c>
      <c r="L31">
        <v>966</v>
      </c>
      <c r="M31">
        <v>1001</v>
      </c>
      <c r="N31">
        <v>1000</v>
      </c>
      <c r="O31" s="106" t="s">
        <v>1239</v>
      </c>
      <c r="P31">
        <v>0.66210632425776905</v>
      </c>
      <c r="Q31">
        <v>0.911495132481007</v>
      </c>
      <c r="R31" s="15">
        <v>3.0993326041061101E-2</v>
      </c>
      <c r="S31" s="15">
        <v>6.3895408995310104E-3</v>
      </c>
      <c r="T31">
        <v>-1.7769468427694499</v>
      </c>
      <c r="U31">
        <v>1.7769468427694499</v>
      </c>
      <c r="V31">
        <v>1.1786968812651799</v>
      </c>
      <c r="W31">
        <v>-5.96</v>
      </c>
      <c r="X31">
        <v>1.42</v>
      </c>
      <c r="Y31">
        <v>572012</v>
      </c>
      <c r="Z31">
        <v>26001</v>
      </c>
      <c r="AA31">
        <v>1.33</v>
      </c>
      <c r="AB31">
        <v>22</v>
      </c>
      <c r="AC31">
        <v>13</v>
      </c>
      <c r="AD31">
        <v>9</v>
      </c>
      <c r="AE31">
        <v>59.09</v>
      </c>
      <c r="AF31">
        <v>7</v>
      </c>
      <c r="AG31">
        <v>12</v>
      </c>
      <c r="AH31">
        <v>7</v>
      </c>
      <c r="AI31">
        <v>3</v>
      </c>
    </row>
    <row r="32" spans="1:35" x14ac:dyDescent="0.2">
      <c r="A32" s="102">
        <v>304</v>
      </c>
      <c r="B32">
        <v>3387</v>
      </c>
      <c r="C32" s="106" t="s">
        <v>634</v>
      </c>
      <c r="D32" s="106" t="s">
        <v>1264</v>
      </c>
      <c r="E32">
        <v>2001</v>
      </c>
      <c r="F32">
        <v>2072</v>
      </c>
      <c r="G32">
        <v>400</v>
      </c>
      <c r="H32" s="106" t="s">
        <v>1239</v>
      </c>
      <c r="I32">
        <v>4186</v>
      </c>
      <c r="J32" s="106" t="s">
        <v>664</v>
      </c>
      <c r="K32" s="106" t="s">
        <v>1263</v>
      </c>
      <c r="L32">
        <v>4130</v>
      </c>
      <c r="M32">
        <v>4240</v>
      </c>
      <c r="N32">
        <v>200</v>
      </c>
      <c r="O32" s="106" t="s">
        <v>1242</v>
      </c>
      <c r="P32">
        <v>0.837758755619745</v>
      </c>
      <c r="Q32">
        <v>0.91532127460685797</v>
      </c>
      <c r="R32" s="15">
        <v>0.39574384743346702</v>
      </c>
      <c r="S32" s="106">
        <v>7.0276001065437604E-2</v>
      </c>
      <c r="T32">
        <v>0.74625922993595295</v>
      </c>
      <c r="U32">
        <v>0.74625922993595295</v>
      </c>
      <c r="V32">
        <v>0.34428402660754598</v>
      </c>
      <c r="W32">
        <v>4.84</v>
      </c>
      <c r="X32">
        <v>2.2599999999999998</v>
      </c>
      <c r="Y32">
        <v>571231</v>
      </c>
      <c r="Z32">
        <v>33602</v>
      </c>
      <c r="AA32">
        <v>2.02</v>
      </c>
      <c r="AB32">
        <v>17</v>
      </c>
      <c r="AC32">
        <v>13</v>
      </c>
      <c r="AD32">
        <v>4</v>
      </c>
      <c r="AE32">
        <v>76.47</v>
      </c>
      <c r="AF32">
        <v>10</v>
      </c>
      <c r="AG32">
        <v>10</v>
      </c>
      <c r="AH32">
        <v>3</v>
      </c>
      <c r="AI32">
        <v>4</v>
      </c>
    </row>
    <row r="33" spans="1:35" x14ac:dyDescent="0.2">
      <c r="A33" s="102">
        <v>43</v>
      </c>
      <c r="B33">
        <v>5393</v>
      </c>
      <c r="C33" s="106" t="s">
        <v>233</v>
      </c>
      <c r="D33" s="106" t="s">
        <v>1238</v>
      </c>
      <c r="E33">
        <v>2470</v>
      </c>
      <c r="F33">
        <v>2457</v>
      </c>
      <c r="G33">
        <v>400</v>
      </c>
      <c r="H33" s="106" t="s">
        <v>1242</v>
      </c>
      <c r="I33">
        <v>8253</v>
      </c>
      <c r="J33" s="106" t="s">
        <v>527</v>
      </c>
      <c r="K33" s="106" t="s">
        <v>1245</v>
      </c>
      <c r="L33">
        <v>1737</v>
      </c>
      <c r="M33">
        <v>1716</v>
      </c>
      <c r="N33">
        <v>600</v>
      </c>
      <c r="O33" s="106" t="s">
        <v>1239</v>
      </c>
      <c r="P33">
        <v>0.60295004076049197</v>
      </c>
      <c r="Q33">
        <v>0.95768641978973601</v>
      </c>
      <c r="R33">
        <v>0.29721268880784901</v>
      </c>
      <c r="S33" s="106">
        <v>8.5400354998863004E-2</v>
      </c>
      <c r="T33">
        <v>-0.35009877183823601</v>
      </c>
      <c r="U33">
        <v>0.35009877183823601</v>
      </c>
      <c r="V33">
        <v>0.73852316024257902</v>
      </c>
      <c r="W33">
        <v>-1.07</v>
      </c>
      <c r="X33">
        <v>4.76</v>
      </c>
      <c r="Y33">
        <v>569451</v>
      </c>
      <c r="Z33">
        <v>35591</v>
      </c>
      <c r="AA33">
        <v>1.81</v>
      </c>
      <c r="AB33">
        <v>16</v>
      </c>
      <c r="AC33">
        <v>13</v>
      </c>
      <c r="AD33">
        <v>3</v>
      </c>
      <c r="AE33">
        <v>81.25</v>
      </c>
      <c r="AF33">
        <v>12</v>
      </c>
      <c r="AG33">
        <v>9</v>
      </c>
      <c r="AH33">
        <v>1</v>
      </c>
      <c r="AI33">
        <v>6</v>
      </c>
    </row>
    <row r="34" spans="1:35" x14ac:dyDescent="0.2">
      <c r="A34" s="102">
        <v>959</v>
      </c>
      <c r="B34">
        <v>3291</v>
      </c>
      <c r="C34" s="106" t="s">
        <v>56</v>
      </c>
      <c r="D34" s="106" t="s">
        <v>1260</v>
      </c>
      <c r="E34">
        <v>1567</v>
      </c>
      <c r="F34">
        <v>1566</v>
      </c>
      <c r="G34">
        <v>700</v>
      </c>
      <c r="H34" s="106" t="s">
        <v>1242</v>
      </c>
      <c r="I34">
        <v>5991</v>
      </c>
      <c r="J34" s="106" t="s">
        <v>1071</v>
      </c>
      <c r="K34" s="106" t="s">
        <v>1436</v>
      </c>
      <c r="L34">
        <v>860</v>
      </c>
      <c r="M34">
        <v>859</v>
      </c>
      <c r="N34">
        <v>1300</v>
      </c>
      <c r="O34" s="106" t="s">
        <v>1239</v>
      </c>
      <c r="P34">
        <v>0.69221133635582799</v>
      </c>
      <c r="Q34">
        <v>0.86253346299259503</v>
      </c>
      <c r="R34" s="106">
        <v>0.27385569509095797</v>
      </c>
      <c r="S34">
        <v>2.4988251068514002E-3</v>
      </c>
      <c r="T34">
        <v>-1.6608741103080999</v>
      </c>
      <c r="U34">
        <v>1.6608741103080999</v>
      </c>
      <c r="V34">
        <v>1.9884942209335399</v>
      </c>
      <c r="W34">
        <v>-7.11</v>
      </c>
      <c r="X34">
        <v>1.87</v>
      </c>
      <c r="Y34">
        <v>566414</v>
      </c>
      <c r="Z34">
        <v>26972</v>
      </c>
      <c r="AA34">
        <v>1.29</v>
      </c>
      <c r="AB34">
        <v>21</v>
      </c>
      <c r="AC34">
        <v>16</v>
      </c>
      <c r="AD34">
        <v>5</v>
      </c>
      <c r="AE34">
        <v>76.19</v>
      </c>
      <c r="AF34">
        <v>13</v>
      </c>
      <c r="AG34">
        <v>11</v>
      </c>
      <c r="AH34">
        <v>3</v>
      </c>
      <c r="AI34">
        <v>7</v>
      </c>
    </row>
    <row r="35" spans="1:35" x14ac:dyDescent="0.2">
      <c r="A35" s="102">
        <v>486</v>
      </c>
      <c r="B35">
        <v>2127</v>
      </c>
      <c r="C35" s="106" t="s">
        <v>1419</v>
      </c>
      <c r="D35" s="106" t="s">
        <v>1253</v>
      </c>
      <c r="E35">
        <v>3465</v>
      </c>
      <c r="F35">
        <v>3600</v>
      </c>
      <c r="G35">
        <v>300</v>
      </c>
      <c r="H35" s="106" t="s">
        <v>1242</v>
      </c>
      <c r="I35">
        <v>6976</v>
      </c>
      <c r="J35" s="106" t="s">
        <v>772</v>
      </c>
      <c r="K35" s="106" t="s">
        <v>1244</v>
      </c>
      <c r="L35">
        <v>3360</v>
      </c>
      <c r="M35">
        <v>3425</v>
      </c>
      <c r="N35">
        <v>300</v>
      </c>
      <c r="O35" s="106" t="s">
        <v>1239</v>
      </c>
      <c r="P35">
        <v>0.56214745150791101</v>
      </c>
      <c r="Q35">
        <v>0.90171343122930203</v>
      </c>
      <c r="R35" s="106">
        <v>4.2650566362882898E-2</v>
      </c>
      <c r="S35" s="106">
        <v>5.0320731530210001E-2</v>
      </c>
      <c r="T35">
        <v>-1.5545691176243801</v>
      </c>
      <c r="U35">
        <v>1.5545691176243801</v>
      </c>
      <c r="V35">
        <v>1.7689825869082201</v>
      </c>
      <c r="W35">
        <v>-10.09</v>
      </c>
      <c r="X35">
        <v>4.8600000000000003</v>
      </c>
      <c r="Y35">
        <v>563359</v>
      </c>
      <c r="Z35">
        <v>33139</v>
      </c>
      <c r="AA35">
        <v>1.77</v>
      </c>
      <c r="AB35">
        <v>17</v>
      </c>
      <c r="AC35">
        <v>12</v>
      </c>
      <c r="AD35">
        <v>5</v>
      </c>
      <c r="AE35">
        <v>70.59</v>
      </c>
      <c r="AF35">
        <v>8</v>
      </c>
      <c r="AG35">
        <v>11</v>
      </c>
      <c r="AH35">
        <v>5</v>
      </c>
      <c r="AI35">
        <v>1</v>
      </c>
    </row>
    <row r="36" spans="1:35" x14ac:dyDescent="0.2">
      <c r="A36" s="102">
        <v>921</v>
      </c>
      <c r="B36">
        <v>7259</v>
      </c>
      <c r="C36" s="106" t="s">
        <v>25</v>
      </c>
      <c r="D36" s="106" t="s">
        <v>1256</v>
      </c>
      <c r="E36">
        <v>3750</v>
      </c>
      <c r="F36">
        <v>3725</v>
      </c>
      <c r="G36">
        <v>200</v>
      </c>
      <c r="H36" s="106" t="s">
        <v>1239</v>
      </c>
      <c r="I36">
        <v>8385</v>
      </c>
      <c r="J36" s="106" t="s">
        <v>881</v>
      </c>
      <c r="K36" s="106" t="s">
        <v>1294</v>
      </c>
      <c r="L36">
        <v>515</v>
      </c>
      <c r="M36">
        <v>514</v>
      </c>
      <c r="N36">
        <v>1400</v>
      </c>
      <c r="O36" s="106" t="s">
        <v>1242</v>
      </c>
      <c r="P36">
        <v>0.76816006182005803</v>
      </c>
      <c r="Q36">
        <v>0.86540251527402101</v>
      </c>
      <c r="R36">
        <v>0.37120189675775001</v>
      </c>
      <c r="S36">
        <v>1.9562980189944499E-4</v>
      </c>
      <c r="T36">
        <v>1.5166762722860301</v>
      </c>
      <c r="U36">
        <v>1.5166762722860301</v>
      </c>
      <c r="V36">
        <v>1.7648254737836699</v>
      </c>
      <c r="W36">
        <v>6</v>
      </c>
      <c r="X36">
        <v>3.41</v>
      </c>
      <c r="Y36">
        <v>553757</v>
      </c>
      <c r="Z36">
        <v>32574</v>
      </c>
      <c r="AA36">
        <v>1.96</v>
      </c>
      <c r="AB36">
        <v>17</v>
      </c>
      <c r="AC36">
        <v>14</v>
      </c>
      <c r="AD36">
        <v>3</v>
      </c>
      <c r="AE36">
        <v>82.35</v>
      </c>
      <c r="AF36">
        <v>13</v>
      </c>
      <c r="AG36">
        <v>13</v>
      </c>
      <c r="AH36">
        <v>1</v>
      </c>
      <c r="AI36">
        <v>3</v>
      </c>
    </row>
    <row r="37" spans="1:35" x14ac:dyDescent="0.2">
      <c r="A37" s="102">
        <v>1338</v>
      </c>
      <c r="B37">
        <v>4681</v>
      </c>
      <c r="C37" s="106" t="s">
        <v>1050</v>
      </c>
      <c r="D37" s="106" t="s">
        <v>1253</v>
      </c>
      <c r="E37">
        <v>1542</v>
      </c>
      <c r="F37">
        <v>1554</v>
      </c>
      <c r="G37">
        <v>600</v>
      </c>
      <c r="H37" s="106" t="s">
        <v>1242</v>
      </c>
      <c r="I37">
        <v>6457</v>
      </c>
      <c r="J37" s="106" t="s">
        <v>1563</v>
      </c>
      <c r="K37" s="106" t="s">
        <v>1251</v>
      </c>
      <c r="L37">
        <v>3095</v>
      </c>
      <c r="M37">
        <v>3085</v>
      </c>
      <c r="N37">
        <v>300</v>
      </c>
      <c r="O37" s="106" t="s">
        <v>1239</v>
      </c>
      <c r="P37">
        <v>0.820025405040124</v>
      </c>
      <c r="Q37">
        <v>0.83354696014664398</v>
      </c>
      <c r="R37">
        <v>0.11165262907727801</v>
      </c>
      <c r="S37" s="106">
        <v>8.1953528703768395E-3</v>
      </c>
      <c r="T37">
        <v>-2.6626220391340198</v>
      </c>
      <c r="U37">
        <v>2.6626220391340198</v>
      </c>
      <c r="V37">
        <v>3.21063838953012</v>
      </c>
      <c r="W37">
        <v>-8.6199999999999992</v>
      </c>
      <c r="X37">
        <v>0.75</v>
      </c>
      <c r="Y37">
        <v>552548</v>
      </c>
      <c r="Z37">
        <v>36837</v>
      </c>
      <c r="AA37">
        <v>1.98</v>
      </c>
      <c r="AB37">
        <v>15</v>
      </c>
      <c r="AC37">
        <v>12</v>
      </c>
      <c r="AD37">
        <v>3</v>
      </c>
      <c r="AE37">
        <v>80</v>
      </c>
      <c r="AF37">
        <v>11</v>
      </c>
      <c r="AG37">
        <v>10</v>
      </c>
      <c r="AH37">
        <v>1</v>
      </c>
      <c r="AI37">
        <v>4</v>
      </c>
    </row>
    <row r="38" spans="1:35" x14ac:dyDescent="0.2">
      <c r="A38" s="102">
        <v>1603</v>
      </c>
      <c r="B38">
        <v>4182</v>
      </c>
      <c r="C38" s="106" t="s">
        <v>45</v>
      </c>
      <c r="D38" s="106" t="s">
        <v>1263</v>
      </c>
      <c r="E38">
        <v>1733</v>
      </c>
      <c r="F38">
        <v>1769</v>
      </c>
      <c r="G38">
        <v>500</v>
      </c>
      <c r="H38" s="106" t="s">
        <v>1242</v>
      </c>
      <c r="I38">
        <v>4523</v>
      </c>
      <c r="J38" s="106" t="s">
        <v>1427</v>
      </c>
      <c r="K38" s="106" t="s">
        <v>1261</v>
      </c>
      <c r="L38">
        <v>8547</v>
      </c>
      <c r="M38">
        <v>8723</v>
      </c>
      <c r="N38">
        <v>100</v>
      </c>
      <c r="O38" s="106" t="s">
        <v>1239</v>
      </c>
      <c r="P38">
        <v>0.79354923079404305</v>
      </c>
      <c r="Q38">
        <v>0.80890494387219603</v>
      </c>
      <c r="R38" s="15">
        <v>9.8745282619965097E-2</v>
      </c>
      <c r="S38" s="106">
        <v>7.3274096487580404E-2</v>
      </c>
      <c r="T38">
        <v>-0.62588401433719798</v>
      </c>
      <c r="U38">
        <v>0.62588401433719798</v>
      </c>
      <c r="V38">
        <v>0.614986553034088</v>
      </c>
      <c r="W38">
        <v>-2.64</v>
      </c>
      <c r="X38">
        <v>1.4</v>
      </c>
      <c r="Y38">
        <v>549414</v>
      </c>
      <c r="Z38">
        <v>34338</v>
      </c>
      <c r="AA38">
        <v>1.72</v>
      </c>
      <c r="AB38">
        <v>16</v>
      </c>
      <c r="AC38">
        <v>11</v>
      </c>
      <c r="AD38">
        <v>5</v>
      </c>
      <c r="AE38">
        <v>68.75</v>
      </c>
      <c r="AF38">
        <v>10</v>
      </c>
      <c r="AG38">
        <v>10</v>
      </c>
      <c r="AH38">
        <v>3</v>
      </c>
      <c r="AI38">
        <v>3</v>
      </c>
    </row>
    <row r="39" spans="1:35" x14ac:dyDescent="0.2">
      <c r="A39" s="102">
        <v>471</v>
      </c>
      <c r="B39">
        <v>6361</v>
      </c>
      <c r="C39" s="106" t="s">
        <v>740</v>
      </c>
      <c r="D39" s="106" t="s">
        <v>1251</v>
      </c>
      <c r="E39">
        <v>2705</v>
      </c>
      <c r="F39">
        <v>2723</v>
      </c>
      <c r="G39">
        <v>400</v>
      </c>
      <c r="H39" s="106" t="s">
        <v>1242</v>
      </c>
      <c r="I39">
        <v>7272</v>
      </c>
      <c r="J39" s="106" t="s">
        <v>1443</v>
      </c>
      <c r="K39" s="106" t="s">
        <v>1256</v>
      </c>
      <c r="L39">
        <v>1846</v>
      </c>
      <c r="M39">
        <v>1856</v>
      </c>
      <c r="N39">
        <v>600</v>
      </c>
      <c r="O39" s="106" t="s">
        <v>1239</v>
      </c>
      <c r="P39">
        <v>0.79185016576193201</v>
      </c>
      <c r="Q39">
        <v>0.90277674777498995</v>
      </c>
      <c r="R39">
        <v>0.263152762735123</v>
      </c>
      <c r="S39" s="106">
        <v>5.6195273526357802E-2</v>
      </c>
      <c r="T39">
        <v>-0.68354734517773097</v>
      </c>
      <c r="U39">
        <v>0.68354734517773097</v>
      </c>
      <c r="V39">
        <v>0.50186555456794801</v>
      </c>
      <c r="W39">
        <v>-2.54</v>
      </c>
      <c r="X39">
        <v>2.2400000000000002</v>
      </c>
      <c r="Y39">
        <v>541265</v>
      </c>
      <c r="Z39">
        <v>60141</v>
      </c>
      <c r="AA39">
        <v>3.23</v>
      </c>
      <c r="AB39">
        <v>9</v>
      </c>
      <c r="AC39">
        <v>8</v>
      </c>
      <c r="AD39">
        <v>1</v>
      </c>
      <c r="AE39">
        <v>88.89</v>
      </c>
      <c r="AF39">
        <v>12</v>
      </c>
      <c r="AG39">
        <v>6</v>
      </c>
      <c r="AH39">
        <v>0</v>
      </c>
      <c r="AI39">
        <v>3</v>
      </c>
    </row>
    <row r="40" spans="1:35" x14ac:dyDescent="0.2">
      <c r="A40" s="102">
        <v>1443</v>
      </c>
      <c r="B40">
        <v>3291</v>
      </c>
      <c r="C40" s="106" t="s">
        <v>56</v>
      </c>
      <c r="D40" s="106" t="s">
        <v>1260</v>
      </c>
      <c r="E40">
        <v>1567</v>
      </c>
      <c r="F40">
        <v>1566</v>
      </c>
      <c r="G40">
        <v>700</v>
      </c>
      <c r="H40" s="106" t="s">
        <v>1242</v>
      </c>
      <c r="I40">
        <v>4202</v>
      </c>
      <c r="J40" s="106" t="s">
        <v>46</v>
      </c>
      <c r="K40" s="106" t="s">
        <v>1263</v>
      </c>
      <c r="L40">
        <v>944</v>
      </c>
      <c r="M40">
        <v>956</v>
      </c>
      <c r="N40">
        <v>1100</v>
      </c>
      <c r="O40" s="106" t="s">
        <v>1239</v>
      </c>
      <c r="P40">
        <v>0.680878019531721</v>
      </c>
      <c r="Q40">
        <v>0.82415603133801496</v>
      </c>
      <c r="R40">
        <v>0.375384727292078</v>
      </c>
      <c r="S40" s="106">
        <v>3.2556073154785703E-2</v>
      </c>
      <c r="T40">
        <v>-1.4929790184419101</v>
      </c>
      <c r="U40">
        <v>1.4929790184419101</v>
      </c>
      <c r="V40">
        <v>1.4135848888337901</v>
      </c>
      <c r="W40">
        <v>-8.06</v>
      </c>
      <c r="X40">
        <v>4.07</v>
      </c>
      <c r="Y40">
        <v>541041</v>
      </c>
      <c r="Z40">
        <v>25764</v>
      </c>
      <c r="AA40">
        <v>1.32</v>
      </c>
      <c r="AB40">
        <v>21</v>
      </c>
      <c r="AC40">
        <v>15</v>
      </c>
      <c r="AD40">
        <v>6</v>
      </c>
      <c r="AE40">
        <v>71.430000000000007</v>
      </c>
      <c r="AF40">
        <v>13</v>
      </c>
      <c r="AG40">
        <v>9</v>
      </c>
      <c r="AH40">
        <v>2</v>
      </c>
      <c r="AI40">
        <v>10</v>
      </c>
    </row>
    <row r="41" spans="1:35" x14ac:dyDescent="0.2">
      <c r="A41" s="102">
        <v>775</v>
      </c>
      <c r="B41">
        <v>6925</v>
      </c>
      <c r="C41" s="106" t="s">
        <v>1650</v>
      </c>
      <c r="D41" s="106" t="s">
        <v>1244</v>
      </c>
      <c r="E41">
        <v>1375</v>
      </c>
      <c r="F41">
        <v>1411</v>
      </c>
      <c r="G41">
        <v>700</v>
      </c>
      <c r="H41" s="106" t="s">
        <v>1242</v>
      </c>
      <c r="I41">
        <v>9715</v>
      </c>
      <c r="J41" s="106" t="s">
        <v>1570</v>
      </c>
      <c r="K41" s="106" t="s">
        <v>1253</v>
      </c>
      <c r="L41">
        <v>2523</v>
      </c>
      <c r="M41">
        <v>2525</v>
      </c>
      <c r="N41">
        <v>400</v>
      </c>
      <c r="O41" s="106" t="s">
        <v>1239</v>
      </c>
      <c r="P41">
        <v>0.61505087338572895</v>
      </c>
      <c r="Q41">
        <v>0.87861948262885603</v>
      </c>
      <c r="R41" s="15">
        <v>0.241702971095834</v>
      </c>
      <c r="S41">
        <v>3.2886159830669802E-2</v>
      </c>
      <c r="T41">
        <v>-0.328085284185897</v>
      </c>
      <c r="U41">
        <v>0.328085284185897</v>
      </c>
      <c r="V41">
        <v>0.68523531210163802</v>
      </c>
      <c r="W41">
        <v>-1.1599999999999999</v>
      </c>
      <c r="X41">
        <v>2.21</v>
      </c>
      <c r="Y41">
        <v>539990</v>
      </c>
      <c r="Z41">
        <v>41538</v>
      </c>
      <c r="AA41">
        <v>2.17</v>
      </c>
      <c r="AB41">
        <v>13</v>
      </c>
      <c r="AC41">
        <v>10</v>
      </c>
      <c r="AD41">
        <v>3</v>
      </c>
      <c r="AE41">
        <v>76.92</v>
      </c>
      <c r="AF41">
        <v>12</v>
      </c>
      <c r="AG41">
        <v>7</v>
      </c>
      <c r="AH41">
        <v>1</v>
      </c>
      <c r="AI41">
        <v>5</v>
      </c>
    </row>
    <row r="42" spans="1:35" x14ac:dyDescent="0.2">
      <c r="A42" s="102">
        <v>654</v>
      </c>
      <c r="B42">
        <v>3563</v>
      </c>
      <c r="C42" s="106" t="s">
        <v>1439</v>
      </c>
      <c r="D42" s="106" t="s">
        <v>1264</v>
      </c>
      <c r="E42">
        <v>8760</v>
      </c>
      <c r="F42">
        <v>8640</v>
      </c>
      <c r="G42">
        <v>100</v>
      </c>
      <c r="H42" s="106" t="s">
        <v>1242</v>
      </c>
      <c r="I42">
        <v>6967</v>
      </c>
      <c r="J42" s="106" t="s">
        <v>770</v>
      </c>
      <c r="K42" s="106" t="s">
        <v>1244</v>
      </c>
      <c r="L42">
        <v>1264</v>
      </c>
      <c r="M42">
        <v>1329</v>
      </c>
      <c r="N42">
        <v>700</v>
      </c>
      <c r="O42" s="106" t="s">
        <v>1239</v>
      </c>
      <c r="P42">
        <v>0.67737829917889703</v>
      </c>
      <c r="Q42">
        <v>0.88814922392831597</v>
      </c>
      <c r="R42" s="106">
        <v>0.12555048797774301</v>
      </c>
      <c r="S42" s="15">
        <v>5.5694623198476602E-2</v>
      </c>
      <c r="T42">
        <v>-1.82100680382924</v>
      </c>
      <c r="U42">
        <v>1.82100680382924</v>
      </c>
      <c r="V42">
        <v>1.85047043210863</v>
      </c>
      <c r="W42">
        <v>-12.43</v>
      </c>
      <c r="X42">
        <v>7.67</v>
      </c>
      <c r="Y42">
        <v>534823</v>
      </c>
      <c r="Z42">
        <v>22284</v>
      </c>
      <c r="AA42">
        <v>1.66</v>
      </c>
      <c r="AB42">
        <v>24</v>
      </c>
      <c r="AC42">
        <v>17</v>
      </c>
      <c r="AD42">
        <v>7</v>
      </c>
      <c r="AE42">
        <v>70.83</v>
      </c>
      <c r="AF42">
        <v>7</v>
      </c>
      <c r="AG42">
        <v>17</v>
      </c>
      <c r="AH42">
        <v>6</v>
      </c>
      <c r="AI42">
        <v>1</v>
      </c>
    </row>
    <row r="43" spans="1:35" x14ac:dyDescent="0.2">
      <c r="A43" s="102">
        <v>1115</v>
      </c>
      <c r="B43">
        <v>4768</v>
      </c>
      <c r="C43" s="106" t="s">
        <v>1605</v>
      </c>
      <c r="D43" s="106" t="s">
        <v>1241</v>
      </c>
      <c r="E43">
        <v>4680</v>
      </c>
      <c r="F43">
        <v>4775</v>
      </c>
      <c r="G43">
        <v>200</v>
      </c>
      <c r="H43" s="106" t="s">
        <v>1239</v>
      </c>
      <c r="I43">
        <v>8060</v>
      </c>
      <c r="J43" s="106" t="s">
        <v>1053</v>
      </c>
      <c r="K43" s="106" t="s">
        <v>1246</v>
      </c>
      <c r="L43">
        <v>2700</v>
      </c>
      <c r="M43">
        <v>2649</v>
      </c>
      <c r="N43">
        <v>400</v>
      </c>
      <c r="O43" s="106" t="s">
        <v>1242</v>
      </c>
      <c r="P43">
        <v>0.80325059451784397</v>
      </c>
      <c r="Q43">
        <v>0.850212434043502</v>
      </c>
      <c r="R43">
        <v>9.9575127823435007E-3</v>
      </c>
      <c r="S43">
        <v>1.5659191327223299E-4</v>
      </c>
      <c r="T43">
        <v>0.50304876733905801</v>
      </c>
      <c r="U43">
        <v>0.50304876733905801</v>
      </c>
      <c r="V43">
        <v>0.69896498852808597</v>
      </c>
      <c r="W43">
        <v>1.46</v>
      </c>
      <c r="X43">
        <v>10.95</v>
      </c>
      <c r="Y43">
        <v>534385</v>
      </c>
      <c r="Z43">
        <v>31434</v>
      </c>
      <c r="AA43">
        <v>1.73</v>
      </c>
      <c r="AB43">
        <v>17</v>
      </c>
      <c r="AC43">
        <v>13</v>
      </c>
      <c r="AD43">
        <v>4</v>
      </c>
      <c r="AE43">
        <v>76.47</v>
      </c>
      <c r="AF43">
        <v>11</v>
      </c>
      <c r="AG43">
        <v>12</v>
      </c>
      <c r="AH43">
        <v>2</v>
      </c>
      <c r="AI43">
        <v>3</v>
      </c>
    </row>
    <row r="44" spans="1:35" x14ac:dyDescent="0.2">
      <c r="A44" s="102">
        <v>814</v>
      </c>
      <c r="B44">
        <v>3865</v>
      </c>
      <c r="C44" s="106" t="s">
        <v>1189</v>
      </c>
      <c r="D44" s="106" t="s">
        <v>1453</v>
      </c>
      <c r="E44">
        <v>460</v>
      </c>
      <c r="F44">
        <v>476</v>
      </c>
      <c r="G44">
        <v>2100</v>
      </c>
      <c r="H44" s="106" t="s">
        <v>1242</v>
      </c>
      <c r="I44">
        <v>5301</v>
      </c>
      <c r="J44" s="106" t="s">
        <v>698</v>
      </c>
      <c r="K44" s="106" t="s">
        <v>1238</v>
      </c>
      <c r="L44">
        <v>966</v>
      </c>
      <c r="M44">
        <v>1001</v>
      </c>
      <c r="N44">
        <v>1000</v>
      </c>
      <c r="O44" s="106" t="s">
        <v>1239</v>
      </c>
      <c r="P44">
        <v>0.84559292769022598</v>
      </c>
      <c r="Q44">
        <v>0.87551974137433097</v>
      </c>
      <c r="R44" s="106">
        <v>0.13001404848637199</v>
      </c>
      <c r="S44" s="15">
        <v>1.4217086156168401E-3</v>
      </c>
      <c r="T44">
        <v>-2.69962130827862</v>
      </c>
      <c r="U44">
        <v>2.69962130827862</v>
      </c>
      <c r="V44">
        <v>2.25823255526727</v>
      </c>
      <c r="W44">
        <v>-8.7899999999999991</v>
      </c>
      <c r="X44">
        <v>0.14000000000000001</v>
      </c>
      <c r="Y44">
        <v>531323</v>
      </c>
      <c r="Z44">
        <v>27964</v>
      </c>
      <c r="AA44">
        <v>1.4</v>
      </c>
      <c r="AB44">
        <v>19</v>
      </c>
      <c r="AC44">
        <v>13</v>
      </c>
      <c r="AD44">
        <v>6</v>
      </c>
      <c r="AE44">
        <v>68.42</v>
      </c>
      <c r="AF44">
        <v>7</v>
      </c>
      <c r="AG44">
        <v>12</v>
      </c>
      <c r="AH44">
        <v>6</v>
      </c>
      <c r="AI44">
        <v>1</v>
      </c>
    </row>
    <row r="45" spans="1:35" x14ac:dyDescent="0.2">
      <c r="A45" s="102">
        <v>222</v>
      </c>
      <c r="B45">
        <v>2730</v>
      </c>
      <c r="C45" s="106" t="s">
        <v>602</v>
      </c>
      <c r="D45" s="106" t="s">
        <v>1264</v>
      </c>
      <c r="E45">
        <v>999</v>
      </c>
      <c r="F45">
        <v>976</v>
      </c>
      <c r="G45">
        <v>1100</v>
      </c>
      <c r="H45" s="106" t="s">
        <v>1239</v>
      </c>
      <c r="I45">
        <v>6287</v>
      </c>
      <c r="J45" s="106" t="s">
        <v>1340</v>
      </c>
      <c r="K45" s="106" t="s">
        <v>1251</v>
      </c>
      <c r="L45">
        <v>2730</v>
      </c>
      <c r="M45">
        <v>2664</v>
      </c>
      <c r="N45">
        <v>400</v>
      </c>
      <c r="O45" s="106" t="s">
        <v>1242</v>
      </c>
      <c r="P45">
        <v>0.96220519740377797</v>
      </c>
      <c r="Q45">
        <v>0.92528994691834798</v>
      </c>
      <c r="R45" s="106">
        <v>1.56248765906815E-2</v>
      </c>
      <c r="S45" s="106">
        <v>2.3768535244920098E-2</v>
      </c>
      <c r="T45">
        <v>1.2115720322233801</v>
      </c>
      <c r="U45">
        <v>1.2115720322233801</v>
      </c>
      <c r="V45">
        <v>1.0836682644422599</v>
      </c>
      <c r="W45">
        <v>2.13</v>
      </c>
      <c r="X45">
        <v>0.75</v>
      </c>
      <c r="Y45">
        <v>526956</v>
      </c>
      <c r="Z45">
        <v>40535</v>
      </c>
      <c r="AA45">
        <v>2.21</v>
      </c>
      <c r="AB45">
        <v>13</v>
      </c>
      <c r="AC45">
        <v>10</v>
      </c>
      <c r="AD45">
        <v>3</v>
      </c>
      <c r="AE45">
        <v>76.92</v>
      </c>
      <c r="AF45">
        <v>11</v>
      </c>
      <c r="AG45">
        <v>8</v>
      </c>
      <c r="AH45">
        <v>0</v>
      </c>
      <c r="AI45">
        <v>5</v>
      </c>
    </row>
    <row r="46" spans="1:35" x14ac:dyDescent="0.2">
      <c r="A46" s="102">
        <v>1679</v>
      </c>
      <c r="B46">
        <v>3407</v>
      </c>
      <c r="C46" s="106" t="s">
        <v>1366</v>
      </c>
      <c r="D46" s="106" t="s">
        <v>1263</v>
      </c>
      <c r="E46">
        <v>951</v>
      </c>
      <c r="F46">
        <v>986</v>
      </c>
      <c r="G46">
        <v>800</v>
      </c>
      <c r="H46" s="106" t="s">
        <v>1242</v>
      </c>
      <c r="I46">
        <v>7259</v>
      </c>
      <c r="J46" s="106" t="s">
        <v>25</v>
      </c>
      <c r="K46" s="106" t="s">
        <v>1256</v>
      </c>
      <c r="L46">
        <v>3750</v>
      </c>
      <c r="M46">
        <v>3725</v>
      </c>
      <c r="N46">
        <v>200</v>
      </c>
      <c r="O46" s="106" t="s">
        <v>1239</v>
      </c>
      <c r="P46">
        <v>0.79318480538177505</v>
      </c>
      <c r="Q46">
        <v>0.802216912488664</v>
      </c>
      <c r="R46">
        <v>0.23767299379856799</v>
      </c>
      <c r="S46" s="15">
        <v>1.01965815455032E-2</v>
      </c>
      <c r="T46">
        <v>-2.6262089999776301</v>
      </c>
      <c r="U46">
        <v>2.6262089999776301</v>
      </c>
      <c r="V46">
        <v>3.2725331443330798</v>
      </c>
      <c r="W46">
        <v>-11.64</v>
      </c>
      <c r="X46">
        <v>5.88</v>
      </c>
      <c r="Y46">
        <v>526710</v>
      </c>
      <c r="Z46">
        <v>22900</v>
      </c>
      <c r="AA46">
        <v>1.38</v>
      </c>
      <c r="AB46">
        <v>23</v>
      </c>
      <c r="AC46">
        <v>18</v>
      </c>
      <c r="AD46">
        <v>5</v>
      </c>
      <c r="AE46">
        <v>78.260000000000005</v>
      </c>
      <c r="AF46">
        <v>12</v>
      </c>
      <c r="AG46">
        <v>14</v>
      </c>
      <c r="AH46">
        <v>1</v>
      </c>
      <c r="AI46">
        <v>8</v>
      </c>
    </row>
    <row r="47" spans="1:35" x14ac:dyDescent="0.2">
      <c r="A47" s="102">
        <v>1293</v>
      </c>
      <c r="B47">
        <v>4208</v>
      </c>
      <c r="C47" s="106" t="s">
        <v>1430</v>
      </c>
      <c r="D47" s="106" t="s">
        <v>1263</v>
      </c>
      <c r="E47">
        <v>2070</v>
      </c>
      <c r="F47">
        <v>2080</v>
      </c>
      <c r="G47">
        <v>500</v>
      </c>
      <c r="H47" s="106" t="s">
        <v>1242</v>
      </c>
      <c r="I47">
        <v>8086</v>
      </c>
      <c r="J47" s="106" t="s">
        <v>1522</v>
      </c>
      <c r="K47" s="106" t="s">
        <v>1248</v>
      </c>
      <c r="L47">
        <v>1209</v>
      </c>
      <c r="M47">
        <v>1205</v>
      </c>
      <c r="N47">
        <v>900</v>
      </c>
      <c r="O47" s="106" t="s">
        <v>1239</v>
      </c>
      <c r="P47">
        <v>0.85716483969510204</v>
      </c>
      <c r="Q47">
        <v>0.83701190506815604</v>
      </c>
      <c r="R47" s="106">
        <v>0.10736117877673799</v>
      </c>
      <c r="S47" s="106">
        <v>7.8533930384353801E-3</v>
      </c>
      <c r="T47">
        <v>-1.70977908187477</v>
      </c>
      <c r="U47">
        <v>1.70977908187477</v>
      </c>
      <c r="V47">
        <v>1.1923846788313599</v>
      </c>
      <c r="W47">
        <v>-4.75</v>
      </c>
      <c r="X47">
        <v>4.28</v>
      </c>
      <c r="Y47">
        <v>525880</v>
      </c>
      <c r="Z47">
        <v>35059</v>
      </c>
      <c r="AA47">
        <v>1.69</v>
      </c>
      <c r="AB47">
        <v>15</v>
      </c>
      <c r="AC47">
        <v>12</v>
      </c>
      <c r="AD47">
        <v>3</v>
      </c>
      <c r="AE47">
        <v>80</v>
      </c>
      <c r="AF47">
        <v>10</v>
      </c>
      <c r="AG47">
        <v>10</v>
      </c>
      <c r="AH47">
        <v>2</v>
      </c>
      <c r="AI47">
        <v>3</v>
      </c>
    </row>
    <row r="48" spans="1:35" x14ac:dyDescent="0.2">
      <c r="A48" s="102">
        <v>1022</v>
      </c>
      <c r="B48">
        <v>3076</v>
      </c>
      <c r="C48" s="106" t="s">
        <v>1553</v>
      </c>
      <c r="D48" s="106" t="s">
        <v>1246</v>
      </c>
      <c r="E48">
        <v>1640</v>
      </c>
      <c r="F48">
        <v>1630</v>
      </c>
      <c r="G48">
        <v>600</v>
      </c>
      <c r="H48" s="106" t="s">
        <v>1242</v>
      </c>
      <c r="I48">
        <v>8002</v>
      </c>
      <c r="J48" s="106" t="s">
        <v>27</v>
      </c>
      <c r="K48" s="106" t="s">
        <v>1246</v>
      </c>
      <c r="L48">
        <v>750</v>
      </c>
      <c r="M48">
        <v>757.5</v>
      </c>
      <c r="N48">
        <v>1300</v>
      </c>
      <c r="O48" s="106" t="s">
        <v>1239</v>
      </c>
      <c r="P48">
        <v>0.83205141325764398</v>
      </c>
      <c r="Q48">
        <v>0.85716333176162895</v>
      </c>
      <c r="R48">
        <v>0.22441123700651999</v>
      </c>
      <c r="S48" s="15">
        <v>5.26743864368877E-3</v>
      </c>
      <c r="T48">
        <v>-2.81659991961059</v>
      </c>
      <c r="U48">
        <v>2.81659991961059</v>
      </c>
      <c r="V48">
        <v>2.6951808624017</v>
      </c>
      <c r="W48">
        <v>-12.05</v>
      </c>
      <c r="X48">
        <v>0.69</v>
      </c>
      <c r="Y48">
        <v>525680</v>
      </c>
      <c r="Z48">
        <v>37549</v>
      </c>
      <c r="AA48">
        <v>2</v>
      </c>
      <c r="AB48">
        <v>14</v>
      </c>
      <c r="AC48">
        <v>10</v>
      </c>
      <c r="AD48">
        <v>4</v>
      </c>
      <c r="AE48">
        <v>71.430000000000007</v>
      </c>
      <c r="AF48">
        <v>14</v>
      </c>
      <c r="AG48">
        <v>8</v>
      </c>
      <c r="AH48">
        <v>0</v>
      </c>
      <c r="AI48">
        <v>6</v>
      </c>
    </row>
    <row r="49" spans="1:35" x14ac:dyDescent="0.2">
      <c r="A49" s="102">
        <v>954</v>
      </c>
      <c r="B49">
        <v>3086</v>
      </c>
      <c r="C49" s="106" t="s">
        <v>617</v>
      </c>
      <c r="D49" s="106" t="s">
        <v>1264</v>
      </c>
      <c r="E49">
        <v>1224</v>
      </c>
      <c r="F49">
        <v>1235</v>
      </c>
      <c r="G49">
        <v>900</v>
      </c>
      <c r="H49" s="106" t="s">
        <v>1239</v>
      </c>
      <c r="I49">
        <v>6287</v>
      </c>
      <c r="J49" s="106" t="s">
        <v>1340</v>
      </c>
      <c r="K49" s="106" t="s">
        <v>1251</v>
      </c>
      <c r="L49">
        <v>2730</v>
      </c>
      <c r="M49">
        <v>2664</v>
      </c>
      <c r="N49">
        <v>400</v>
      </c>
      <c r="O49" s="106" t="s">
        <v>1242</v>
      </c>
      <c r="P49">
        <v>0.80907580890033204</v>
      </c>
      <c r="Q49">
        <v>0.86287232032137995</v>
      </c>
      <c r="R49">
        <v>0.19609279412729999</v>
      </c>
      <c r="S49" s="15">
        <v>4.7203482083803899E-2</v>
      </c>
      <c r="T49">
        <v>1.39524375001873</v>
      </c>
      <c r="U49">
        <v>1.39524375001873</v>
      </c>
      <c r="V49">
        <v>1.82587407376536</v>
      </c>
      <c r="W49">
        <v>5.0599999999999996</v>
      </c>
      <c r="X49">
        <v>4.3099999999999996</v>
      </c>
      <c r="Y49">
        <v>525589</v>
      </c>
      <c r="Z49">
        <v>30917</v>
      </c>
      <c r="AA49">
        <v>1.59</v>
      </c>
      <c r="AB49">
        <v>17</v>
      </c>
      <c r="AC49">
        <v>13</v>
      </c>
      <c r="AD49">
        <v>4</v>
      </c>
      <c r="AE49">
        <v>76.47</v>
      </c>
      <c r="AF49">
        <v>11</v>
      </c>
      <c r="AG49">
        <v>10</v>
      </c>
      <c r="AH49">
        <v>1</v>
      </c>
      <c r="AI49">
        <v>6</v>
      </c>
    </row>
    <row r="50" spans="1:35" x14ac:dyDescent="0.2">
      <c r="A50" s="102">
        <v>735</v>
      </c>
      <c r="B50">
        <v>4202</v>
      </c>
      <c r="C50" s="106" t="s">
        <v>46</v>
      </c>
      <c r="D50" s="106" t="s">
        <v>1263</v>
      </c>
      <c r="E50">
        <v>944</v>
      </c>
      <c r="F50">
        <v>956</v>
      </c>
      <c r="G50">
        <v>1100</v>
      </c>
      <c r="H50" s="106" t="s">
        <v>1239</v>
      </c>
      <c r="I50">
        <v>7189</v>
      </c>
      <c r="J50" s="106" t="s">
        <v>42</v>
      </c>
      <c r="K50" s="106" t="s">
        <v>1294</v>
      </c>
      <c r="L50">
        <v>655</v>
      </c>
      <c r="M50">
        <v>651</v>
      </c>
      <c r="N50">
        <v>1600</v>
      </c>
      <c r="O50" s="106" t="s">
        <v>1242</v>
      </c>
      <c r="P50">
        <v>0.68108034400741602</v>
      </c>
      <c r="Q50">
        <v>0.88198886434451795</v>
      </c>
      <c r="R50" s="15">
        <v>9.6852902472336494E-2</v>
      </c>
      <c r="S50">
        <v>6.8287799210517405E-2</v>
      </c>
      <c r="T50">
        <v>1.71004730517535</v>
      </c>
      <c r="U50">
        <v>1.71004730517535</v>
      </c>
      <c r="V50">
        <v>1.6288268241232</v>
      </c>
      <c r="W50">
        <v>10.220000000000001</v>
      </c>
      <c r="X50">
        <v>0.95</v>
      </c>
      <c r="Y50">
        <v>522823</v>
      </c>
      <c r="Z50">
        <v>23765</v>
      </c>
      <c r="AA50">
        <v>1.1100000000000001</v>
      </c>
      <c r="AB50">
        <v>22</v>
      </c>
      <c r="AC50">
        <v>15</v>
      </c>
      <c r="AD50">
        <v>7</v>
      </c>
      <c r="AE50">
        <v>68.180000000000007</v>
      </c>
      <c r="AF50">
        <v>13</v>
      </c>
      <c r="AG50">
        <v>11</v>
      </c>
      <c r="AH50">
        <v>3</v>
      </c>
      <c r="AI50">
        <v>8</v>
      </c>
    </row>
    <row r="51" spans="1:35" x14ac:dyDescent="0.2">
      <c r="A51" s="102">
        <v>942</v>
      </c>
      <c r="B51">
        <v>8242</v>
      </c>
      <c r="C51" s="106" t="s">
        <v>852</v>
      </c>
      <c r="D51" s="106" t="s">
        <v>1264</v>
      </c>
      <c r="E51">
        <v>900</v>
      </c>
      <c r="F51">
        <v>896</v>
      </c>
      <c r="G51">
        <v>1200</v>
      </c>
      <c r="H51" s="106" t="s">
        <v>1242</v>
      </c>
      <c r="I51">
        <v>9716</v>
      </c>
      <c r="J51" s="106" t="s">
        <v>1438</v>
      </c>
      <c r="K51" s="106" t="s">
        <v>1253</v>
      </c>
      <c r="L51">
        <v>1074</v>
      </c>
      <c r="M51">
        <v>1096</v>
      </c>
      <c r="N51">
        <v>1000</v>
      </c>
      <c r="O51" s="106" t="s">
        <v>1239</v>
      </c>
      <c r="P51">
        <v>0.89442553150644999</v>
      </c>
      <c r="Q51">
        <v>0.86360565709687098</v>
      </c>
      <c r="R51" s="15">
        <v>0.27831877175018099</v>
      </c>
      <c r="S51" s="15">
        <v>8.7329183493951197E-3</v>
      </c>
      <c r="T51">
        <v>-0.82950131338988597</v>
      </c>
      <c r="U51">
        <v>0.82950131338988597</v>
      </c>
      <c r="V51">
        <v>1.0279257907682799</v>
      </c>
      <c r="W51">
        <v>-4.54</v>
      </c>
      <c r="X51">
        <v>1.9</v>
      </c>
      <c r="Y51">
        <v>521031</v>
      </c>
      <c r="Z51">
        <v>30649</v>
      </c>
      <c r="AA51">
        <v>1.5</v>
      </c>
      <c r="AB51">
        <v>17</v>
      </c>
      <c r="AC51">
        <v>12</v>
      </c>
      <c r="AD51">
        <v>5</v>
      </c>
      <c r="AE51">
        <v>70.59</v>
      </c>
      <c r="AF51">
        <v>12</v>
      </c>
      <c r="AG51">
        <v>11</v>
      </c>
      <c r="AH51">
        <v>4</v>
      </c>
      <c r="AI51">
        <v>2</v>
      </c>
    </row>
    <row r="52" spans="1:35" x14ac:dyDescent="0.2">
      <c r="A52" s="102">
        <v>662</v>
      </c>
      <c r="B52">
        <v>4095</v>
      </c>
      <c r="C52" s="106" t="s">
        <v>1929</v>
      </c>
      <c r="D52" s="106" t="s">
        <v>1263</v>
      </c>
      <c r="E52">
        <v>1049</v>
      </c>
      <c r="F52">
        <v>1053</v>
      </c>
      <c r="G52">
        <v>1000</v>
      </c>
      <c r="H52" s="106" t="s">
        <v>1239</v>
      </c>
      <c r="I52">
        <v>8242</v>
      </c>
      <c r="J52" s="106" t="s">
        <v>852</v>
      </c>
      <c r="K52" s="106" t="s">
        <v>1264</v>
      </c>
      <c r="L52">
        <v>900</v>
      </c>
      <c r="M52">
        <v>896</v>
      </c>
      <c r="N52">
        <v>1200</v>
      </c>
      <c r="O52" s="106" t="s">
        <v>1242</v>
      </c>
      <c r="P52">
        <v>0.61665193506567795</v>
      </c>
      <c r="Q52">
        <v>0.88764157611148198</v>
      </c>
      <c r="R52">
        <v>1.9114930066077201E-2</v>
      </c>
      <c r="S52" s="106">
        <v>7.5283948045428095E-2</v>
      </c>
      <c r="T52">
        <v>1.8894348437218</v>
      </c>
      <c r="U52">
        <v>1.8894348437218</v>
      </c>
      <c r="V52">
        <v>1.90144711259102</v>
      </c>
      <c r="W52">
        <v>13.94</v>
      </c>
      <c r="X52">
        <v>2.11</v>
      </c>
      <c r="Y52">
        <v>516630</v>
      </c>
      <c r="Z52">
        <v>27191</v>
      </c>
      <c r="AA52">
        <v>1.4</v>
      </c>
      <c r="AB52">
        <v>19</v>
      </c>
      <c r="AC52">
        <v>12</v>
      </c>
      <c r="AD52">
        <v>7</v>
      </c>
      <c r="AE52">
        <v>63.16</v>
      </c>
      <c r="AF52">
        <v>12</v>
      </c>
      <c r="AG52">
        <v>11</v>
      </c>
      <c r="AH52">
        <v>3</v>
      </c>
      <c r="AI52">
        <v>5</v>
      </c>
    </row>
    <row r="53" spans="1:35" x14ac:dyDescent="0.2">
      <c r="A53" s="102">
        <v>369</v>
      </c>
      <c r="B53">
        <v>1803</v>
      </c>
      <c r="C53" s="106" t="s">
        <v>1250</v>
      </c>
      <c r="D53" s="106" t="s">
        <v>1249</v>
      </c>
      <c r="E53">
        <v>1026</v>
      </c>
      <c r="F53">
        <v>1041</v>
      </c>
      <c r="G53">
        <v>600</v>
      </c>
      <c r="H53" s="106" t="s">
        <v>1242</v>
      </c>
      <c r="I53">
        <v>6981</v>
      </c>
      <c r="J53" s="106" t="s">
        <v>1424</v>
      </c>
      <c r="K53" s="106" t="s">
        <v>1244</v>
      </c>
      <c r="L53">
        <v>5900</v>
      </c>
      <c r="M53">
        <v>6138</v>
      </c>
      <c r="N53">
        <v>100</v>
      </c>
      <c r="O53" s="106" t="s">
        <v>1239</v>
      </c>
      <c r="P53">
        <v>0.57504808179998101</v>
      </c>
      <c r="Q53">
        <v>0.90929874804439104</v>
      </c>
      <c r="R53" s="106">
        <v>0.45433316482909503</v>
      </c>
      <c r="S53" s="106">
        <v>4.0061249669433897E-2</v>
      </c>
      <c r="T53">
        <v>-0.17428824592580899</v>
      </c>
      <c r="U53">
        <v>0.17428824592580899</v>
      </c>
      <c r="V53">
        <v>8.0361770194517304E-2</v>
      </c>
      <c r="W53">
        <v>-0.47</v>
      </c>
      <c r="X53">
        <v>1.76</v>
      </c>
      <c r="Y53">
        <v>516165</v>
      </c>
      <c r="Z53">
        <v>23462</v>
      </c>
      <c r="AA53">
        <v>1.66</v>
      </c>
      <c r="AB53">
        <v>22</v>
      </c>
      <c r="AC53">
        <v>16</v>
      </c>
      <c r="AD53">
        <v>6</v>
      </c>
      <c r="AE53">
        <v>72.73</v>
      </c>
      <c r="AF53">
        <v>9</v>
      </c>
      <c r="AG53">
        <v>16</v>
      </c>
      <c r="AH53">
        <v>3</v>
      </c>
      <c r="AI53">
        <v>3</v>
      </c>
    </row>
    <row r="54" spans="1:35" x14ac:dyDescent="0.2">
      <c r="A54" s="102">
        <v>702</v>
      </c>
      <c r="B54">
        <v>3291</v>
      </c>
      <c r="C54" s="106" t="s">
        <v>56</v>
      </c>
      <c r="D54" s="106" t="s">
        <v>1260</v>
      </c>
      <c r="E54">
        <v>1567</v>
      </c>
      <c r="F54">
        <v>1566</v>
      </c>
      <c r="G54">
        <v>700</v>
      </c>
      <c r="H54" s="106" t="s">
        <v>1242</v>
      </c>
      <c r="I54">
        <v>9069</v>
      </c>
      <c r="J54" s="106" t="s">
        <v>1349</v>
      </c>
      <c r="K54" s="106" t="s">
        <v>1359</v>
      </c>
      <c r="L54">
        <v>813</v>
      </c>
      <c r="M54">
        <v>827</v>
      </c>
      <c r="N54">
        <v>1300</v>
      </c>
      <c r="O54" s="106" t="s">
        <v>1239</v>
      </c>
      <c r="P54">
        <v>0.79267378220580897</v>
      </c>
      <c r="Q54">
        <v>0.88452546355865502</v>
      </c>
      <c r="R54" s="15">
        <v>0.42266309581075601</v>
      </c>
      <c r="S54" s="15">
        <v>6.3792312133378599E-4</v>
      </c>
      <c r="T54">
        <v>-2.4299090903526501</v>
      </c>
      <c r="U54">
        <v>2.4299090903526501</v>
      </c>
      <c r="V54">
        <v>2.74604612820439</v>
      </c>
      <c r="W54">
        <v>-9.25</v>
      </c>
      <c r="X54">
        <v>1.92</v>
      </c>
      <c r="Y54">
        <v>515886</v>
      </c>
      <c r="Z54">
        <v>36849</v>
      </c>
      <c r="AA54">
        <v>1.84</v>
      </c>
      <c r="AB54">
        <v>14</v>
      </c>
      <c r="AC54">
        <v>14</v>
      </c>
      <c r="AD54">
        <v>0</v>
      </c>
      <c r="AE54">
        <v>100</v>
      </c>
      <c r="AF54">
        <v>13</v>
      </c>
      <c r="AG54">
        <v>8</v>
      </c>
      <c r="AH54">
        <v>0</v>
      </c>
      <c r="AI54">
        <v>6</v>
      </c>
    </row>
    <row r="55" spans="1:35" x14ac:dyDescent="0.2">
      <c r="A55" s="102">
        <v>26</v>
      </c>
      <c r="B55">
        <v>2379</v>
      </c>
      <c r="C55" s="106" t="s">
        <v>468</v>
      </c>
      <c r="D55" s="106" t="s">
        <v>1253</v>
      </c>
      <c r="E55">
        <v>2899</v>
      </c>
      <c r="F55">
        <v>2930</v>
      </c>
      <c r="G55">
        <v>400</v>
      </c>
      <c r="H55" s="106" t="s">
        <v>1242</v>
      </c>
      <c r="I55">
        <v>6920</v>
      </c>
      <c r="J55" s="106" t="s">
        <v>1243</v>
      </c>
      <c r="K55" s="106" t="s">
        <v>1244</v>
      </c>
      <c r="L55">
        <v>5160</v>
      </c>
      <c r="M55">
        <v>5360</v>
      </c>
      <c r="N55">
        <v>200</v>
      </c>
      <c r="O55" s="106" t="s">
        <v>1239</v>
      </c>
      <c r="P55">
        <v>0.63458136561262402</v>
      </c>
      <c r="Q55">
        <v>0.96187071623521603</v>
      </c>
      <c r="R55" s="15">
        <v>7.0016171919412007E-2</v>
      </c>
      <c r="S55" s="15">
        <v>5.6443903243327001E-2</v>
      </c>
      <c r="T55">
        <v>-1.5474019822576499</v>
      </c>
      <c r="U55">
        <v>1.5474019822576499</v>
      </c>
      <c r="V55">
        <v>1.4742913029311699</v>
      </c>
      <c r="W55">
        <v>-17.399999999999999</v>
      </c>
      <c r="X55">
        <v>9.33</v>
      </c>
      <c r="Y55">
        <v>512602</v>
      </c>
      <c r="Z55">
        <v>34173</v>
      </c>
      <c r="AA55">
        <v>1.91</v>
      </c>
      <c r="AB55">
        <v>15</v>
      </c>
      <c r="AC55">
        <v>11</v>
      </c>
      <c r="AD55">
        <v>4</v>
      </c>
      <c r="AE55">
        <v>73.33</v>
      </c>
      <c r="AF55">
        <v>7</v>
      </c>
      <c r="AG55">
        <v>10</v>
      </c>
      <c r="AH55">
        <v>3</v>
      </c>
      <c r="AI55">
        <v>2</v>
      </c>
    </row>
    <row r="56" spans="1:35" x14ac:dyDescent="0.2">
      <c r="A56" s="102">
        <v>1499</v>
      </c>
      <c r="B56">
        <v>5020</v>
      </c>
      <c r="C56" s="106" t="s">
        <v>1573</v>
      </c>
      <c r="D56" s="106" t="s">
        <v>1500</v>
      </c>
      <c r="E56">
        <v>460.9</v>
      </c>
      <c r="F56">
        <v>464.7</v>
      </c>
      <c r="G56">
        <v>2000</v>
      </c>
      <c r="H56" s="106" t="s">
        <v>1239</v>
      </c>
      <c r="I56">
        <v>6269</v>
      </c>
      <c r="J56" s="106" t="s">
        <v>1649</v>
      </c>
      <c r="K56" s="106" t="s">
        <v>1251</v>
      </c>
      <c r="L56">
        <v>1901</v>
      </c>
      <c r="M56">
        <v>1883</v>
      </c>
      <c r="N56">
        <v>500</v>
      </c>
      <c r="O56" s="106" t="s">
        <v>1242</v>
      </c>
      <c r="P56">
        <v>0.73268118280689498</v>
      </c>
      <c r="Q56">
        <v>0.81932893653595595</v>
      </c>
      <c r="R56" s="106">
        <v>0.48285226192876401</v>
      </c>
      <c r="S56">
        <v>1.2184195791250799E-2</v>
      </c>
      <c r="T56">
        <v>3.0991464656296599</v>
      </c>
      <c r="U56">
        <v>3.0991464656296599</v>
      </c>
      <c r="V56">
        <v>2.5952303166236299</v>
      </c>
      <c r="W56">
        <v>20.100000000000001</v>
      </c>
      <c r="X56">
        <v>1.29</v>
      </c>
      <c r="Y56">
        <v>502439</v>
      </c>
      <c r="Z56">
        <v>25122</v>
      </c>
      <c r="AA56">
        <v>1.28</v>
      </c>
      <c r="AB56">
        <v>20</v>
      </c>
      <c r="AC56">
        <v>13</v>
      </c>
      <c r="AD56">
        <v>7</v>
      </c>
      <c r="AE56">
        <v>65</v>
      </c>
      <c r="AF56">
        <v>10</v>
      </c>
      <c r="AG56">
        <v>13</v>
      </c>
      <c r="AH56">
        <v>5</v>
      </c>
      <c r="AI56">
        <v>2</v>
      </c>
    </row>
    <row r="57" spans="1:35" x14ac:dyDescent="0.2">
      <c r="A57" s="102">
        <v>700</v>
      </c>
      <c r="B57">
        <v>6472</v>
      </c>
      <c r="C57" s="106" t="s">
        <v>60</v>
      </c>
      <c r="D57" s="106" t="s">
        <v>1251</v>
      </c>
      <c r="E57">
        <v>276</v>
      </c>
      <c r="F57">
        <v>281</v>
      </c>
      <c r="G57">
        <v>3700</v>
      </c>
      <c r="H57" s="106" t="s">
        <v>1242</v>
      </c>
      <c r="I57">
        <v>7278</v>
      </c>
      <c r="J57" s="106" t="s">
        <v>43</v>
      </c>
      <c r="K57" s="106" t="s">
        <v>1256</v>
      </c>
      <c r="L57">
        <v>2182</v>
      </c>
      <c r="M57">
        <v>2099</v>
      </c>
      <c r="N57">
        <v>500</v>
      </c>
      <c r="O57" s="106" t="s">
        <v>1239</v>
      </c>
      <c r="P57">
        <v>0.88396470692109397</v>
      </c>
      <c r="Q57">
        <v>0.88453104827750795</v>
      </c>
      <c r="R57">
        <v>0.46072861354389899</v>
      </c>
      <c r="S57" s="15">
        <v>3.5416961753088599E-3</v>
      </c>
      <c r="T57">
        <v>-0.75710731873230497</v>
      </c>
      <c r="U57">
        <v>0.75710731873230497</v>
      </c>
      <c r="V57">
        <v>1.31634907793109</v>
      </c>
      <c r="W57">
        <v>-2.94</v>
      </c>
      <c r="X57">
        <v>0.93</v>
      </c>
      <c r="Y57">
        <v>501751</v>
      </c>
      <c r="Z57">
        <v>33450</v>
      </c>
      <c r="AA57">
        <v>1.6</v>
      </c>
      <c r="AB57">
        <v>15</v>
      </c>
      <c r="AC57">
        <v>12</v>
      </c>
      <c r="AD57">
        <v>3</v>
      </c>
      <c r="AE57">
        <v>80</v>
      </c>
      <c r="AF57">
        <v>12</v>
      </c>
      <c r="AG57">
        <v>6</v>
      </c>
      <c r="AH57">
        <v>1</v>
      </c>
      <c r="AI57">
        <v>8</v>
      </c>
    </row>
    <row r="58" spans="1:35" x14ac:dyDescent="0.2">
      <c r="A58" s="102">
        <v>224</v>
      </c>
      <c r="B58">
        <v>3880</v>
      </c>
      <c r="C58" s="106" t="s">
        <v>1184</v>
      </c>
      <c r="D58" s="106" t="s">
        <v>1453</v>
      </c>
      <c r="E58">
        <v>1420</v>
      </c>
      <c r="F58">
        <v>1431</v>
      </c>
      <c r="G58">
        <v>700</v>
      </c>
      <c r="H58" s="106" t="s">
        <v>1239</v>
      </c>
      <c r="I58">
        <v>8593</v>
      </c>
      <c r="J58" s="106" t="s">
        <v>221</v>
      </c>
      <c r="K58" s="106" t="s">
        <v>1245</v>
      </c>
      <c r="L58">
        <v>660</v>
      </c>
      <c r="M58">
        <v>663</v>
      </c>
      <c r="N58">
        <v>1500</v>
      </c>
      <c r="O58" s="106" t="s">
        <v>1242</v>
      </c>
      <c r="P58">
        <v>0.62467706414632596</v>
      </c>
      <c r="Q58">
        <v>0.92500688217560301</v>
      </c>
      <c r="R58" s="15">
        <v>1.6423745607727799E-2</v>
      </c>
      <c r="S58" s="106">
        <v>2.1105249840414599E-2</v>
      </c>
      <c r="T58">
        <v>0.98422078500587895</v>
      </c>
      <c r="U58">
        <v>0.98422078500587895</v>
      </c>
      <c r="V58">
        <v>1.51107020078929</v>
      </c>
      <c r="W58">
        <v>1.74</v>
      </c>
      <c r="X58">
        <v>0.72</v>
      </c>
      <c r="Y58">
        <v>498576</v>
      </c>
      <c r="Z58">
        <v>33238</v>
      </c>
      <c r="AA58">
        <v>1.65</v>
      </c>
      <c r="AB58">
        <v>15</v>
      </c>
      <c r="AC58">
        <v>13</v>
      </c>
      <c r="AD58">
        <v>2</v>
      </c>
      <c r="AE58">
        <v>86.67</v>
      </c>
      <c r="AF58">
        <v>12</v>
      </c>
      <c r="AG58">
        <v>10</v>
      </c>
      <c r="AH58">
        <v>2</v>
      </c>
      <c r="AI58">
        <v>3</v>
      </c>
    </row>
    <row r="59" spans="1:35" x14ac:dyDescent="0.2">
      <c r="A59" s="102">
        <v>1370</v>
      </c>
      <c r="B59">
        <v>8002</v>
      </c>
      <c r="C59" s="106" t="s">
        <v>27</v>
      </c>
      <c r="D59" s="106" t="s">
        <v>1246</v>
      </c>
      <c r="E59">
        <v>750</v>
      </c>
      <c r="F59">
        <v>757.5</v>
      </c>
      <c r="G59">
        <v>1400</v>
      </c>
      <c r="H59" s="106" t="s">
        <v>1239</v>
      </c>
      <c r="I59">
        <v>9069</v>
      </c>
      <c r="J59" s="106" t="s">
        <v>1349</v>
      </c>
      <c r="K59" s="106" t="s">
        <v>1359</v>
      </c>
      <c r="L59">
        <v>813</v>
      </c>
      <c r="M59">
        <v>827</v>
      </c>
      <c r="N59">
        <v>1300</v>
      </c>
      <c r="O59" s="106" t="s">
        <v>1242</v>
      </c>
      <c r="P59">
        <v>0.80299367864209603</v>
      </c>
      <c r="Q59">
        <v>0.83047259717419697</v>
      </c>
      <c r="R59" s="15">
        <v>8.7434444559173999E-2</v>
      </c>
      <c r="S59" s="106">
        <v>1.53211025387372E-2</v>
      </c>
      <c r="T59">
        <v>1.7676610502296</v>
      </c>
      <c r="U59">
        <v>1.7676610502296</v>
      </c>
      <c r="V59">
        <v>1.4121996543841799</v>
      </c>
      <c r="W59">
        <v>2.88</v>
      </c>
      <c r="X59">
        <v>1.36</v>
      </c>
      <c r="Y59">
        <v>497667</v>
      </c>
      <c r="Z59">
        <v>26193</v>
      </c>
      <c r="AA59">
        <v>1.25</v>
      </c>
      <c r="AB59">
        <v>19</v>
      </c>
      <c r="AC59">
        <v>14</v>
      </c>
      <c r="AD59">
        <v>5</v>
      </c>
      <c r="AE59">
        <v>73.680000000000007</v>
      </c>
      <c r="AF59">
        <v>13</v>
      </c>
      <c r="AG59">
        <v>9</v>
      </c>
      <c r="AH59">
        <v>3</v>
      </c>
      <c r="AI59">
        <v>7</v>
      </c>
    </row>
    <row r="60" spans="1:35" x14ac:dyDescent="0.2">
      <c r="A60" s="102">
        <v>6</v>
      </c>
      <c r="B60">
        <v>1973</v>
      </c>
      <c r="C60" s="106" t="s">
        <v>1247</v>
      </c>
      <c r="D60" s="106" t="s">
        <v>1241</v>
      </c>
      <c r="E60">
        <v>4070</v>
      </c>
      <c r="F60">
        <v>4140</v>
      </c>
      <c r="G60">
        <v>200</v>
      </c>
      <c r="H60" s="106" t="s">
        <v>1239</v>
      </c>
      <c r="I60">
        <v>8572</v>
      </c>
      <c r="J60" s="106" t="s">
        <v>1207</v>
      </c>
      <c r="K60" s="106" t="s">
        <v>1245</v>
      </c>
      <c r="L60">
        <v>497</v>
      </c>
      <c r="M60">
        <v>494</v>
      </c>
      <c r="N60">
        <v>1700</v>
      </c>
      <c r="O60" s="106" t="s">
        <v>1242</v>
      </c>
      <c r="P60">
        <v>0.92206369854413395</v>
      </c>
      <c r="Q60">
        <v>0.96959776701349498</v>
      </c>
      <c r="R60" s="106">
        <v>1.27757907185037E-2</v>
      </c>
      <c r="S60" s="106">
        <v>1.0317959428273399E-3</v>
      </c>
      <c r="T60">
        <v>2.1505282773962402</v>
      </c>
      <c r="U60">
        <v>2.1505282773962402</v>
      </c>
      <c r="V60">
        <v>1.3243641588786399</v>
      </c>
      <c r="W60">
        <v>6.81</v>
      </c>
      <c r="X60">
        <v>1.43</v>
      </c>
      <c r="Y60">
        <v>495465</v>
      </c>
      <c r="Z60">
        <v>21542</v>
      </c>
      <c r="AA60">
        <v>1.08</v>
      </c>
      <c r="AB60">
        <v>23</v>
      </c>
      <c r="AC60">
        <v>19</v>
      </c>
      <c r="AD60">
        <v>4</v>
      </c>
      <c r="AE60">
        <v>82.61</v>
      </c>
      <c r="AF60">
        <v>12</v>
      </c>
      <c r="AG60">
        <v>11</v>
      </c>
      <c r="AH60">
        <v>2</v>
      </c>
      <c r="AI60">
        <v>10</v>
      </c>
    </row>
    <row r="61" spans="1:35" x14ac:dyDescent="0.2">
      <c r="A61" s="102">
        <v>713</v>
      </c>
      <c r="B61">
        <v>4205</v>
      </c>
      <c r="C61" s="106" t="s">
        <v>1392</v>
      </c>
      <c r="D61" s="106" t="s">
        <v>1263</v>
      </c>
      <c r="E61">
        <v>1150</v>
      </c>
      <c r="F61">
        <v>1144</v>
      </c>
      <c r="G61">
        <v>800</v>
      </c>
      <c r="H61" s="106" t="s">
        <v>1242</v>
      </c>
      <c r="I61">
        <v>6457</v>
      </c>
      <c r="J61" s="106" t="s">
        <v>1563</v>
      </c>
      <c r="K61" s="106" t="s">
        <v>1251</v>
      </c>
      <c r="L61">
        <v>3095</v>
      </c>
      <c r="M61">
        <v>3085</v>
      </c>
      <c r="N61">
        <v>300</v>
      </c>
      <c r="O61" s="106" t="s">
        <v>1239</v>
      </c>
      <c r="P61">
        <v>0.83557598368612396</v>
      </c>
      <c r="Q61">
        <v>0.88336278729402895</v>
      </c>
      <c r="R61" s="106">
        <v>0.28213645244121899</v>
      </c>
      <c r="S61" s="106">
        <v>5.5699518677778503E-2</v>
      </c>
      <c r="T61">
        <v>-2.0636764379127501</v>
      </c>
      <c r="U61">
        <v>2.0636764379127501</v>
      </c>
      <c r="V61">
        <v>1.5326394277801101</v>
      </c>
      <c r="W61">
        <v>-9.24</v>
      </c>
      <c r="X61">
        <v>1.1100000000000001</v>
      </c>
      <c r="Y61">
        <v>495053</v>
      </c>
      <c r="Z61">
        <v>23574</v>
      </c>
      <c r="AA61">
        <v>1.43</v>
      </c>
      <c r="AB61">
        <v>21</v>
      </c>
      <c r="AC61">
        <v>15</v>
      </c>
      <c r="AD61">
        <v>6</v>
      </c>
      <c r="AE61">
        <v>71.430000000000007</v>
      </c>
      <c r="AF61">
        <v>11</v>
      </c>
      <c r="AG61">
        <v>13</v>
      </c>
      <c r="AH61">
        <v>2</v>
      </c>
      <c r="AI61">
        <v>6</v>
      </c>
    </row>
    <row r="62" spans="1:35" x14ac:dyDescent="0.2">
      <c r="A62" s="102">
        <v>1272</v>
      </c>
      <c r="B62">
        <v>6141</v>
      </c>
      <c r="C62" s="106" t="s">
        <v>1476</v>
      </c>
      <c r="D62" s="106" t="s">
        <v>1251</v>
      </c>
      <c r="E62">
        <v>1420</v>
      </c>
      <c r="F62">
        <v>1479</v>
      </c>
      <c r="G62">
        <v>700</v>
      </c>
      <c r="H62" s="106" t="s">
        <v>1239</v>
      </c>
      <c r="I62">
        <v>9101</v>
      </c>
      <c r="J62" s="106" t="s">
        <v>914</v>
      </c>
      <c r="K62" s="106" t="s">
        <v>1478</v>
      </c>
      <c r="L62">
        <v>1645</v>
      </c>
      <c r="M62">
        <v>1650</v>
      </c>
      <c r="N62">
        <v>600</v>
      </c>
      <c r="O62" s="106" t="s">
        <v>1242</v>
      </c>
      <c r="P62">
        <v>0.88642417506309901</v>
      </c>
      <c r="Q62">
        <v>0.83919384544489495</v>
      </c>
      <c r="R62" s="106">
        <v>6.3431524008360204E-2</v>
      </c>
      <c r="S62">
        <v>3.73695829874887E-2</v>
      </c>
      <c r="T62">
        <v>0.38994583538205202</v>
      </c>
      <c r="U62">
        <v>0.38994583538205202</v>
      </c>
      <c r="V62">
        <v>0.57805049782025597</v>
      </c>
      <c r="W62">
        <v>0.87</v>
      </c>
      <c r="X62">
        <v>4.58</v>
      </c>
      <c r="Y62">
        <v>491011</v>
      </c>
      <c r="Z62">
        <v>27278</v>
      </c>
      <c r="AA62">
        <v>1.34</v>
      </c>
      <c r="AB62">
        <v>18</v>
      </c>
      <c r="AC62">
        <v>13</v>
      </c>
      <c r="AD62">
        <v>5</v>
      </c>
      <c r="AE62">
        <v>72.22</v>
      </c>
      <c r="AF62">
        <v>9</v>
      </c>
      <c r="AG62">
        <v>11</v>
      </c>
      <c r="AH62">
        <v>5</v>
      </c>
      <c r="AI62">
        <v>2</v>
      </c>
    </row>
    <row r="63" spans="1:35" x14ac:dyDescent="0.2">
      <c r="A63" s="102">
        <v>785</v>
      </c>
      <c r="B63">
        <v>7186</v>
      </c>
      <c r="C63" s="106" t="s">
        <v>543</v>
      </c>
      <c r="D63" s="106" t="s">
        <v>1294</v>
      </c>
      <c r="E63">
        <v>401</v>
      </c>
      <c r="F63">
        <v>404</v>
      </c>
      <c r="G63">
        <v>1800</v>
      </c>
      <c r="H63" s="106" t="s">
        <v>1242</v>
      </c>
      <c r="I63">
        <v>7259</v>
      </c>
      <c r="J63" s="106" t="s">
        <v>25</v>
      </c>
      <c r="K63" s="106" t="s">
        <v>1256</v>
      </c>
      <c r="L63">
        <v>3750</v>
      </c>
      <c r="M63">
        <v>3725</v>
      </c>
      <c r="N63">
        <v>200</v>
      </c>
      <c r="O63" s="106" t="s">
        <v>1239</v>
      </c>
      <c r="P63">
        <v>0.83824910229544503</v>
      </c>
      <c r="Q63">
        <v>0.87793497283097799</v>
      </c>
      <c r="R63" s="106">
        <v>0.17054805472382301</v>
      </c>
      <c r="S63">
        <v>3.5788295080297898E-2</v>
      </c>
      <c r="T63">
        <v>-0.404444258643049</v>
      </c>
      <c r="U63">
        <v>0.404444258643049</v>
      </c>
      <c r="V63">
        <v>0.89111438822226896</v>
      </c>
      <c r="W63">
        <v>-1.29</v>
      </c>
      <c r="X63">
        <v>2.39</v>
      </c>
      <c r="Y63">
        <v>490720</v>
      </c>
      <c r="Z63">
        <v>30670</v>
      </c>
      <c r="AA63">
        <v>1.78</v>
      </c>
      <c r="AB63">
        <v>16</v>
      </c>
      <c r="AC63">
        <v>12</v>
      </c>
      <c r="AD63">
        <v>4</v>
      </c>
      <c r="AE63">
        <v>75</v>
      </c>
      <c r="AF63">
        <v>13</v>
      </c>
      <c r="AG63">
        <v>10</v>
      </c>
      <c r="AH63">
        <v>1</v>
      </c>
      <c r="AI63">
        <v>5</v>
      </c>
    </row>
    <row r="64" spans="1:35" x14ac:dyDescent="0.2">
      <c r="A64" s="102">
        <v>89</v>
      </c>
      <c r="B64">
        <v>6967</v>
      </c>
      <c r="C64" s="106" t="s">
        <v>770</v>
      </c>
      <c r="D64" s="106" t="s">
        <v>1244</v>
      </c>
      <c r="E64">
        <v>1264</v>
      </c>
      <c r="F64">
        <v>1329</v>
      </c>
      <c r="G64">
        <v>800</v>
      </c>
      <c r="H64" s="106" t="s">
        <v>1239</v>
      </c>
      <c r="I64">
        <v>8572</v>
      </c>
      <c r="J64" s="106" t="s">
        <v>1207</v>
      </c>
      <c r="K64" s="106" t="s">
        <v>1245</v>
      </c>
      <c r="L64">
        <v>497</v>
      </c>
      <c r="M64">
        <v>494</v>
      </c>
      <c r="N64">
        <v>2200</v>
      </c>
      <c r="O64" s="106" t="s">
        <v>1242</v>
      </c>
      <c r="P64">
        <v>0.83972970478810105</v>
      </c>
      <c r="Q64">
        <v>0.94606314106423794</v>
      </c>
      <c r="R64" s="15">
        <v>4.9218660196040397E-2</v>
      </c>
      <c r="S64" s="106">
        <v>4.7465164889129597E-3</v>
      </c>
      <c r="T64">
        <v>1.43014976487627</v>
      </c>
      <c r="U64">
        <v>1.43014976487627</v>
      </c>
      <c r="V64">
        <v>1.34651704512735</v>
      </c>
      <c r="W64">
        <v>5.61</v>
      </c>
      <c r="X64">
        <v>2.2200000000000002</v>
      </c>
      <c r="Y64">
        <v>489338</v>
      </c>
      <c r="Z64">
        <v>25755</v>
      </c>
      <c r="AA64">
        <v>1.18</v>
      </c>
      <c r="AB64">
        <v>19</v>
      </c>
      <c r="AC64">
        <v>13</v>
      </c>
      <c r="AD64">
        <v>6</v>
      </c>
      <c r="AE64">
        <v>68.42</v>
      </c>
      <c r="AF64">
        <v>11</v>
      </c>
      <c r="AG64">
        <v>12</v>
      </c>
      <c r="AH64">
        <v>4</v>
      </c>
      <c r="AI64">
        <v>3</v>
      </c>
    </row>
    <row r="65" spans="1:35" x14ac:dyDescent="0.2">
      <c r="A65" s="102">
        <v>1059</v>
      </c>
      <c r="B65">
        <v>4045</v>
      </c>
      <c r="C65" s="106" t="s">
        <v>1555</v>
      </c>
      <c r="D65" s="106" t="s">
        <v>1263</v>
      </c>
      <c r="E65">
        <v>1163</v>
      </c>
      <c r="F65">
        <v>1161</v>
      </c>
      <c r="G65">
        <v>700</v>
      </c>
      <c r="H65" s="106" t="s">
        <v>1242</v>
      </c>
      <c r="I65">
        <v>8309</v>
      </c>
      <c r="J65" s="106" t="s">
        <v>861</v>
      </c>
      <c r="K65" s="106" t="s">
        <v>1294</v>
      </c>
      <c r="L65">
        <v>3854</v>
      </c>
      <c r="M65">
        <v>3887</v>
      </c>
      <c r="N65">
        <v>200</v>
      </c>
      <c r="O65" s="106" t="s">
        <v>1239</v>
      </c>
      <c r="P65">
        <v>0.61262372972730905</v>
      </c>
      <c r="Q65">
        <v>0.85472028544363499</v>
      </c>
      <c r="R65" s="106">
        <v>0.20373161471326001</v>
      </c>
      <c r="S65" s="15">
        <v>2.0323023591725099E-2</v>
      </c>
      <c r="T65">
        <v>-0.56856110827116102</v>
      </c>
      <c r="U65">
        <v>0.56856110827116102</v>
      </c>
      <c r="V65">
        <v>0.20803001762829401</v>
      </c>
      <c r="W65">
        <v>-1.31</v>
      </c>
      <c r="X65">
        <v>4.54</v>
      </c>
      <c r="Y65">
        <v>487359</v>
      </c>
      <c r="Z65">
        <v>24368</v>
      </c>
      <c r="AA65">
        <v>1.37</v>
      </c>
      <c r="AB65">
        <v>20</v>
      </c>
      <c r="AC65">
        <v>14</v>
      </c>
      <c r="AD65">
        <v>6</v>
      </c>
      <c r="AE65">
        <v>70</v>
      </c>
      <c r="AF65">
        <v>12</v>
      </c>
      <c r="AG65">
        <v>12</v>
      </c>
      <c r="AH65">
        <v>2</v>
      </c>
      <c r="AI65">
        <v>6</v>
      </c>
    </row>
    <row r="66" spans="1:35" x14ac:dyDescent="0.2">
      <c r="A66" s="102">
        <v>783</v>
      </c>
      <c r="B66">
        <v>4681</v>
      </c>
      <c r="C66" s="106" t="s">
        <v>1050</v>
      </c>
      <c r="D66" s="106" t="s">
        <v>1253</v>
      </c>
      <c r="E66">
        <v>1542</v>
      </c>
      <c r="F66">
        <v>1554</v>
      </c>
      <c r="G66">
        <v>700</v>
      </c>
      <c r="H66" s="106" t="s">
        <v>1239</v>
      </c>
      <c r="I66">
        <v>6287</v>
      </c>
      <c r="J66" s="106" t="s">
        <v>1340</v>
      </c>
      <c r="K66" s="106" t="s">
        <v>1251</v>
      </c>
      <c r="L66">
        <v>2730</v>
      </c>
      <c r="M66">
        <v>2664</v>
      </c>
      <c r="N66">
        <v>400</v>
      </c>
      <c r="O66" s="106" t="s">
        <v>1242</v>
      </c>
      <c r="P66">
        <v>0.94999034722026499</v>
      </c>
      <c r="Q66">
        <v>0.87820363051035699</v>
      </c>
      <c r="R66">
        <v>1.6081789181853101E-2</v>
      </c>
      <c r="S66">
        <v>1.32024945541858E-2</v>
      </c>
      <c r="T66">
        <v>1.92378344720966</v>
      </c>
      <c r="U66">
        <v>1.92378344720966</v>
      </c>
      <c r="V66">
        <v>2.1422330317904401</v>
      </c>
      <c r="W66">
        <v>5.15</v>
      </c>
      <c r="X66">
        <v>2.08</v>
      </c>
      <c r="Y66">
        <v>487075</v>
      </c>
      <c r="Z66">
        <v>30442</v>
      </c>
      <c r="AA66">
        <v>1.57</v>
      </c>
      <c r="AB66">
        <v>16</v>
      </c>
      <c r="AC66">
        <v>12</v>
      </c>
      <c r="AD66">
        <v>4</v>
      </c>
      <c r="AE66">
        <v>75</v>
      </c>
      <c r="AF66">
        <v>11</v>
      </c>
      <c r="AG66">
        <v>10</v>
      </c>
      <c r="AH66">
        <v>2</v>
      </c>
      <c r="AI66">
        <v>4</v>
      </c>
    </row>
    <row r="67" spans="1:35" x14ac:dyDescent="0.2">
      <c r="A67" s="102">
        <v>811</v>
      </c>
      <c r="B67">
        <v>2730</v>
      </c>
      <c r="C67" s="106" t="s">
        <v>602</v>
      </c>
      <c r="D67" s="106" t="s">
        <v>1264</v>
      </c>
      <c r="E67">
        <v>999</v>
      </c>
      <c r="F67">
        <v>976</v>
      </c>
      <c r="G67">
        <v>1000</v>
      </c>
      <c r="H67" s="106" t="s">
        <v>1242</v>
      </c>
      <c r="I67">
        <v>6753</v>
      </c>
      <c r="J67" s="106" t="s">
        <v>2066</v>
      </c>
      <c r="K67" s="106" t="s">
        <v>1244</v>
      </c>
      <c r="L67">
        <v>1363</v>
      </c>
      <c r="M67">
        <v>1399</v>
      </c>
      <c r="N67">
        <v>700</v>
      </c>
      <c r="O67" s="106" t="s">
        <v>1239</v>
      </c>
      <c r="P67">
        <v>0.87777313178868099</v>
      </c>
      <c r="Q67">
        <v>0.87587615549839903</v>
      </c>
      <c r="R67" s="106">
        <v>1.3816645313989399E-2</v>
      </c>
      <c r="S67">
        <v>8.1181726025067402E-2</v>
      </c>
      <c r="T67">
        <v>-0.51484411782960204</v>
      </c>
      <c r="U67">
        <v>0.51484411782960204</v>
      </c>
      <c r="V67">
        <v>1.1365701616089099</v>
      </c>
      <c r="W67">
        <v>-2.44</v>
      </c>
      <c r="X67">
        <v>0.34</v>
      </c>
      <c r="Y67">
        <v>486557</v>
      </c>
      <c r="Z67">
        <v>15695</v>
      </c>
      <c r="AA67">
        <v>0.75</v>
      </c>
      <c r="AB67">
        <v>31</v>
      </c>
      <c r="AC67">
        <v>18</v>
      </c>
      <c r="AD67">
        <v>13</v>
      </c>
      <c r="AE67">
        <v>58.06</v>
      </c>
      <c r="AF67">
        <v>7</v>
      </c>
      <c r="AG67">
        <v>17</v>
      </c>
      <c r="AH67">
        <v>14</v>
      </c>
      <c r="AI67">
        <v>0</v>
      </c>
    </row>
    <row r="68" spans="1:35" x14ac:dyDescent="0.2">
      <c r="A68" s="102">
        <v>509</v>
      </c>
      <c r="B68">
        <v>3289</v>
      </c>
      <c r="C68" s="106" t="s">
        <v>631</v>
      </c>
      <c r="D68" s="106" t="s">
        <v>1260</v>
      </c>
      <c r="E68">
        <v>752</v>
      </c>
      <c r="F68">
        <v>750</v>
      </c>
      <c r="G68">
        <v>1100</v>
      </c>
      <c r="H68" s="106" t="s">
        <v>1239</v>
      </c>
      <c r="I68">
        <v>4186</v>
      </c>
      <c r="J68" s="106" t="s">
        <v>664</v>
      </c>
      <c r="K68" s="106" t="s">
        <v>1263</v>
      </c>
      <c r="L68">
        <v>4130</v>
      </c>
      <c r="M68">
        <v>4240</v>
      </c>
      <c r="N68">
        <v>200</v>
      </c>
      <c r="O68" s="106" t="s">
        <v>1242</v>
      </c>
      <c r="P68">
        <v>0.71160844190285899</v>
      </c>
      <c r="Q68">
        <v>0.89949355584433099</v>
      </c>
      <c r="R68">
        <v>0.39872513112937802</v>
      </c>
      <c r="S68" s="15">
        <v>1.5220592486459201E-2</v>
      </c>
      <c r="T68">
        <v>0.48535577285873799</v>
      </c>
      <c r="U68">
        <v>0.48535577285873799</v>
      </c>
      <c r="V68">
        <v>9.6368629337410996E-3</v>
      </c>
      <c r="W68">
        <v>1.91</v>
      </c>
      <c r="X68">
        <v>2.71</v>
      </c>
      <c r="Y68">
        <v>486518</v>
      </c>
      <c r="Z68">
        <v>30407</v>
      </c>
      <c r="AA68">
        <v>1.77</v>
      </c>
      <c r="AB68">
        <v>16</v>
      </c>
      <c r="AC68">
        <v>12</v>
      </c>
      <c r="AD68">
        <v>4</v>
      </c>
      <c r="AE68">
        <v>75</v>
      </c>
      <c r="AF68">
        <v>10</v>
      </c>
      <c r="AG68">
        <v>11</v>
      </c>
      <c r="AH68">
        <v>2</v>
      </c>
      <c r="AI68">
        <v>3</v>
      </c>
    </row>
    <row r="69" spans="1:35" x14ac:dyDescent="0.2">
      <c r="A69" s="102">
        <v>816</v>
      </c>
      <c r="B69">
        <v>6472</v>
      </c>
      <c r="C69" s="106" t="s">
        <v>60</v>
      </c>
      <c r="D69" s="106" t="s">
        <v>1251</v>
      </c>
      <c r="E69">
        <v>276</v>
      </c>
      <c r="F69">
        <v>281</v>
      </c>
      <c r="G69">
        <v>2700</v>
      </c>
      <c r="H69" s="106" t="s">
        <v>1242</v>
      </c>
      <c r="I69">
        <v>7259</v>
      </c>
      <c r="J69" s="106" t="s">
        <v>25</v>
      </c>
      <c r="K69" s="106" t="s">
        <v>1256</v>
      </c>
      <c r="L69">
        <v>3750</v>
      </c>
      <c r="M69">
        <v>3725</v>
      </c>
      <c r="N69">
        <v>200</v>
      </c>
      <c r="O69" s="106" t="s">
        <v>1239</v>
      </c>
      <c r="P69">
        <v>0.81391195323518695</v>
      </c>
      <c r="Q69">
        <v>0.87522030556727104</v>
      </c>
      <c r="R69" s="106">
        <v>0.47546148481924799</v>
      </c>
      <c r="S69" s="106">
        <v>7.7884818628535699E-4</v>
      </c>
      <c r="T69">
        <v>-2.00664017777251</v>
      </c>
      <c r="U69">
        <v>2.00664017777251</v>
      </c>
      <c r="V69">
        <v>2.50572287765891</v>
      </c>
      <c r="W69">
        <v>-9.27</v>
      </c>
      <c r="X69">
        <v>1.84</v>
      </c>
      <c r="Y69">
        <v>485709</v>
      </c>
      <c r="Z69">
        <v>25564</v>
      </c>
      <c r="AA69">
        <v>1.46</v>
      </c>
      <c r="AB69">
        <v>19</v>
      </c>
      <c r="AC69">
        <v>16</v>
      </c>
      <c r="AD69">
        <v>3</v>
      </c>
      <c r="AE69">
        <v>84.21</v>
      </c>
      <c r="AF69">
        <v>12</v>
      </c>
      <c r="AG69">
        <v>11</v>
      </c>
      <c r="AH69">
        <v>2</v>
      </c>
      <c r="AI69">
        <v>6</v>
      </c>
    </row>
    <row r="70" spans="1:35" x14ac:dyDescent="0.2">
      <c r="A70" s="102">
        <v>635</v>
      </c>
      <c r="B70">
        <v>1941</v>
      </c>
      <c r="C70" s="106" t="s">
        <v>1621</v>
      </c>
      <c r="D70" s="106" t="s">
        <v>1249</v>
      </c>
      <c r="E70">
        <v>2392</v>
      </c>
      <c r="F70">
        <v>2366</v>
      </c>
      <c r="G70">
        <v>400</v>
      </c>
      <c r="H70" s="106" t="s">
        <v>1239</v>
      </c>
      <c r="I70">
        <v>1969</v>
      </c>
      <c r="J70" s="106" t="s">
        <v>1597</v>
      </c>
      <c r="K70" s="106" t="s">
        <v>1249</v>
      </c>
      <c r="L70">
        <v>1784</v>
      </c>
      <c r="M70">
        <v>1789</v>
      </c>
      <c r="N70">
        <v>500</v>
      </c>
      <c r="O70" s="106" t="s">
        <v>1242</v>
      </c>
      <c r="P70">
        <v>0.78130809364934195</v>
      </c>
      <c r="Q70">
        <v>0.89002764090359898</v>
      </c>
      <c r="R70" s="106">
        <v>0.49179108190545101</v>
      </c>
      <c r="S70" s="106">
        <v>8.0231577917065297E-2</v>
      </c>
      <c r="T70">
        <v>0.19532046805282999</v>
      </c>
      <c r="U70">
        <v>0.19532046805282999</v>
      </c>
      <c r="V70">
        <v>0.50370036859937195</v>
      </c>
      <c r="W70">
        <v>0.32</v>
      </c>
      <c r="X70">
        <v>5.48</v>
      </c>
      <c r="Y70">
        <v>484557</v>
      </c>
      <c r="Z70">
        <v>26920</v>
      </c>
      <c r="AA70">
        <v>1.36</v>
      </c>
      <c r="AB70">
        <v>18</v>
      </c>
      <c r="AC70">
        <v>14</v>
      </c>
      <c r="AD70">
        <v>4</v>
      </c>
      <c r="AE70">
        <v>77.78</v>
      </c>
      <c r="AF70">
        <v>14</v>
      </c>
      <c r="AG70">
        <v>8</v>
      </c>
      <c r="AH70">
        <v>2</v>
      </c>
      <c r="AI70">
        <v>8</v>
      </c>
    </row>
    <row r="71" spans="1:35" x14ac:dyDescent="0.2">
      <c r="A71" s="102">
        <v>716</v>
      </c>
      <c r="B71">
        <v>7189</v>
      </c>
      <c r="C71" s="106" t="s">
        <v>42</v>
      </c>
      <c r="D71" s="106" t="s">
        <v>1294</v>
      </c>
      <c r="E71">
        <v>655</v>
      </c>
      <c r="F71">
        <v>651</v>
      </c>
      <c r="G71">
        <v>1700</v>
      </c>
      <c r="H71" s="106" t="s">
        <v>1242</v>
      </c>
      <c r="I71">
        <v>8086</v>
      </c>
      <c r="J71" s="106" t="s">
        <v>1522</v>
      </c>
      <c r="K71" s="106" t="s">
        <v>1248</v>
      </c>
      <c r="L71">
        <v>1209</v>
      </c>
      <c r="M71">
        <v>1205</v>
      </c>
      <c r="N71">
        <v>900</v>
      </c>
      <c r="O71" s="106" t="s">
        <v>1239</v>
      </c>
      <c r="P71">
        <v>0.86672370195081605</v>
      </c>
      <c r="Q71">
        <v>0.88335854851694096</v>
      </c>
      <c r="R71" s="15">
        <v>2.2319051216967499E-2</v>
      </c>
      <c r="S71" s="106">
        <v>7.3453921902334005E-2</v>
      </c>
      <c r="T71">
        <v>-1.95978135595689</v>
      </c>
      <c r="U71">
        <v>1.95978135595689</v>
      </c>
      <c r="V71">
        <v>1.8459136839255199</v>
      </c>
      <c r="W71">
        <v>-16.489999999999998</v>
      </c>
      <c r="X71">
        <v>2.0499999999999998</v>
      </c>
      <c r="Y71">
        <v>483075</v>
      </c>
      <c r="Z71">
        <v>28416</v>
      </c>
      <c r="AA71">
        <v>1.41</v>
      </c>
      <c r="AB71">
        <v>17</v>
      </c>
      <c r="AC71">
        <v>13</v>
      </c>
      <c r="AD71">
        <v>4</v>
      </c>
      <c r="AE71">
        <v>76.47</v>
      </c>
      <c r="AF71">
        <v>9</v>
      </c>
      <c r="AG71">
        <v>13</v>
      </c>
      <c r="AH71">
        <v>3</v>
      </c>
      <c r="AI71">
        <v>1</v>
      </c>
    </row>
    <row r="72" spans="1:35" x14ac:dyDescent="0.2">
      <c r="A72" s="102">
        <v>893</v>
      </c>
      <c r="B72">
        <v>2229</v>
      </c>
      <c r="C72" s="106" t="s">
        <v>1848</v>
      </c>
      <c r="D72" s="106" t="s">
        <v>1266</v>
      </c>
      <c r="E72">
        <v>2951</v>
      </c>
      <c r="F72">
        <v>2923</v>
      </c>
      <c r="G72">
        <v>300</v>
      </c>
      <c r="H72" s="106" t="s">
        <v>1242</v>
      </c>
      <c r="I72">
        <v>2730</v>
      </c>
      <c r="J72" s="106" t="s">
        <v>602</v>
      </c>
      <c r="K72" s="106" t="s">
        <v>1264</v>
      </c>
      <c r="L72">
        <v>999</v>
      </c>
      <c r="M72">
        <v>976</v>
      </c>
      <c r="N72">
        <v>900</v>
      </c>
      <c r="O72" s="106" t="s">
        <v>1239</v>
      </c>
      <c r="P72">
        <v>0.86171136972057605</v>
      </c>
      <c r="Q72">
        <v>0.86832872749616596</v>
      </c>
      <c r="R72">
        <v>0.452394711057864</v>
      </c>
      <c r="S72" s="106">
        <v>2.4098496947902399E-2</v>
      </c>
      <c r="T72">
        <v>-0.30445381399105498</v>
      </c>
      <c r="U72">
        <v>0.30445381399105498</v>
      </c>
      <c r="V72">
        <v>4.9641991245299402E-2</v>
      </c>
      <c r="W72">
        <v>-0.9</v>
      </c>
      <c r="X72">
        <v>0.17</v>
      </c>
      <c r="Y72">
        <v>482175</v>
      </c>
      <c r="Z72">
        <v>30136</v>
      </c>
      <c r="AA72">
        <v>1.72</v>
      </c>
      <c r="AB72">
        <v>16</v>
      </c>
      <c r="AC72">
        <v>12</v>
      </c>
      <c r="AD72">
        <v>4</v>
      </c>
      <c r="AE72">
        <v>75</v>
      </c>
      <c r="AF72">
        <v>11</v>
      </c>
      <c r="AG72">
        <v>9</v>
      </c>
      <c r="AH72">
        <v>1</v>
      </c>
      <c r="AI72">
        <v>6</v>
      </c>
    </row>
    <row r="73" spans="1:35" x14ac:dyDescent="0.2">
      <c r="A73" s="102">
        <v>906</v>
      </c>
      <c r="B73">
        <v>3064</v>
      </c>
      <c r="C73" s="106" t="s">
        <v>1501</v>
      </c>
      <c r="D73" s="106" t="s">
        <v>1264</v>
      </c>
      <c r="E73">
        <v>2550</v>
      </c>
      <c r="F73">
        <v>2579</v>
      </c>
      <c r="G73">
        <v>400</v>
      </c>
      <c r="H73" s="106" t="s">
        <v>1242</v>
      </c>
      <c r="I73">
        <v>3401</v>
      </c>
      <c r="J73" s="106" t="s">
        <v>637</v>
      </c>
      <c r="K73" s="106" t="s">
        <v>1515</v>
      </c>
      <c r="L73">
        <v>1875</v>
      </c>
      <c r="M73">
        <v>1915</v>
      </c>
      <c r="N73">
        <v>500</v>
      </c>
      <c r="O73" s="106" t="s">
        <v>1239</v>
      </c>
      <c r="P73">
        <v>0.59573299253010703</v>
      </c>
      <c r="Q73">
        <v>0.86683195602975505</v>
      </c>
      <c r="R73" s="106">
        <v>0.19377502330475599</v>
      </c>
      <c r="S73">
        <v>1.13371773295847E-2</v>
      </c>
      <c r="T73">
        <v>-0.91627597348460499</v>
      </c>
      <c r="U73">
        <v>0.91627597348460499</v>
      </c>
      <c r="V73">
        <v>1.1458106879683001</v>
      </c>
      <c r="W73">
        <v>-4.4800000000000004</v>
      </c>
      <c r="X73">
        <v>7.18</v>
      </c>
      <c r="Y73">
        <v>480891</v>
      </c>
      <c r="Z73">
        <v>22900</v>
      </c>
      <c r="AA73">
        <v>1.1000000000000001</v>
      </c>
      <c r="AB73">
        <v>21</v>
      </c>
      <c r="AC73">
        <v>16</v>
      </c>
      <c r="AD73">
        <v>5</v>
      </c>
      <c r="AE73">
        <v>76.19</v>
      </c>
      <c r="AF73">
        <v>10</v>
      </c>
      <c r="AG73">
        <v>9</v>
      </c>
      <c r="AH73">
        <v>5</v>
      </c>
      <c r="AI73">
        <v>7</v>
      </c>
    </row>
    <row r="74" spans="1:35" x14ac:dyDescent="0.2">
      <c r="A74" s="102">
        <v>1292</v>
      </c>
      <c r="B74">
        <v>4540</v>
      </c>
      <c r="C74" s="106" t="s">
        <v>1659</v>
      </c>
      <c r="D74" s="106" t="s">
        <v>1261</v>
      </c>
      <c r="E74">
        <v>2688</v>
      </c>
      <c r="F74">
        <v>2656</v>
      </c>
      <c r="G74">
        <v>400</v>
      </c>
      <c r="H74" s="106" t="s">
        <v>1242</v>
      </c>
      <c r="I74">
        <v>7278</v>
      </c>
      <c r="J74" s="106" t="s">
        <v>43</v>
      </c>
      <c r="K74" s="106" t="s">
        <v>1256</v>
      </c>
      <c r="L74">
        <v>2182</v>
      </c>
      <c r="M74">
        <v>2099</v>
      </c>
      <c r="N74">
        <v>500</v>
      </c>
      <c r="O74" s="106" t="s">
        <v>1239</v>
      </c>
      <c r="P74">
        <v>0.86878537180428295</v>
      </c>
      <c r="Q74">
        <v>0.83705209457099605</v>
      </c>
      <c r="R74" s="15">
        <v>9.29819835661813E-2</v>
      </c>
      <c r="S74" s="106">
        <v>2.37971468593168E-4</v>
      </c>
      <c r="T74">
        <v>-0.93650285636083297</v>
      </c>
      <c r="U74">
        <v>0.93650285636083297</v>
      </c>
      <c r="V74">
        <v>0.91494273445276997</v>
      </c>
      <c r="W74">
        <v>-2.75</v>
      </c>
      <c r="X74">
        <v>1.21</v>
      </c>
      <c r="Y74">
        <v>480771</v>
      </c>
      <c r="Z74">
        <v>36982</v>
      </c>
      <c r="AA74">
        <v>1.98</v>
      </c>
      <c r="AB74">
        <v>13</v>
      </c>
      <c r="AC74">
        <v>10</v>
      </c>
      <c r="AD74">
        <v>3</v>
      </c>
      <c r="AE74">
        <v>76.92</v>
      </c>
      <c r="AF74">
        <v>12</v>
      </c>
      <c r="AG74">
        <v>9</v>
      </c>
      <c r="AH74">
        <v>0</v>
      </c>
      <c r="AI74">
        <v>4</v>
      </c>
    </row>
    <row r="75" spans="1:35" x14ac:dyDescent="0.2">
      <c r="A75" s="102">
        <v>227</v>
      </c>
      <c r="B75">
        <v>2379</v>
      </c>
      <c r="C75" s="106" t="s">
        <v>468</v>
      </c>
      <c r="D75" s="106" t="s">
        <v>1253</v>
      </c>
      <c r="E75">
        <v>2899</v>
      </c>
      <c r="F75">
        <v>2930</v>
      </c>
      <c r="G75">
        <v>300</v>
      </c>
      <c r="H75" s="106" t="s">
        <v>1242</v>
      </c>
      <c r="I75">
        <v>3289</v>
      </c>
      <c r="J75" s="106" t="s">
        <v>631</v>
      </c>
      <c r="K75" s="106" t="s">
        <v>1260</v>
      </c>
      <c r="L75">
        <v>752</v>
      </c>
      <c r="M75">
        <v>750</v>
      </c>
      <c r="N75">
        <v>1200</v>
      </c>
      <c r="O75" s="106" t="s">
        <v>1239</v>
      </c>
      <c r="P75">
        <v>0.51205240925394002</v>
      </c>
      <c r="Q75">
        <v>0.92460940257267998</v>
      </c>
      <c r="R75" s="15">
        <v>0.21403872450417299</v>
      </c>
      <c r="S75" s="106">
        <v>7.0179511332570305E-2</v>
      </c>
      <c r="T75">
        <v>-2.4365812091513002</v>
      </c>
      <c r="U75">
        <v>2.4365812091513002</v>
      </c>
      <c r="V75">
        <v>2.3760290214450199</v>
      </c>
      <c r="W75">
        <v>-11.27</v>
      </c>
      <c r="X75">
        <v>2.39</v>
      </c>
      <c r="Y75">
        <v>477730</v>
      </c>
      <c r="Z75">
        <v>26541</v>
      </c>
      <c r="AA75">
        <v>1.32</v>
      </c>
      <c r="AB75">
        <v>18</v>
      </c>
      <c r="AC75">
        <v>12</v>
      </c>
      <c r="AD75">
        <v>6</v>
      </c>
      <c r="AE75">
        <v>66.67</v>
      </c>
      <c r="AF75">
        <v>11</v>
      </c>
      <c r="AG75">
        <v>9</v>
      </c>
      <c r="AH75">
        <v>2</v>
      </c>
      <c r="AI75">
        <v>7</v>
      </c>
    </row>
    <row r="76" spans="1:35" x14ac:dyDescent="0.2">
      <c r="A76" s="102">
        <v>1016</v>
      </c>
      <c r="B76">
        <v>4005</v>
      </c>
      <c r="C76" s="106" t="s">
        <v>1479</v>
      </c>
      <c r="D76" s="106" t="s">
        <v>1263</v>
      </c>
      <c r="E76">
        <v>425</v>
      </c>
      <c r="F76">
        <v>430</v>
      </c>
      <c r="G76">
        <v>2300</v>
      </c>
      <c r="H76" s="106" t="s">
        <v>1242</v>
      </c>
      <c r="I76">
        <v>5301</v>
      </c>
      <c r="J76" s="106" t="s">
        <v>698</v>
      </c>
      <c r="K76" s="106" t="s">
        <v>1238</v>
      </c>
      <c r="L76">
        <v>966</v>
      </c>
      <c r="M76">
        <v>1001</v>
      </c>
      <c r="N76">
        <v>1000</v>
      </c>
      <c r="O76" s="106" t="s">
        <v>1239</v>
      </c>
      <c r="P76">
        <v>0.86113949329945105</v>
      </c>
      <c r="Q76">
        <v>0.85752641762613702</v>
      </c>
      <c r="R76">
        <v>5.9306662247572701E-2</v>
      </c>
      <c r="S76" s="15">
        <v>1.4373637690118599E-2</v>
      </c>
      <c r="T76">
        <v>-2.3923230241302198</v>
      </c>
      <c r="U76">
        <v>2.3923230241302198</v>
      </c>
      <c r="V76">
        <v>1.7324263377006299</v>
      </c>
      <c r="W76">
        <v>-7.01</v>
      </c>
      <c r="X76">
        <v>1.2</v>
      </c>
      <c r="Y76">
        <v>477458</v>
      </c>
      <c r="Z76">
        <v>23873</v>
      </c>
      <c r="AA76">
        <v>1.1499999999999999</v>
      </c>
      <c r="AB76">
        <v>20</v>
      </c>
      <c r="AC76">
        <v>14</v>
      </c>
      <c r="AD76">
        <v>6</v>
      </c>
      <c r="AE76">
        <v>70</v>
      </c>
      <c r="AF76">
        <v>8</v>
      </c>
      <c r="AG76">
        <v>14</v>
      </c>
      <c r="AH76">
        <v>5</v>
      </c>
      <c r="AI76">
        <v>1</v>
      </c>
    </row>
    <row r="77" spans="1:35" x14ac:dyDescent="0.2">
      <c r="A77" s="102">
        <v>1065</v>
      </c>
      <c r="B77">
        <v>3291</v>
      </c>
      <c r="C77" s="106" t="s">
        <v>56</v>
      </c>
      <c r="D77" s="106" t="s">
        <v>1260</v>
      </c>
      <c r="E77">
        <v>1567</v>
      </c>
      <c r="F77">
        <v>1566</v>
      </c>
      <c r="G77">
        <v>700</v>
      </c>
      <c r="H77" s="106" t="s">
        <v>1242</v>
      </c>
      <c r="I77">
        <v>4540</v>
      </c>
      <c r="J77" s="106" t="s">
        <v>1659</v>
      </c>
      <c r="K77" s="106" t="s">
        <v>1261</v>
      </c>
      <c r="L77">
        <v>2688</v>
      </c>
      <c r="M77">
        <v>2656</v>
      </c>
      <c r="N77">
        <v>400</v>
      </c>
      <c r="O77" s="106" t="s">
        <v>1239</v>
      </c>
      <c r="P77">
        <v>0.87883352961545003</v>
      </c>
      <c r="Q77">
        <v>0.85452980798179601</v>
      </c>
      <c r="R77" s="15">
        <v>3.9997305442339599E-2</v>
      </c>
      <c r="S77" s="106">
        <v>3.7020743254137399E-3</v>
      </c>
      <c r="T77">
        <v>-0.60939352793271495</v>
      </c>
      <c r="U77">
        <v>0.60939352793271495</v>
      </c>
      <c r="V77">
        <v>1.1064299657093399</v>
      </c>
      <c r="W77">
        <v>-1.79</v>
      </c>
      <c r="X77">
        <v>3.18</v>
      </c>
      <c r="Y77">
        <v>476404</v>
      </c>
      <c r="Z77">
        <v>34029</v>
      </c>
      <c r="AA77">
        <v>1.83</v>
      </c>
      <c r="AB77">
        <v>14</v>
      </c>
      <c r="AC77">
        <v>10</v>
      </c>
      <c r="AD77">
        <v>4</v>
      </c>
      <c r="AE77">
        <v>71.430000000000007</v>
      </c>
      <c r="AF77">
        <v>14</v>
      </c>
      <c r="AG77">
        <v>7</v>
      </c>
      <c r="AH77">
        <v>2</v>
      </c>
      <c r="AI77">
        <v>5</v>
      </c>
    </row>
    <row r="78" spans="1:35" x14ac:dyDescent="0.2">
      <c r="A78" s="102">
        <v>1208</v>
      </c>
      <c r="B78">
        <v>2327</v>
      </c>
      <c r="C78" s="106" t="s">
        <v>1644</v>
      </c>
      <c r="D78" s="106" t="s">
        <v>1241</v>
      </c>
      <c r="E78">
        <v>3180</v>
      </c>
      <c r="F78">
        <v>3245</v>
      </c>
      <c r="G78">
        <v>300</v>
      </c>
      <c r="H78" s="106" t="s">
        <v>1239</v>
      </c>
      <c r="I78">
        <v>4091</v>
      </c>
      <c r="J78" s="106" t="s">
        <v>2017</v>
      </c>
      <c r="K78" s="106" t="s">
        <v>1263</v>
      </c>
      <c r="L78">
        <v>2013</v>
      </c>
      <c r="M78">
        <v>2043</v>
      </c>
      <c r="N78">
        <v>500</v>
      </c>
      <c r="O78" s="106" t="s">
        <v>1242</v>
      </c>
      <c r="P78">
        <v>0.67281466044722704</v>
      </c>
      <c r="Q78">
        <v>0.84395640104880798</v>
      </c>
      <c r="R78" s="15">
        <v>0.242565259833501</v>
      </c>
      <c r="S78" s="106">
        <v>2.00452853052633E-2</v>
      </c>
      <c r="T78">
        <v>1.50993895724887</v>
      </c>
      <c r="U78">
        <v>1.50993895724887</v>
      </c>
      <c r="V78">
        <v>1.0156436545730101</v>
      </c>
      <c r="W78">
        <v>6.72</v>
      </c>
      <c r="X78">
        <v>4.93</v>
      </c>
      <c r="Y78">
        <v>469499</v>
      </c>
      <c r="Z78">
        <v>29344</v>
      </c>
      <c r="AA78">
        <v>1.54</v>
      </c>
      <c r="AB78">
        <v>16</v>
      </c>
      <c r="AC78">
        <v>12</v>
      </c>
      <c r="AD78">
        <v>4</v>
      </c>
      <c r="AE78">
        <v>75</v>
      </c>
      <c r="AF78">
        <v>12</v>
      </c>
      <c r="AG78">
        <v>10</v>
      </c>
      <c r="AH78">
        <v>2</v>
      </c>
      <c r="AI78">
        <v>4</v>
      </c>
    </row>
    <row r="79" spans="1:35" x14ac:dyDescent="0.2">
      <c r="A79" s="102">
        <v>127</v>
      </c>
      <c r="B79">
        <v>4185</v>
      </c>
      <c r="C79" s="106" t="s">
        <v>1642</v>
      </c>
      <c r="D79" s="106" t="s">
        <v>1263</v>
      </c>
      <c r="E79">
        <v>2057</v>
      </c>
      <c r="F79">
        <v>2087</v>
      </c>
      <c r="G79">
        <v>400</v>
      </c>
      <c r="H79" s="106" t="s">
        <v>1239</v>
      </c>
      <c r="I79">
        <v>6370</v>
      </c>
      <c r="J79" s="106" t="s">
        <v>1480</v>
      </c>
      <c r="K79" s="106" t="s">
        <v>1251</v>
      </c>
      <c r="L79">
        <v>3090</v>
      </c>
      <c r="M79">
        <v>3055</v>
      </c>
      <c r="N79">
        <v>300</v>
      </c>
      <c r="O79" s="106" t="s">
        <v>1242</v>
      </c>
      <c r="P79">
        <v>0.54895243989852605</v>
      </c>
      <c r="Q79">
        <v>0.937503509593683</v>
      </c>
      <c r="R79" s="106">
        <v>0.17643258100099701</v>
      </c>
      <c r="S79">
        <v>1.9589585960029599E-4</v>
      </c>
      <c r="T79">
        <v>2.3319377828808201</v>
      </c>
      <c r="U79">
        <v>2.3319377828808201</v>
      </c>
      <c r="V79">
        <v>1.90734671701229</v>
      </c>
      <c r="W79">
        <v>6.84</v>
      </c>
      <c r="X79">
        <v>8.91</v>
      </c>
      <c r="Y79">
        <v>465773</v>
      </c>
      <c r="Z79">
        <v>31052</v>
      </c>
      <c r="AA79">
        <v>1.62</v>
      </c>
      <c r="AB79">
        <v>15</v>
      </c>
      <c r="AC79">
        <v>12</v>
      </c>
      <c r="AD79">
        <v>3</v>
      </c>
      <c r="AE79">
        <v>80</v>
      </c>
      <c r="AF79">
        <v>13</v>
      </c>
      <c r="AG79">
        <v>8</v>
      </c>
      <c r="AH79">
        <v>1</v>
      </c>
      <c r="AI79">
        <v>6</v>
      </c>
    </row>
    <row r="80" spans="1:35" x14ac:dyDescent="0.2">
      <c r="A80" s="102">
        <v>1371</v>
      </c>
      <c r="B80">
        <v>7189</v>
      </c>
      <c r="C80" s="106" t="s">
        <v>42</v>
      </c>
      <c r="D80" s="106" t="s">
        <v>1294</v>
      </c>
      <c r="E80">
        <v>655</v>
      </c>
      <c r="F80">
        <v>651</v>
      </c>
      <c r="G80">
        <v>1100</v>
      </c>
      <c r="H80" s="106" t="s">
        <v>1242</v>
      </c>
      <c r="I80">
        <v>7259</v>
      </c>
      <c r="J80" s="106" t="s">
        <v>25</v>
      </c>
      <c r="K80" s="106" t="s">
        <v>1256</v>
      </c>
      <c r="L80">
        <v>3750</v>
      </c>
      <c r="M80">
        <v>3725</v>
      </c>
      <c r="N80">
        <v>200</v>
      </c>
      <c r="O80" s="106" t="s">
        <v>1239</v>
      </c>
      <c r="P80">
        <v>0.87953907617957805</v>
      </c>
      <c r="Q80">
        <v>0.83042851153501696</v>
      </c>
      <c r="R80" s="15">
        <v>1.3824325600398601E-2</v>
      </c>
      <c r="S80" s="106">
        <v>2.7291588475494899E-2</v>
      </c>
      <c r="T80">
        <v>-2.67667357744845</v>
      </c>
      <c r="U80">
        <v>2.67667357744845</v>
      </c>
      <c r="V80">
        <v>3.04166331947359</v>
      </c>
      <c r="W80">
        <v>-14.85</v>
      </c>
      <c r="X80">
        <v>3.88</v>
      </c>
      <c r="Y80">
        <v>465096</v>
      </c>
      <c r="Z80">
        <v>31006</v>
      </c>
      <c r="AA80">
        <v>1.63</v>
      </c>
      <c r="AB80">
        <v>15</v>
      </c>
      <c r="AC80">
        <v>11</v>
      </c>
      <c r="AD80">
        <v>4</v>
      </c>
      <c r="AE80">
        <v>73.33</v>
      </c>
      <c r="AF80">
        <v>10</v>
      </c>
      <c r="AG80">
        <v>9</v>
      </c>
      <c r="AH80">
        <v>3</v>
      </c>
      <c r="AI80">
        <v>3</v>
      </c>
    </row>
    <row r="81" spans="1:35" x14ac:dyDescent="0.2">
      <c r="A81" s="102">
        <v>1359</v>
      </c>
      <c r="B81">
        <v>1662</v>
      </c>
      <c r="C81" s="106" t="s">
        <v>564</v>
      </c>
      <c r="D81" s="106" t="s">
        <v>1449</v>
      </c>
      <c r="E81">
        <v>2566</v>
      </c>
      <c r="F81">
        <v>2605</v>
      </c>
      <c r="G81">
        <v>400</v>
      </c>
      <c r="H81" s="106" t="s">
        <v>1242</v>
      </c>
      <c r="I81">
        <v>3880</v>
      </c>
      <c r="J81" s="106" t="s">
        <v>1184</v>
      </c>
      <c r="K81" s="106" t="s">
        <v>1453</v>
      </c>
      <c r="L81">
        <v>1420</v>
      </c>
      <c r="M81">
        <v>1431</v>
      </c>
      <c r="N81">
        <v>700</v>
      </c>
      <c r="O81" s="106" t="s">
        <v>1239</v>
      </c>
      <c r="P81">
        <v>0.58002247283581099</v>
      </c>
      <c r="Q81">
        <v>0.83139659026346502</v>
      </c>
      <c r="R81" s="106">
        <v>0.18874948631514599</v>
      </c>
      <c r="S81" s="106">
        <v>2.2788372495758599E-2</v>
      </c>
      <c r="T81">
        <v>-2.0504643870271599</v>
      </c>
      <c r="U81">
        <v>2.0504643870271599</v>
      </c>
      <c r="V81">
        <v>0.61974675237103505</v>
      </c>
      <c r="W81">
        <v>-7.93</v>
      </c>
      <c r="X81">
        <v>3.87</v>
      </c>
      <c r="Y81">
        <v>464071</v>
      </c>
      <c r="Z81">
        <v>24425</v>
      </c>
      <c r="AA81">
        <v>1.24</v>
      </c>
      <c r="AB81">
        <v>19</v>
      </c>
      <c r="AC81">
        <v>12</v>
      </c>
      <c r="AD81">
        <v>7</v>
      </c>
      <c r="AE81">
        <v>63.16</v>
      </c>
      <c r="AF81">
        <v>9</v>
      </c>
      <c r="AG81">
        <v>12</v>
      </c>
      <c r="AH81">
        <v>5</v>
      </c>
      <c r="AI81">
        <v>2</v>
      </c>
    </row>
    <row r="82" spans="1:35" x14ac:dyDescent="0.2">
      <c r="A82" s="102">
        <v>1546</v>
      </c>
      <c r="B82">
        <v>4204</v>
      </c>
      <c r="C82" s="106" t="s">
        <v>227</v>
      </c>
      <c r="D82" s="106" t="s">
        <v>1263</v>
      </c>
      <c r="E82">
        <v>1686</v>
      </c>
      <c r="F82">
        <v>1732</v>
      </c>
      <c r="G82">
        <v>600</v>
      </c>
      <c r="H82" s="106" t="s">
        <v>1242</v>
      </c>
      <c r="I82">
        <v>9303</v>
      </c>
      <c r="J82" s="106" t="s">
        <v>1638</v>
      </c>
      <c r="K82" s="106" t="s">
        <v>1657</v>
      </c>
      <c r="L82">
        <v>1375</v>
      </c>
      <c r="M82">
        <v>1379</v>
      </c>
      <c r="N82">
        <v>800</v>
      </c>
      <c r="O82" s="106" t="s">
        <v>1239</v>
      </c>
      <c r="P82">
        <v>0.61323698445237296</v>
      </c>
      <c r="Q82">
        <v>0.81523287710202497</v>
      </c>
      <c r="R82">
        <v>1.9136284137037999E-2</v>
      </c>
      <c r="S82" s="106">
        <v>5.1016313778391503E-3</v>
      </c>
      <c r="T82" s="106">
        <v>-0.56620249808233103</v>
      </c>
      <c r="U82" s="106">
        <v>0.56620249808233103</v>
      </c>
      <c r="V82">
        <v>0.78221136464239505</v>
      </c>
      <c r="W82">
        <v>-1.07</v>
      </c>
      <c r="X82">
        <v>6.16</v>
      </c>
      <c r="Y82">
        <v>464028</v>
      </c>
      <c r="Z82">
        <v>27296</v>
      </c>
      <c r="AA82">
        <v>1.35</v>
      </c>
      <c r="AB82">
        <v>17</v>
      </c>
      <c r="AC82">
        <v>11</v>
      </c>
      <c r="AD82">
        <v>6</v>
      </c>
      <c r="AE82">
        <v>64.709999999999994</v>
      </c>
      <c r="AF82">
        <v>13</v>
      </c>
      <c r="AG82">
        <v>9</v>
      </c>
      <c r="AH82">
        <v>1</v>
      </c>
      <c r="AI82">
        <v>7</v>
      </c>
    </row>
    <row r="83" spans="1:35" x14ac:dyDescent="0.2">
      <c r="A83" s="102">
        <v>214</v>
      </c>
      <c r="B83">
        <v>6287</v>
      </c>
      <c r="C83" s="106" t="s">
        <v>1340</v>
      </c>
      <c r="D83" s="106" t="s">
        <v>1251</v>
      </c>
      <c r="E83">
        <v>2730</v>
      </c>
      <c r="F83">
        <v>2664</v>
      </c>
      <c r="G83">
        <v>400</v>
      </c>
      <c r="H83" s="106" t="s">
        <v>1242</v>
      </c>
      <c r="I83">
        <v>6925</v>
      </c>
      <c r="J83" s="106" t="s">
        <v>1650</v>
      </c>
      <c r="K83" s="106" t="s">
        <v>1244</v>
      </c>
      <c r="L83">
        <v>1375</v>
      </c>
      <c r="M83">
        <v>1411</v>
      </c>
      <c r="N83">
        <v>800</v>
      </c>
      <c r="O83" s="106" t="s">
        <v>1239</v>
      </c>
      <c r="P83">
        <v>0.77789221200552705</v>
      </c>
      <c r="Q83">
        <v>0.92661316952599604</v>
      </c>
      <c r="R83" s="15">
        <v>0.38631387262716199</v>
      </c>
      <c r="S83">
        <v>4.86564021924299E-2</v>
      </c>
      <c r="T83">
        <v>-1.4250571235648499</v>
      </c>
      <c r="U83">
        <v>1.4250571235648499</v>
      </c>
      <c r="V83">
        <v>1.68845262958779</v>
      </c>
      <c r="W83">
        <v>-5.9</v>
      </c>
      <c r="X83">
        <v>5.93</v>
      </c>
      <c r="Y83">
        <v>460912</v>
      </c>
      <c r="Z83">
        <v>23046</v>
      </c>
      <c r="AA83">
        <v>1.2</v>
      </c>
      <c r="AB83">
        <v>20</v>
      </c>
      <c r="AC83">
        <v>15</v>
      </c>
      <c r="AD83">
        <v>5</v>
      </c>
      <c r="AE83">
        <v>75</v>
      </c>
      <c r="AF83">
        <v>12</v>
      </c>
      <c r="AG83">
        <v>13</v>
      </c>
      <c r="AH83">
        <v>3</v>
      </c>
      <c r="AI83">
        <v>4</v>
      </c>
    </row>
    <row r="84" spans="1:35" x14ac:dyDescent="0.2">
      <c r="A84" s="102">
        <v>640</v>
      </c>
      <c r="B84">
        <v>1414</v>
      </c>
      <c r="C84" s="106" t="s">
        <v>1417</v>
      </c>
      <c r="D84" s="106" t="s">
        <v>1249</v>
      </c>
      <c r="E84">
        <v>4120</v>
      </c>
      <c r="F84">
        <v>4125</v>
      </c>
      <c r="G84">
        <v>200</v>
      </c>
      <c r="H84" s="106" t="s">
        <v>1242</v>
      </c>
      <c r="I84">
        <v>3563</v>
      </c>
      <c r="J84" s="106" t="s">
        <v>1439</v>
      </c>
      <c r="K84" s="106" t="s">
        <v>1264</v>
      </c>
      <c r="L84">
        <v>8760</v>
      </c>
      <c r="M84">
        <v>8640</v>
      </c>
      <c r="N84">
        <v>100</v>
      </c>
      <c r="O84" s="106" t="s">
        <v>1239</v>
      </c>
      <c r="P84">
        <v>0.69385175571887703</v>
      </c>
      <c r="Q84">
        <v>0.88979866327075996</v>
      </c>
      <c r="R84">
        <v>0.132755546833834</v>
      </c>
      <c r="S84" s="106">
        <v>1.32774496736682E-2</v>
      </c>
      <c r="T84">
        <v>-0.755335497277422</v>
      </c>
      <c r="U84">
        <v>0.755335497277422</v>
      </c>
      <c r="V84">
        <v>0.83635653618671602</v>
      </c>
      <c r="W84">
        <v>-4.09</v>
      </c>
      <c r="X84">
        <v>4.51</v>
      </c>
      <c r="Y84">
        <v>459239</v>
      </c>
      <c r="Z84">
        <v>41749</v>
      </c>
      <c r="AA84">
        <v>2.52</v>
      </c>
      <c r="AB84">
        <v>11</v>
      </c>
      <c r="AC84">
        <v>10</v>
      </c>
      <c r="AD84">
        <v>1</v>
      </c>
      <c r="AE84">
        <v>90.91</v>
      </c>
      <c r="AF84">
        <v>9</v>
      </c>
      <c r="AG84">
        <v>9</v>
      </c>
      <c r="AH84">
        <v>1</v>
      </c>
      <c r="AI84">
        <v>1</v>
      </c>
    </row>
    <row r="85" spans="1:35" x14ac:dyDescent="0.2">
      <c r="A85" s="102">
        <v>1055</v>
      </c>
      <c r="B85">
        <v>8113</v>
      </c>
      <c r="C85" s="106" t="s">
        <v>1588</v>
      </c>
      <c r="D85" s="106" t="s">
        <v>1263</v>
      </c>
      <c r="E85">
        <v>3737</v>
      </c>
      <c r="F85">
        <v>3742</v>
      </c>
      <c r="G85">
        <v>200</v>
      </c>
      <c r="H85" s="106" t="s">
        <v>1242</v>
      </c>
      <c r="I85">
        <v>8586</v>
      </c>
      <c r="J85" s="106" t="s">
        <v>1353</v>
      </c>
      <c r="K85" s="106" t="s">
        <v>1245</v>
      </c>
      <c r="L85">
        <v>2990</v>
      </c>
      <c r="M85">
        <v>2947</v>
      </c>
      <c r="N85">
        <v>300</v>
      </c>
      <c r="O85" s="106" t="s">
        <v>1239</v>
      </c>
      <c r="P85">
        <v>0.77552509584590601</v>
      </c>
      <c r="Q85">
        <v>0.85508963332277699</v>
      </c>
      <c r="R85" s="15">
        <v>9.4040715606332804E-6</v>
      </c>
      <c r="S85" s="106">
        <v>2.41921101632099E-2</v>
      </c>
      <c r="T85">
        <v>-0.30091971724052102</v>
      </c>
      <c r="U85">
        <v>0.30091971724052102</v>
      </c>
      <c r="V85">
        <v>0.467733276970627</v>
      </c>
      <c r="W85">
        <v>-1.56</v>
      </c>
      <c r="X85">
        <v>18.13</v>
      </c>
      <c r="Y85">
        <v>458585</v>
      </c>
      <c r="Z85">
        <v>28662</v>
      </c>
      <c r="AA85">
        <v>1.51</v>
      </c>
      <c r="AB85">
        <v>16</v>
      </c>
      <c r="AC85">
        <v>12</v>
      </c>
      <c r="AD85">
        <v>4</v>
      </c>
      <c r="AE85">
        <v>75</v>
      </c>
      <c r="AF85">
        <v>11</v>
      </c>
      <c r="AG85">
        <v>8</v>
      </c>
      <c r="AH85">
        <v>3</v>
      </c>
      <c r="AI85">
        <v>5</v>
      </c>
    </row>
    <row r="86" spans="1:35" x14ac:dyDescent="0.2">
      <c r="A86" s="102">
        <v>1181</v>
      </c>
      <c r="B86">
        <v>2220</v>
      </c>
      <c r="C86" s="106" t="s">
        <v>1550</v>
      </c>
      <c r="D86" s="106" t="s">
        <v>1266</v>
      </c>
      <c r="E86">
        <v>4700</v>
      </c>
      <c r="F86">
        <v>4560</v>
      </c>
      <c r="G86">
        <v>200</v>
      </c>
      <c r="H86" s="106" t="s">
        <v>1239</v>
      </c>
      <c r="I86">
        <v>3291</v>
      </c>
      <c r="J86" s="106" t="s">
        <v>56</v>
      </c>
      <c r="K86" s="106" t="s">
        <v>1260</v>
      </c>
      <c r="L86">
        <v>1567</v>
      </c>
      <c r="M86">
        <v>1566</v>
      </c>
      <c r="N86">
        <v>600</v>
      </c>
      <c r="O86" s="106" t="s">
        <v>1242</v>
      </c>
      <c r="P86">
        <v>0.75476134324310395</v>
      </c>
      <c r="Q86">
        <v>0.84537578997868301</v>
      </c>
      <c r="R86">
        <v>1.27327833830425E-2</v>
      </c>
      <c r="S86" s="106">
        <v>3.0831887605223401E-3</v>
      </c>
      <c r="T86">
        <v>2.2046253405735698</v>
      </c>
      <c r="U86">
        <v>2.2046253405735698</v>
      </c>
      <c r="V86">
        <v>2.4210582325619598</v>
      </c>
      <c r="W86">
        <v>8.65</v>
      </c>
      <c r="X86">
        <v>3.03</v>
      </c>
      <c r="Y86">
        <v>457308</v>
      </c>
      <c r="Z86">
        <v>26900</v>
      </c>
      <c r="AA86">
        <v>1.43</v>
      </c>
      <c r="AB86">
        <v>17</v>
      </c>
      <c r="AC86">
        <v>13</v>
      </c>
      <c r="AD86">
        <v>4</v>
      </c>
      <c r="AE86">
        <v>76.47</v>
      </c>
      <c r="AF86">
        <v>13</v>
      </c>
      <c r="AG86">
        <v>8</v>
      </c>
      <c r="AH86">
        <v>0</v>
      </c>
      <c r="AI86">
        <v>9</v>
      </c>
    </row>
    <row r="87" spans="1:35" x14ac:dyDescent="0.2">
      <c r="A87" s="102">
        <v>1242</v>
      </c>
      <c r="B87">
        <v>6501</v>
      </c>
      <c r="C87" s="106" t="s">
        <v>1425</v>
      </c>
      <c r="D87" s="106" t="s">
        <v>1244</v>
      </c>
      <c r="E87">
        <v>3965</v>
      </c>
      <c r="F87">
        <v>4020</v>
      </c>
      <c r="G87">
        <v>200</v>
      </c>
      <c r="H87" s="106" t="s">
        <v>1239</v>
      </c>
      <c r="I87">
        <v>9468</v>
      </c>
      <c r="J87" s="106" t="s">
        <v>1240</v>
      </c>
      <c r="K87" s="106" t="s">
        <v>1241</v>
      </c>
      <c r="L87">
        <v>1551</v>
      </c>
      <c r="M87">
        <v>1553</v>
      </c>
      <c r="N87">
        <v>500</v>
      </c>
      <c r="O87" s="106" t="s">
        <v>1242</v>
      </c>
      <c r="P87">
        <v>0.84755253077693804</v>
      </c>
      <c r="Q87">
        <v>0.84152190503845903</v>
      </c>
      <c r="R87">
        <v>2.9144306895475501E-2</v>
      </c>
      <c r="S87" s="106">
        <v>3.6709788423197803E-2</v>
      </c>
      <c r="T87">
        <v>1.0823773643277801</v>
      </c>
      <c r="U87">
        <v>1.0823773643277801</v>
      </c>
      <c r="V87">
        <v>0.95040046491518604</v>
      </c>
      <c r="W87">
        <v>7.78</v>
      </c>
      <c r="X87">
        <v>3.42</v>
      </c>
      <c r="Y87">
        <v>456884</v>
      </c>
      <c r="Z87">
        <v>30459</v>
      </c>
      <c r="AA87">
        <v>1.68</v>
      </c>
      <c r="AB87">
        <v>15</v>
      </c>
      <c r="AC87">
        <v>11</v>
      </c>
      <c r="AD87">
        <v>4</v>
      </c>
      <c r="AE87">
        <v>73.33</v>
      </c>
      <c r="AF87">
        <v>12</v>
      </c>
      <c r="AG87">
        <v>10</v>
      </c>
      <c r="AH87">
        <v>2</v>
      </c>
      <c r="AI87">
        <v>3</v>
      </c>
    </row>
    <row r="88" spans="1:35" x14ac:dyDescent="0.2">
      <c r="A88" s="102">
        <v>829</v>
      </c>
      <c r="B88">
        <v>2175</v>
      </c>
      <c r="C88" s="106" t="s">
        <v>1463</v>
      </c>
      <c r="D88" s="106" t="s">
        <v>1253</v>
      </c>
      <c r="E88">
        <v>2146</v>
      </c>
      <c r="F88">
        <v>2225</v>
      </c>
      <c r="G88">
        <v>300</v>
      </c>
      <c r="H88" s="106" t="s">
        <v>1242</v>
      </c>
      <c r="I88">
        <v>8919</v>
      </c>
      <c r="J88" s="106" t="s">
        <v>1652</v>
      </c>
      <c r="K88" s="106" t="s">
        <v>1260</v>
      </c>
      <c r="L88">
        <v>3665</v>
      </c>
      <c r="M88">
        <v>3795</v>
      </c>
      <c r="N88">
        <v>200</v>
      </c>
      <c r="O88" s="106" t="s">
        <v>1239</v>
      </c>
      <c r="P88">
        <v>0.79262108086999905</v>
      </c>
      <c r="Q88">
        <v>0.87436875448530205</v>
      </c>
      <c r="R88" s="106">
        <v>0.34827111556406298</v>
      </c>
      <c r="S88" s="106">
        <v>1.8687264914125701E-2</v>
      </c>
      <c r="T88">
        <v>-0.44094210298018799</v>
      </c>
      <c r="U88">
        <v>0.44094210298018799</v>
      </c>
      <c r="V88">
        <v>0.56117656049086395</v>
      </c>
      <c r="W88">
        <v>-2.98</v>
      </c>
      <c r="X88">
        <v>12.06</v>
      </c>
      <c r="Y88">
        <v>455880</v>
      </c>
      <c r="Z88">
        <v>37990</v>
      </c>
      <c r="AA88">
        <v>1.95</v>
      </c>
      <c r="AB88">
        <v>12</v>
      </c>
      <c r="AC88">
        <v>9</v>
      </c>
      <c r="AD88">
        <v>3</v>
      </c>
      <c r="AE88">
        <v>75</v>
      </c>
      <c r="AF88">
        <v>9</v>
      </c>
      <c r="AG88">
        <v>9</v>
      </c>
      <c r="AH88">
        <v>3</v>
      </c>
      <c r="AI88">
        <v>0</v>
      </c>
    </row>
    <row r="89" spans="1:35" x14ac:dyDescent="0.2">
      <c r="A89" s="102">
        <v>1437</v>
      </c>
      <c r="B89">
        <v>2531</v>
      </c>
      <c r="C89" s="106" t="s">
        <v>1265</v>
      </c>
      <c r="D89" s="106" t="s">
        <v>1266</v>
      </c>
      <c r="E89">
        <v>883</v>
      </c>
      <c r="F89">
        <v>869</v>
      </c>
      <c r="G89">
        <v>1200</v>
      </c>
      <c r="H89" s="106" t="s">
        <v>1242</v>
      </c>
      <c r="I89">
        <v>4004</v>
      </c>
      <c r="J89" s="106" t="s">
        <v>1431</v>
      </c>
      <c r="K89" s="106" t="s">
        <v>1263</v>
      </c>
      <c r="L89">
        <v>2506</v>
      </c>
      <c r="M89">
        <v>2572</v>
      </c>
      <c r="N89">
        <v>400</v>
      </c>
      <c r="O89" s="106" t="s">
        <v>1239</v>
      </c>
      <c r="P89">
        <v>0.80158324851840501</v>
      </c>
      <c r="Q89">
        <v>0.82464821789304499</v>
      </c>
      <c r="R89" s="15">
        <v>5.4158302942264702E-2</v>
      </c>
      <c r="S89">
        <v>7.5628432092566297E-2</v>
      </c>
      <c r="T89">
        <v>-1.28918183578083</v>
      </c>
      <c r="U89">
        <v>1.28918183578083</v>
      </c>
      <c r="V89">
        <v>1.54310777756666E-2</v>
      </c>
      <c r="W89">
        <v>-4.16</v>
      </c>
      <c r="X89">
        <v>1.36</v>
      </c>
      <c r="Y89">
        <v>453126</v>
      </c>
      <c r="Z89">
        <v>28320</v>
      </c>
      <c r="AA89">
        <v>1.17</v>
      </c>
      <c r="AB89">
        <v>16</v>
      </c>
      <c r="AC89">
        <v>10</v>
      </c>
      <c r="AD89">
        <v>6</v>
      </c>
      <c r="AE89">
        <v>62.5</v>
      </c>
      <c r="AF89">
        <v>9</v>
      </c>
      <c r="AG89">
        <v>9</v>
      </c>
      <c r="AH89">
        <v>6</v>
      </c>
      <c r="AI89">
        <v>1</v>
      </c>
    </row>
    <row r="90" spans="1:35" x14ac:dyDescent="0.2">
      <c r="A90" s="102">
        <v>898</v>
      </c>
      <c r="B90">
        <v>3099</v>
      </c>
      <c r="C90" s="106" t="s">
        <v>34</v>
      </c>
      <c r="D90" s="106" t="s">
        <v>1264</v>
      </c>
      <c r="E90">
        <v>752</v>
      </c>
      <c r="F90">
        <v>756</v>
      </c>
      <c r="G90">
        <v>1400</v>
      </c>
      <c r="H90" s="106" t="s">
        <v>1242</v>
      </c>
      <c r="I90">
        <v>7278</v>
      </c>
      <c r="J90" s="106" t="s">
        <v>43</v>
      </c>
      <c r="K90" s="106" t="s">
        <v>1256</v>
      </c>
      <c r="L90">
        <v>2182</v>
      </c>
      <c r="M90">
        <v>2099</v>
      </c>
      <c r="N90">
        <v>500</v>
      </c>
      <c r="O90" s="106" t="s">
        <v>1239</v>
      </c>
      <c r="P90">
        <v>0.88951753854639304</v>
      </c>
      <c r="Q90">
        <v>0.86804687882126996</v>
      </c>
      <c r="R90">
        <v>9.2731463491782795E-2</v>
      </c>
      <c r="S90" s="106">
        <v>5.7380439851365001E-3</v>
      </c>
      <c r="T90">
        <v>-1.6539924475808701</v>
      </c>
      <c r="U90">
        <v>1.6539924475808701</v>
      </c>
      <c r="V90">
        <v>1.6677147958313601</v>
      </c>
      <c r="W90">
        <v>-9.14</v>
      </c>
      <c r="X90">
        <v>0.85</v>
      </c>
      <c r="Y90">
        <v>453068</v>
      </c>
      <c r="Z90">
        <v>28317</v>
      </c>
      <c r="AA90">
        <v>1.48</v>
      </c>
      <c r="AB90">
        <v>16</v>
      </c>
      <c r="AC90">
        <v>11</v>
      </c>
      <c r="AD90">
        <v>5</v>
      </c>
      <c r="AE90">
        <v>68.75</v>
      </c>
      <c r="AF90">
        <v>10</v>
      </c>
      <c r="AG90">
        <v>9</v>
      </c>
      <c r="AH90">
        <v>2</v>
      </c>
      <c r="AI90">
        <v>5</v>
      </c>
    </row>
    <row r="91" spans="1:35" x14ac:dyDescent="0.2">
      <c r="A91" s="102">
        <v>256</v>
      </c>
      <c r="B91">
        <v>3003</v>
      </c>
      <c r="C91" s="106" t="s">
        <v>549</v>
      </c>
      <c r="D91" s="106" t="s">
        <v>1260</v>
      </c>
      <c r="E91">
        <v>1282</v>
      </c>
      <c r="F91">
        <v>1291</v>
      </c>
      <c r="G91">
        <v>700</v>
      </c>
      <c r="H91" s="106" t="s">
        <v>1239</v>
      </c>
      <c r="I91">
        <v>6370</v>
      </c>
      <c r="J91" s="106" t="s">
        <v>1480</v>
      </c>
      <c r="K91" s="106" t="s">
        <v>1251</v>
      </c>
      <c r="L91">
        <v>3090</v>
      </c>
      <c r="M91">
        <v>3055</v>
      </c>
      <c r="N91">
        <v>300</v>
      </c>
      <c r="O91" s="106" t="s">
        <v>1242</v>
      </c>
      <c r="P91">
        <v>0.79975525985901996</v>
      </c>
      <c r="Q91">
        <v>0.92029090002710201</v>
      </c>
      <c r="R91" s="106">
        <v>0.134551445515906</v>
      </c>
      <c r="S91" s="106">
        <v>2.1043322683301301E-2</v>
      </c>
      <c r="T91">
        <v>1.48914479332154</v>
      </c>
      <c r="U91">
        <v>1.48914479332154</v>
      </c>
      <c r="V91">
        <v>0.82212548613604097</v>
      </c>
      <c r="W91">
        <v>4.92</v>
      </c>
      <c r="X91">
        <v>1.4</v>
      </c>
      <c r="Y91">
        <v>452824</v>
      </c>
      <c r="Z91">
        <v>32345</v>
      </c>
      <c r="AA91">
        <v>1.64</v>
      </c>
      <c r="AB91">
        <v>14</v>
      </c>
      <c r="AC91">
        <v>13</v>
      </c>
      <c r="AD91">
        <v>1</v>
      </c>
      <c r="AE91">
        <v>92.86</v>
      </c>
      <c r="AF91">
        <v>14</v>
      </c>
      <c r="AG91">
        <v>7</v>
      </c>
      <c r="AH91">
        <v>0</v>
      </c>
      <c r="AI91">
        <v>7</v>
      </c>
    </row>
    <row r="92" spans="1:35" x14ac:dyDescent="0.2">
      <c r="A92" s="102">
        <v>1195</v>
      </c>
      <c r="B92">
        <v>3116</v>
      </c>
      <c r="C92" s="106" t="s">
        <v>1426</v>
      </c>
      <c r="D92" s="106" t="s">
        <v>1256</v>
      </c>
      <c r="E92">
        <v>1539</v>
      </c>
      <c r="F92">
        <v>1555</v>
      </c>
      <c r="G92">
        <v>700</v>
      </c>
      <c r="H92" s="106" t="s">
        <v>1242</v>
      </c>
      <c r="I92">
        <v>9069</v>
      </c>
      <c r="J92" s="106" t="s">
        <v>1349</v>
      </c>
      <c r="K92" s="106" t="s">
        <v>1359</v>
      </c>
      <c r="L92">
        <v>813</v>
      </c>
      <c r="M92">
        <v>827</v>
      </c>
      <c r="N92">
        <v>1300</v>
      </c>
      <c r="O92" s="106" t="s">
        <v>1239</v>
      </c>
      <c r="P92">
        <v>0.87777387023009201</v>
      </c>
      <c r="Q92">
        <v>0.84465147763645498</v>
      </c>
      <c r="R92" s="106">
        <v>7.9784437742411493E-2</v>
      </c>
      <c r="S92">
        <v>1.2368473205175199E-2</v>
      </c>
      <c r="T92">
        <v>-3.46956253627436E-2</v>
      </c>
      <c r="U92">
        <v>3.46956253627436E-2</v>
      </c>
      <c r="V92">
        <v>8.2586086532354497E-2</v>
      </c>
      <c r="W92">
        <v>-7.0000000000000007E-2</v>
      </c>
      <c r="X92">
        <v>1.23</v>
      </c>
      <c r="Y92">
        <v>451742</v>
      </c>
      <c r="Z92">
        <v>22587</v>
      </c>
      <c r="AA92">
        <v>1.19</v>
      </c>
      <c r="AB92">
        <v>20</v>
      </c>
      <c r="AC92">
        <v>16</v>
      </c>
      <c r="AD92">
        <v>4</v>
      </c>
      <c r="AE92">
        <v>80</v>
      </c>
      <c r="AF92">
        <v>13</v>
      </c>
      <c r="AG92">
        <v>10</v>
      </c>
      <c r="AH92">
        <v>3</v>
      </c>
      <c r="AI92">
        <v>7</v>
      </c>
    </row>
    <row r="93" spans="1:35" x14ac:dyDescent="0.2">
      <c r="A93" s="102">
        <v>171</v>
      </c>
      <c r="B93">
        <v>4151</v>
      </c>
      <c r="C93" s="106" t="s">
        <v>1168</v>
      </c>
      <c r="D93" s="106" t="s">
        <v>1261</v>
      </c>
      <c r="E93">
        <v>2602</v>
      </c>
      <c r="F93">
        <v>2654</v>
      </c>
      <c r="G93">
        <v>300</v>
      </c>
      <c r="H93" s="106" t="s">
        <v>1239</v>
      </c>
      <c r="I93">
        <v>8586</v>
      </c>
      <c r="J93" s="106" t="s">
        <v>1353</v>
      </c>
      <c r="K93" s="106" t="s">
        <v>1245</v>
      </c>
      <c r="L93">
        <v>2990</v>
      </c>
      <c r="M93">
        <v>2947</v>
      </c>
      <c r="N93">
        <v>300</v>
      </c>
      <c r="O93" s="106" t="s">
        <v>1242</v>
      </c>
      <c r="P93">
        <v>0.956017768530384</v>
      </c>
      <c r="Q93">
        <v>0.93090351408983396</v>
      </c>
      <c r="R93" s="15">
        <v>2.2318630624456302E-2</v>
      </c>
      <c r="S93" s="15">
        <v>6.7792052995024901E-2</v>
      </c>
      <c r="T93">
        <v>1.07034379417699</v>
      </c>
      <c r="U93">
        <v>1.07034379417699</v>
      </c>
      <c r="V93">
        <v>0.54075851243650896</v>
      </c>
      <c r="W93">
        <v>3.73</v>
      </c>
      <c r="X93">
        <v>9.94</v>
      </c>
      <c r="Y93">
        <v>451519</v>
      </c>
      <c r="Z93">
        <v>28220</v>
      </c>
      <c r="AA93">
        <v>1.38</v>
      </c>
      <c r="AB93">
        <v>16</v>
      </c>
      <c r="AC93">
        <v>11</v>
      </c>
      <c r="AD93">
        <v>5</v>
      </c>
      <c r="AE93">
        <v>68.75</v>
      </c>
      <c r="AF93">
        <v>12</v>
      </c>
      <c r="AG93">
        <v>10</v>
      </c>
      <c r="AH93">
        <v>3</v>
      </c>
      <c r="AI93">
        <v>3</v>
      </c>
    </row>
    <row r="94" spans="1:35" x14ac:dyDescent="0.2">
      <c r="A94" s="102">
        <v>426</v>
      </c>
      <c r="B94">
        <v>1812</v>
      </c>
      <c r="C94" s="106" t="s">
        <v>1335</v>
      </c>
      <c r="D94" s="106" t="s">
        <v>1249</v>
      </c>
      <c r="E94">
        <v>1206</v>
      </c>
      <c r="F94">
        <v>1220</v>
      </c>
      <c r="G94">
        <v>700</v>
      </c>
      <c r="H94" s="106" t="s">
        <v>1242</v>
      </c>
      <c r="I94">
        <v>5233</v>
      </c>
      <c r="J94" s="106" t="s">
        <v>1437</v>
      </c>
      <c r="K94" s="106" t="s">
        <v>1238</v>
      </c>
      <c r="L94">
        <v>2745</v>
      </c>
      <c r="M94">
        <v>2781</v>
      </c>
      <c r="N94">
        <v>300</v>
      </c>
      <c r="O94" s="106" t="s">
        <v>1239</v>
      </c>
      <c r="P94">
        <v>0.80326865290897098</v>
      </c>
      <c r="Q94">
        <v>0.90550978071552202</v>
      </c>
      <c r="R94" s="106">
        <v>0.22915879655815199</v>
      </c>
      <c r="S94" s="106">
        <v>5.6438323641353197E-3</v>
      </c>
      <c r="T94">
        <v>-1.0550286068277599</v>
      </c>
      <c r="U94">
        <v>1.0550286068277599</v>
      </c>
      <c r="V94">
        <v>1.4620957140669399</v>
      </c>
      <c r="W94">
        <v>-3.78</v>
      </c>
      <c r="X94">
        <v>2.36</v>
      </c>
      <c r="Y94">
        <v>451320</v>
      </c>
      <c r="Z94">
        <v>23754</v>
      </c>
      <c r="AA94">
        <v>1.23</v>
      </c>
      <c r="AB94">
        <v>19</v>
      </c>
      <c r="AC94">
        <v>16</v>
      </c>
      <c r="AD94">
        <v>3</v>
      </c>
      <c r="AE94">
        <v>84.21</v>
      </c>
      <c r="AF94">
        <v>11</v>
      </c>
      <c r="AG94">
        <v>11</v>
      </c>
      <c r="AH94">
        <v>3</v>
      </c>
      <c r="AI94">
        <v>5</v>
      </c>
    </row>
    <row r="95" spans="1:35" x14ac:dyDescent="0.2">
      <c r="A95" s="102">
        <v>721</v>
      </c>
      <c r="B95">
        <v>1963</v>
      </c>
      <c r="C95" s="106" t="s">
        <v>1486</v>
      </c>
      <c r="D95" s="106" t="s">
        <v>1249</v>
      </c>
      <c r="E95">
        <v>1482</v>
      </c>
      <c r="F95">
        <v>1500</v>
      </c>
      <c r="G95">
        <v>700</v>
      </c>
      <c r="H95" s="106" t="s">
        <v>1239</v>
      </c>
      <c r="I95">
        <v>6674</v>
      </c>
      <c r="J95" s="106" t="s">
        <v>230</v>
      </c>
      <c r="K95" s="106" t="s">
        <v>1244</v>
      </c>
      <c r="L95">
        <v>1990</v>
      </c>
      <c r="M95">
        <v>2031</v>
      </c>
      <c r="N95">
        <v>500</v>
      </c>
      <c r="O95" s="106" t="s">
        <v>1242</v>
      </c>
      <c r="P95">
        <v>0.89168422591296503</v>
      </c>
      <c r="Q95">
        <v>0.88296605596300504</v>
      </c>
      <c r="R95">
        <v>0.10541732038605101</v>
      </c>
      <c r="S95" s="106">
        <v>1.7493518865381402E-2</v>
      </c>
      <c r="T95">
        <v>0.63274533933413901</v>
      </c>
      <c r="U95">
        <v>0.63274533933413901</v>
      </c>
      <c r="V95">
        <v>0.59395329216634496</v>
      </c>
      <c r="W95">
        <v>1.86</v>
      </c>
      <c r="X95">
        <v>3.4</v>
      </c>
      <c r="Y95">
        <v>447033</v>
      </c>
      <c r="Z95">
        <v>20320</v>
      </c>
      <c r="AA95">
        <v>1</v>
      </c>
      <c r="AB95">
        <v>22</v>
      </c>
      <c r="AC95">
        <v>14</v>
      </c>
      <c r="AD95">
        <v>8</v>
      </c>
      <c r="AE95">
        <v>63.64</v>
      </c>
      <c r="AF95">
        <v>10</v>
      </c>
      <c r="AG95">
        <v>11</v>
      </c>
      <c r="AH95">
        <v>6</v>
      </c>
      <c r="AI95">
        <v>5</v>
      </c>
    </row>
    <row r="96" spans="1:35" x14ac:dyDescent="0.2">
      <c r="A96" s="102">
        <v>1001</v>
      </c>
      <c r="B96">
        <v>7186</v>
      </c>
      <c r="C96" s="106" t="s">
        <v>543</v>
      </c>
      <c r="D96" s="106" t="s">
        <v>1294</v>
      </c>
      <c r="E96">
        <v>401</v>
      </c>
      <c r="F96">
        <v>404</v>
      </c>
      <c r="G96">
        <v>2200</v>
      </c>
      <c r="H96" s="106" t="s">
        <v>1239</v>
      </c>
      <c r="I96">
        <v>9072</v>
      </c>
      <c r="J96" s="106" t="s">
        <v>1358</v>
      </c>
      <c r="K96" s="106" t="s">
        <v>1359</v>
      </c>
      <c r="L96">
        <v>2247</v>
      </c>
      <c r="M96">
        <v>2251</v>
      </c>
      <c r="N96">
        <v>400</v>
      </c>
      <c r="O96" s="106" t="s">
        <v>1242</v>
      </c>
      <c r="P96">
        <v>0.82783930776445902</v>
      </c>
      <c r="Q96">
        <v>0.85890005038166695</v>
      </c>
      <c r="R96" s="15">
        <v>0.218200183193453</v>
      </c>
      <c r="S96" s="106">
        <v>3.3549896838868998E-2</v>
      </c>
      <c r="T96">
        <v>3.0979720676909102</v>
      </c>
      <c r="U96">
        <v>3.0979720676909102</v>
      </c>
      <c r="V96">
        <v>2.2967345893195099</v>
      </c>
      <c r="W96">
        <v>7.45</v>
      </c>
      <c r="X96">
        <v>1.29</v>
      </c>
      <c r="Y96">
        <v>446725</v>
      </c>
      <c r="Z96">
        <v>21273</v>
      </c>
      <c r="AA96">
        <v>1.17</v>
      </c>
      <c r="AB96">
        <v>21</v>
      </c>
      <c r="AC96">
        <v>18</v>
      </c>
      <c r="AD96">
        <v>3</v>
      </c>
      <c r="AE96">
        <v>85.71</v>
      </c>
      <c r="AF96">
        <v>14</v>
      </c>
      <c r="AG96">
        <v>9</v>
      </c>
      <c r="AH96">
        <v>2</v>
      </c>
      <c r="AI96">
        <v>10</v>
      </c>
    </row>
    <row r="97" spans="1:35" x14ac:dyDescent="0.2">
      <c r="A97" s="102">
        <v>378</v>
      </c>
      <c r="B97">
        <v>3291</v>
      </c>
      <c r="C97" s="106" t="s">
        <v>56</v>
      </c>
      <c r="D97" s="106" t="s">
        <v>1260</v>
      </c>
      <c r="E97">
        <v>1567</v>
      </c>
      <c r="F97">
        <v>1566</v>
      </c>
      <c r="G97">
        <v>500</v>
      </c>
      <c r="H97" s="106" t="s">
        <v>1242</v>
      </c>
      <c r="I97">
        <v>5463</v>
      </c>
      <c r="J97" s="106" t="s">
        <v>64</v>
      </c>
      <c r="K97" s="106" t="s">
        <v>1292</v>
      </c>
      <c r="L97">
        <v>2750</v>
      </c>
      <c r="M97">
        <v>2753</v>
      </c>
      <c r="N97">
        <v>300</v>
      </c>
      <c r="O97" s="106" t="s">
        <v>1239</v>
      </c>
      <c r="P97">
        <v>0.837085491032865</v>
      </c>
      <c r="Q97">
        <v>0.90870177754355497</v>
      </c>
      <c r="R97" s="15">
        <v>2.0193972983883101E-2</v>
      </c>
      <c r="S97" s="15">
        <v>7.8468419305845804E-5</v>
      </c>
      <c r="T97">
        <v>-1.99023092943867</v>
      </c>
      <c r="U97">
        <v>1.99023092943867</v>
      </c>
      <c r="V97">
        <v>1.8206529667962801</v>
      </c>
      <c r="W97">
        <v>-6.92</v>
      </c>
      <c r="X97">
        <v>5.19</v>
      </c>
      <c r="Y97">
        <v>445144</v>
      </c>
      <c r="Z97">
        <v>23429</v>
      </c>
      <c r="AA97">
        <v>1.24</v>
      </c>
      <c r="AB97">
        <v>19</v>
      </c>
      <c r="AC97">
        <v>14</v>
      </c>
      <c r="AD97">
        <v>5</v>
      </c>
      <c r="AE97">
        <v>73.680000000000007</v>
      </c>
      <c r="AF97">
        <v>12</v>
      </c>
      <c r="AG97">
        <v>8</v>
      </c>
      <c r="AH97">
        <v>1</v>
      </c>
      <c r="AI97">
        <v>10</v>
      </c>
    </row>
    <row r="98" spans="1:35" x14ac:dyDescent="0.2">
      <c r="A98" s="102">
        <v>600</v>
      </c>
      <c r="B98">
        <v>6807</v>
      </c>
      <c r="C98" s="106" t="s">
        <v>235</v>
      </c>
      <c r="D98" s="106" t="s">
        <v>1244</v>
      </c>
      <c r="E98">
        <v>1791</v>
      </c>
      <c r="F98">
        <v>1854</v>
      </c>
      <c r="G98">
        <v>500</v>
      </c>
      <c r="H98" s="106" t="s">
        <v>1242</v>
      </c>
      <c r="I98">
        <v>8020</v>
      </c>
      <c r="J98" s="106" t="s">
        <v>1355</v>
      </c>
      <c r="K98" s="106" t="s">
        <v>1246</v>
      </c>
      <c r="L98">
        <v>1287</v>
      </c>
      <c r="M98">
        <v>1268</v>
      </c>
      <c r="N98">
        <v>700</v>
      </c>
      <c r="O98" s="106" t="s">
        <v>1239</v>
      </c>
      <c r="P98">
        <v>0.88555543269771997</v>
      </c>
      <c r="Q98">
        <v>0.89359813701225499</v>
      </c>
      <c r="R98" s="106">
        <v>0.16417815070411301</v>
      </c>
      <c r="S98">
        <v>6.4095060411167207E-2</v>
      </c>
      <c r="T98">
        <v>-0.88184033375447002</v>
      </c>
      <c r="U98">
        <v>0.88184033375447002</v>
      </c>
      <c r="V98">
        <v>1.00055935878542</v>
      </c>
      <c r="W98">
        <v>-2.83</v>
      </c>
      <c r="X98">
        <v>4.25</v>
      </c>
      <c r="Y98">
        <v>445079</v>
      </c>
      <c r="Z98">
        <v>21194</v>
      </c>
      <c r="AA98">
        <v>1</v>
      </c>
      <c r="AB98">
        <v>21</v>
      </c>
      <c r="AC98">
        <v>14</v>
      </c>
      <c r="AD98">
        <v>7</v>
      </c>
      <c r="AE98">
        <v>66.67</v>
      </c>
      <c r="AF98">
        <v>10</v>
      </c>
      <c r="AG98">
        <v>12</v>
      </c>
      <c r="AH98">
        <v>5</v>
      </c>
      <c r="AI98">
        <v>4</v>
      </c>
    </row>
    <row r="99" spans="1:35" x14ac:dyDescent="0.2">
      <c r="A99" s="102">
        <v>110</v>
      </c>
      <c r="B99">
        <v>1802</v>
      </c>
      <c r="C99" s="106" t="s">
        <v>1445</v>
      </c>
      <c r="D99" s="106" t="s">
        <v>1249</v>
      </c>
      <c r="E99">
        <v>1158</v>
      </c>
      <c r="F99">
        <v>1167</v>
      </c>
      <c r="G99">
        <v>900</v>
      </c>
      <c r="H99" s="106" t="s">
        <v>1242</v>
      </c>
      <c r="I99">
        <v>5333</v>
      </c>
      <c r="J99" s="106" t="s">
        <v>234</v>
      </c>
      <c r="K99" s="106" t="s">
        <v>1238</v>
      </c>
      <c r="L99">
        <v>1817</v>
      </c>
      <c r="M99">
        <v>1826</v>
      </c>
      <c r="N99">
        <v>600</v>
      </c>
      <c r="O99" s="106" t="s">
        <v>1239</v>
      </c>
      <c r="P99">
        <v>0.62989437017123895</v>
      </c>
      <c r="Q99">
        <v>0.94160052108761805</v>
      </c>
      <c r="R99">
        <v>0.31636790349896998</v>
      </c>
      <c r="S99" s="106">
        <v>2.3462808825750201E-3</v>
      </c>
      <c r="T99">
        <v>-0.37224151412169298</v>
      </c>
      <c r="U99">
        <v>0.37224151412169298</v>
      </c>
      <c r="V99">
        <v>0.50164780492248995</v>
      </c>
      <c r="W99">
        <v>-0.76</v>
      </c>
      <c r="X99">
        <v>4.13</v>
      </c>
      <c r="Y99">
        <v>444032</v>
      </c>
      <c r="Z99">
        <v>34156</v>
      </c>
      <c r="AA99">
        <v>1.66</v>
      </c>
      <c r="AB99">
        <v>13</v>
      </c>
      <c r="AC99">
        <v>10</v>
      </c>
      <c r="AD99">
        <v>3</v>
      </c>
      <c r="AE99">
        <v>76.92</v>
      </c>
      <c r="AF99">
        <v>13</v>
      </c>
      <c r="AG99">
        <v>6</v>
      </c>
      <c r="AH99">
        <v>0</v>
      </c>
      <c r="AI99">
        <v>7</v>
      </c>
    </row>
    <row r="100" spans="1:35" x14ac:dyDescent="0.2">
      <c r="A100" s="102">
        <v>1451</v>
      </c>
      <c r="B100">
        <v>7189</v>
      </c>
      <c r="C100" s="106" t="s">
        <v>42</v>
      </c>
      <c r="D100" s="106" t="s">
        <v>1294</v>
      </c>
      <c r="E100">
        <v>655</v>
      </c>
      <c r="F100">
        <v>651</v>
      </c>
      <c r="G100">
        <v>1700</v>
      </c>
      <c r="H100" s="106" t="s">
        <v>1239</v>
      </c>
      <c r="I100">
        <v>9716</v>
      </c>
      <c r="J100" s="106" t="s">
        <v>1438</v>
      </c>
      <c r="K100" s="106" t="s">
        <v>1253</v>
      </c>
      <c r="L100">
        <v>1074</v>
      </c>
      <c r="M100">
        <v>1096</v>
      </c>
      <c r="N100">
        <v>1000</v>
      </c>
      <c r="O100" s="106" t="s">
        <v>1242</v>
      </c>
      <c r="P100">
        <v>0.94892835615916304</v>
      </c>
      <c r="Q100">
        <v>0.823612763888251</v>
      </c>
      <c r="R100">
        <v>7.9758332788758702E-3</v>
      </c>
      <c r="S100" s="15">
        <v>3.5885607176350899E-2</v>
      </c>
      <c r="T100">
        <v>0.130684905079863</v>
      </c>
      <c r="U100">
        <v>0.130684905079863</v>
      </c>
      <c r="V100">
        <v>0.41728025172656003</v>
      </c>
      <c r="W100">
        <v>0.47</v>
      </c>
      <c r="X100">
        <v>0.98</v>
      </c>
      <c r="Y100">
        <v>443277</v>
      </c>
      <c r="Z100">
        <v>29552</v>
      </c>
      <c r="AA100">
        <v>1.43</v>
      </c>
      <c r="AB100">
        <v>15</v>
      </c>
      <c r="AC100">
        <v>9</v>
      </c>
      <c r="AD100">
        <v>6</v>
      </c>
      <c r="AE100">
        <v>60</v>
      </c>
      <c r="AF100">
        <v>9</v>
      </c>
      <c r="AG100">
        <v>9</v>
      </c>
      <c r="AH100">
        <v>4</v>
      </c>
      <c r="AI100">
        <v>2</v>
      </c>
    </row>
    <row r="101" spans="1:35" x14ac:dyDescent="0.2">
      <c r="A101" s="102">
        <v>627</v>
      </c>
      <c r="B101">
        <v>1969</v>
      </c>
      <c r="C101" s="106" t="s">
        <v>1597</v>
      </c>
      <c r="D101" s="106" t="s">
        <v>1249</v>
      </c>
      <c r="E101">
        <v>1784</v>
      </c>
      <c r="F101">
        <v>1789</v>
      </c>
      <c r="G101">
        <v>600</v>
      </c>
      <c r="H101" s="106" t="s">
        <v>1242</v>
      </c>
      <c r="I101">
        <v>3880</v>
      </c>
      <c r="J101" s="106" t="s">
        <v>1184</v>
      </c>
      <c r="K101" s="106" t="s">
        <v>1453</v>
      </c>
      <c r="L101">
        <v>1420</v>
      </c>
      <c r="M101">
        <v>1431</v>
      </c>
      <c r="N101">
        <v>800</v>
      </c>
      <c r="O101" s="106" t="s">
        <v>1239</v>
      </c>
      <c r="P101">
        <v>0.68618902675988402</v>
      </c>
      <c r="Q101">
        <v>0.89072603888630497</v>
      </c>
      <c r="R101">
        <v>1.27646735009437E-2</v>
      </c>
      <c r="S101">
        <v>7.6100452374803602E-3</v>
      </c>
      <c r="T101">
        <v>-1.88816834750693</v>
      </c>
      <c r="U101">
        <v>1.88816834750693</v>
      </c>
      <c r="V101">
        <v>0.27371890734173099</v>
      </c>
      <c r="W101">
        <v>-3.92</v>
      </c>
      <c r="X101">
        <v>6.65</v>
      </c>
      <c r="Y101">
        <v>441916</v>
      </c>
      <c r="Z101">
        <v>31565</v>
      </c>
      <c r="AA101">
        <v>1.54</v>
      </c>
      <c r="AB101">
        <v>14</v>
      </c>
      <c r="AC101">
        <v>9</v>
      </c>
      <c r="AD101">
        <v>5</v>
      </c>
      <c r="AE101">
        <v>64.290000000000006</v>
      </c>
      <c r="AF101">
        <v>13</v>
      </c>
      <c r="AG101">
        <v>7</v>
      </c>
      <c r="AH101">
        <v>2</v>
      </c>
      <c r="AI101">
        <v>5</v>
      </c>
    </row>
    <row r="102" spans="1:35" x14ac:dyDescent="0.2">
      <c r="A102" s="102">
        <v>986</v>
      </c>
      <c r="B102">
        <v>1969</v>
      </c>
      <c r="C102" s="106" t="s">
        <v>1597</v>
      </c>
      <c r="D102" s="106" t="s">
        <v>1249</v>
      </c>
      <c r="E102">
        <v>1784</v>
      </c>
      <c r="F102">
        <v>1789</v>
      </c>
      <c r="G102">
        <v>400</v>
      </c>
      <c r="H102" s="106" t="s">
        <v>1242</v>
      </c>
      <c r="I102">
        <v>5947</v>
      </c>
      <c r="J102" s="106" t="s">
        <v>228</v>
      </c>
      <c r="K102" s="106" t="s">
        <v>1436</v>
      </c>
      <c r="L102">
        <v>7790</v>
      </c>
      <c r="M102">
        <v>7950</v>
      </c>
      <c r="N102">
        <v>100</v>
      </c>
      <c r="O102" s="106" t="s">
        <v>1239</v>
      </c>
      <c r="P102">
        <v>0.57622318680731799</v>
      </c>
      <c r="Q102">
        <v>0.85967082668793204</v>
      </c>
      <c r="R102" s="106">
        <v>5.2572701243658003E-2</v>
      </c>
      <c r="S102" s="106">
        <v>2.58745344148563E-2</v>
      </c>
      <c r="T102">
        <v>-0.83498243485247803</v>
      </c>
      <c r="U102">
        <v>0.83498243485247803</v>
      </c>
      <c r="V102">
        <v>0.59928013833849503</v>
      </c>
      <c r="W102">
        <v>-2.95</v>
      </c>
      <c r="X102">
        <v>9.99</v>
      </c>
      <c r="Y102">
        <v>441326</v>
      </c>
      <c r="Z102">
        <v>22066</v>
      </c>
      <c r="AA102">
        <v>1.21</v>
      </c>
      <c r="AB102">
        <v>20</v>
      </c>
      <c r="AC102">
        <v>15</v>
      </c>
      <c r="AD102">
        <v>5</v>
      </c>
      <c r="AE102">
        <v>75</v>
      </c>
      <c r="AF102">
        <v>14</v>
      </c>
      <c r="AG102">
        <v>9</v>
      </c>
      <c r="AH102">
        <v>2</v>
      </c>
      <c r="AI102">
        <v>9</v>
      </c>
    </row>
    <row r="103" spans="1:35" x14ac:dyDescent="0.2">
      <c r="A103" s="102">
        <v>1319</v>
      </c>
      <c r="B103">
        <v>4188</v>
      </c>
      <c r="C103" s="106" t="s">
        <v>1452</v>
      </c>
      <c r="D103" s="106" t="s">
        <v>1263</v>
      </c>
      <c r="E103">
        <v>761</v>
      </c>
      <c r="F103">
        <v>773.5</v>
      </c>
      <c r="G103">
        <v>1100</v>
      </c>
      <c r="H103" s="106" t="s">
        <v>1239</v>
      </c>
      <c r="I103">
        <v>6923</v>
      </c>
      <c r="J103" s="106" t="s">
        <v>55</v>
      </c>
      <c r="K103" s="106" t="s">
        <v>1244</v>
      </c>
      <c r="L103">
        <v>2761</v>
      </c>
      <c r="M103">
        <v>2784</v>
      </c>
      <c r="N103">
        <v>300</v>
      </c>
      <c r="O103" s="106" t="s">
        <v>1242</v>
      </c>
      <c r="P103">
        <v>0.82278398551975096</v>
      </c>
      <c r="Q103">
        <v>0.83525366854397098</v>
      </c>
      <c r="R103" s="106">
        <v>9.6273354520849994E-2</v>
      </c>
      <c r="S103" s="106">
        <v>6.7285880115511898E-2</v>
      </c>
      <c r="T103">
        <v>1.0633492551249299</v>
      </c>
      <c r="U103">
        <v>1.0633492551249299</v>
      </c>
      <c r="V103">
        <v>0.41543258971144498</v>
      </c>
      <c r="W103">
        <v>3.36</v>
      </c>
      <c r="X103">
        <v>1.87</v>
      </c>
      <c r="Y103">
        <v>441294</v>
      </c>
      <c r="Z103">
        <v>23226</v>
      </c>
      <c r="AA103">
        <v>1.32</v>
      </c>
      <c r="AB103">
        <v>19</v>
      </c>
      <c r="AC103">
        <v>13</v>
      </c>
      <c r="AD103">
        <v>6</v>
      </c>
      <c r="AE103">
        <v>68.42</v>
      </c>
      <c r="AF103">
        <v>13</v>
      </c>
      <c r="AG103">
        <v>9</v>
      </c>
      <c r="AH103">
        <v>2</v>
      </c>
      <c r="AI103">
        <v>8</v>
      </c>
    </row>
    <row r="104" spans="1:35" x14ac:dyDescent="0.2">
      <c r="A104" s="102">
        <v>1207</v>
      </c>
      <c r="B104">
        <v>4689</v>
      </c>
      <c r="C104" s="106" t="s">
        <v>1415</v>
      </c>
      <c r="D104" s="106" t="s">
        <v>1241</v>
      </c>
      <c r="E104">
        <v>426</v>
      </c>
      <c r="F104">
        <v>434</v>
      </c>
      <c r="G104">
        <v>2000</v>
      </c>
      <c r="H104" s="106" t="s">
        <v>1239</v>
      </c>
      <c r="I104">
        <v>7164</v>
      </c>
      <c r="J104" s="106" t="s">
        <v>1446</v>
      </c>
      <c r="K104" s="106" t="s">
        <v>1245</v>
      </c>
      <c r="L104">
        <v>4360</v>
      </c>
      <c r="M104">
        <v>4425</v>
      </c>
      <c r="N104">
        <v>200</v>
      </c>
      <c r="O104" s="106" t="s">
        <v>1242</v>
      </c>
      <c r="P104">
        <v>0.74432346821995898</v>
      </c>
      <c r="Q104">
        <v>0.843998159063583</v>
      </c>
      <c r="R104" s="106">
        <v>6.0146455186340403E-2</v>
      </c>
      <c r="S104" s="106">
        <v>2.71639773372639E-2</v>
      </c>
      <c r="T104">
        <v>0.99863831725149399</v>
      </c>
      <c r="U104">
        <v>0.99863831725149399</v>
      </c>
      <c r="V104">
        <v>0.95223666285252995</v>
      </c>
      <c r="W104">
        <v>6.08</v>
      </c>
      <c r="X104">
        <v>1.92</v>
      </c>
      <c r="Y104">
        <v>440516</v>
      </c>
      <c r="Z104">
        <v>20023</v>
      </c>
      <c r="AA104">
        <v>1.03</v>
      </c>
      <c r="AB104">
        <v>22</v>
      </c>
      <c r="AC104">
        <v>14</v>
      </c>
      <c r="AD104">
        <v>8</v>
      </c>
      <c r="AE104">
        <v>63.64</v>
      </c>
      <c r="AF104">
        <v>10</v>
      </c>
      <c r="AG104">
        <v>12</v>
      </c>
      <c r="AH104">
        <v>6</v>
      </c>
      <c r="AI104">
        <v>4</v>
      </c>
    </row>
    <row r="105" spans="1:35" x14ac:dyDescent="0.2">
      <c r="A105" s="102">
        <v>1290</v>
      </c>
      <c r="B105">
        <v>4182</v>
      </c>
      <c r="C105" s="106" t="s">
        <v>45</v>
      </c>
      <c r="D105" s="106" t="s">
        <v>1263</v>
      </c>
      <c r="E105">
        <v>1733</v>
      </c>
      <c r="F105">
        <v>1769</v>
      </c>
      <c r="G105">
        <v>600</v>
      </c>
      <c r="H105" s="106" t="s">
        <v>1239</v>
      </c>
      <c r="I105">
        <v>4544</v>
      </c>
      <c r="J105" s="106" t="s">
        <v>1666</v>
      </c>
      <c r="K105" s="106" t="s">
        <v>1253</v>
      </c>
      <c r="L105">
        <v>2772</v>
      </c>
      <c r="M105">
        <v>2724</v>
      </c>
      <c r="N105">
        <v>400</v>
      </c>
      <c r="O105" s="106" t="s">
        <v>1242</v>
      </c>
      <c r="P105">
        <v>0.50530551638302301</v>
      </c>
      <c r="Q105">
        <v>0.83713085658874098</v>
      </c>
      <c r="R105" s="106">
        <v>1.13335548287437E-2</v>
      </c>
      <c r="S105" s="106">
        <v>3.1679352735185899E-2</v>
      </c>
      <c r="T105">
        <v>1.23373661698463</v>
      </c>
      <c r="U105">
        <v>1.23373661698463</v>
      </c>
      <c r="V105">
        <v>1.6289746754797501</v>
      </c>
      <c r="W105">
        <v>4.18</v>
      </c>
      <c r="X105">
        <v>2.59</v>
      </c>
      <c r="Y105">
        <v>440462</v>
      </c>
      <c r="Z105">
        <v>25910</v>
      </c>
      <c r="AA105">
        <v>1.25</v>
      </c>
      <c r="AB105">
        <v>17</v>
      </c>
      <c r="AC105">
        <v>12</v>
      </c>
      <c r="AD105">
        <v>5</v>
      </c>
      <c r="AE105">
        <v>70.59</v>
      </c>
      <c r="AF105">
        <v>12</v>
      </c>
      <c r="AG105">
        <v>9</v>
      </c>
      <c r="AH105">
        <v>4</v>
      </c>
      <c r="AI105">
        <v>4</v>
      </c>
    </row>
    <row r="106" spans="1:35" x14ac:dyDescent="0.2">
      <c r="A106" s="102">
        <v>1625</v>
      </c>
      <c r="B106">
        <v>3076</v>
      </c>
      <c r="C106" s="106" t="s">
        <v>1553</v>
      </c>
      <c r="D106" s="106" t="s">
        <v>1246</v>
      </c>
      <c r="E106">
        <v>1640</v>
      </c>
      <c r="F106">
        <v>1630</v>
      </c>
      <c r="G106">
        <v>600</v>
      </c>
      <c r="H106" s="106" t="s">
        <v>1242</v>
      </c>
      <c r="I106">
        <v>5110</v>
      </c>
      <c r="J106" s="106" t="s">
        <v>1098</v>
      </c>
      <c r="K106" s="106" t="s">
        <v>1367</v>
      </c>
      <c r="L106">
        <v>1199</v>
      </c>
      <c r="M106">
        <v>1208</v>
      </c>
      <c r="N106">
        <v>800</v>
      </c>
      <c r="O106" s="106" t="s">
        <v>1239</v>
      </c>
      <c r="P106">
        <v>0.70764632268546002</v>
      </c>
      <c r="Q106">
        <v>0.80737916555221401</v>
      </c>
      <c r="R106">
        <v>8.1067495106570808E-3</v>
      </c>
      <c r="S106" s="106">
        <v>5.0880178039413297E-2</v>
      </c>
      <c r="T106">
        <v>-1.69032851367354</v>
      </c>
      <c r="U106">
        <v>1.69032851367354</v>
      </c>
      <c r="V106">
        <v>1.46974076930744</v>
      </c>
      <c r="W106">
        <v>-8.2899999999999991</v>
      </c>
      <c r="X106">
        <v>1.19</v>
      </c>
      <c r="Y106">
        <v>433372</v>
      </c>
      <c r="Z106">
        <v>25492</v>
      </c>
      <c r="AA106">
        <v>1.27</v>
      </c>
      <c r="AB106">
        <v>17</v>
      </c>
      <c r="AC106">
        <v>11</v>
      </c>
      <c r="AD106">
        <v>6</v>
      </c>
      <c r="AE106">
        <v>64.709999999999994</v>
      </c>
      <c r="AF106">
        <v>13</v>
      </c>
      <c r="AG106">
        <v>10</v>
      </c>
      <c r="AH106">
        <v>3</v>
      </c>
      <c r="AI106">
        <v>4</v>
      </c>
    </row>
    <row r="107" spans="1:35" x14ac:dyDescent="0.2">
      <c r="A107" s="102">
        <v>991</v>
      </c>
      <c r="B107">
        <v>2229</v>
      </c>
      <c r="C107" s="106" t="s">
        <v>1848</v>
      </c>
      <c r="D107" s="106" t="s">
        <v>1266</v>
      </c>
      <c r="E107">
        <v>2951</v>
      </c>
      <c r="F107">
        <v>2923</v>
      </c>
      <c r="G107">
        <v>300</v>
      </c>
      <c r="H107" s="106" t="s">
        <v>1242</v>
      </c>
      <c r="I107">
        <v>4612</v>
      </c>
      <c r="J107" s="106" t="s">
        <v>678</v>
      </c>
      <c r="K107" s="106" t="s">
        <v>1263</v>
      </c>
      <c r="L107">
        <v>4815</v>
      </c>
      <c r="M107">
        <v>4950</v>
      </c>
      <c r="N107">
        <v>200</v>
      </c>
      <c r="O107" s="106" t="s">
        <v>1239</v>
      </c>
      <c r="P107">
        <v>0.57825973928357499</v>
      </c>
      <c r="Q107">
        <v>0.85955725248105597</v>
      </c>
      <c r="R107" s="15">
        <v>0.45733837924817899</v>
      </c>
      <c r="S107" s="106">
        <v>3.01309830617611E-2</v>
      </c>
      <c r="T107">
        <v>-0.97759415784669701</v>
      </c>
      <c r="U107">
        <v>0.97759415784669701</v>
      </c>
      <c r="V107">
        <v>0.81567727291407999</v>
      </c>
      <c r="W107">
        <v>-5.89</v>
      </c>
      <c r="X107">
        <v>11.42</v>
      </c>
      <c r="Y107">
        <v>431760</v>
      </c>
      <c r="Z107">
        <v>47973</v>
      </c>
      <c r="AA107">
        <v>2.77</v>
      </c>
      <c r="AB107">
        <v>9</v>
      </c>
      <c r="AC107">
        <v>8</v>
      </c>
      <c r="AD107">
        <v>1</v>
      </c>
      <c r="AE107">
        <v>88.89</v>
      </c>
      <c r="AF107">
        <v>11</v>
      </c>
      <c r="AG107">
        <v>7</v>
      </c>
      <c r="AH107">
        <v>0</v>
      </c>
      <c r="AI107">
        <v>2</v>
      </c>
    </row>
    <row r="108" spans="1:35" x14ac:dyDescent="0.2">
      <c r="A108" s="102">
        <v>815</v>
      </c>
      <c r="B108">
        <v>1951</v>
      </c>
      <c r="C108" s="106" t="s">
        <v>1658</v>
      </c>
      <c r="D108" s="106" t="s">
        <v>1249</v>
      </c>
      <c r="E108">
        <v>2525</v>
      </c>
      <c r="F108">
        <v>2526</v>
      </c>
      <c r="G108">
        <v>400</v>
      </c>
      <c r="H108" s="106" t="s">
        <v>1239</v>
      </c>
      <c r="I108">
        <v>3099</v>
      </c>
      <c r="J108" s="106" t="s">
        <v>34</v>
      </c>
      <c r="K108" s="106" t="s">
        <v>1264</v>
      </c>
      <c r="L108">
        <v>752</v>
      </c>
      <c r="M108">
        <v>756</v>
      </c>
      <c r="N108">
        <v>1300</v>
      </c>
      <c r="O108" s="106" t="s">
        <v>1242</v>
      </c>
      <c r="P108">
        <v>0.79825750701470699</v>
      </c>
      <c r="Q108">
        <v>0.87536010499535599</v>
      </c>
      <c r="R108" s="15">
        <v>0.112457523720717</v>
      </c>
      <c r="S108" s="15">
        <v>3.34159713610198E-2</v>
      </c>
      <c r="T108">
        <v>2.0298280052884601</v>
      </c>
      <c r="U108">
        <v>2.0298280052884601</v>
      </c>
      <c r="V108">
        <v>1.81817107153521</v>
      </c>
      <c r="W108">
        <v>11.43</v>
      </c>
      <c r="X108">
        <v>2.73</v>
      </c>
      <c r="Y108">
        <v>431665</v>
      </c>
      <c r="Z108">
        <v>25392</v>
      </c>
      <c r="AA108">
        <v>1.33</v>
      </c>
      <c r="AB108">
        <v>17</v>
      </c>
      <c r="AC108">
        <v>11</v>
      </c>
      <c r="AD108">
        <v>6</v>
      </c>
      <c r="AE108">
        <v>64.709999999999994</v>
      </c>
      <c r="AF108">
        <v>12</v>
      </c>
      <c r="AG108">
        <v>8</v>
      </c>
      <c r="AH108">
        <v>2</v>
      </c>
      <c r="AI108">
        <v>7</v>
      </c>
    </row>
    <row r="109" spans="1:35" x14ac:dyDescent="0.2">
      <c r="A109" s="102">
        <v>102</v>
      </c>
      <c r="B109">
        <v>5991</v>
      </c>
      <c r="C109" s="106" t="s">
        <v>1071</v>
      </c>
      <c r="D109" s="106" t="s">
        <v>1436</v>
      </c>
      <c r="E109">
        <v>860</v>
      </c>
      <c r="F109">
        <v>859</v>
      </c>
      <c r="G109">
        <v>1200</v>
      </c>
      <c r="H109" s="106" t="s">
        <v>1239</v>
      </c>
      <c r="I109">
        <v>7278</v>
      </c>
      <c r="J109" s="106" t="s">
        <v>43</v>
      </c>
      <c r="K109" s="106" t="s">
        <v>1256</v>
      </c>
      <c r="L109">
        <v>2182</v>
      </c>
      <c r="M109">
        <v>2099</v>
      </c>
      <c r="N109">
        <v>500</v>
      </c>
      <c r="O109" s="106" t="s">
        <v>1242</v>
      </c>
      <c r="P109">
        <v>0.90130405338247399</v>
      </c>
      <c r="Q109">
        <v>0.94345713030285505</v>
      </c>
      <c r="R109" s="15">
        <v>0.20945191212637199</v>
      </c>
      <c r="S109" s="106">
        <v>2.7531008282728098E-3</v>
      </c>
      <c r="T109">
        <v>0.81439625612958999</v>
      </c>
      <c r="U109">
        <v>0.81439625612958999</v>
      </c>
      <c r="V109">
        <v>0.62666173851972595</v>
      </c>
      <c r="W109">
        <v>2.3199999999999998</v>
      </c>
      <c r="X109">
        <v>1.78</v>
      </c>
      <c r="Y109">
        <v>430669</v>
      </c>
      <c r="Z109">
        <v>25333</v>
      </c>
      <c r="AA109">
        <v>1.18</v>
      </c>
      <c r="AB109">
        <v>17</v>
      </c>
      <c r="AC109">
        <v>12</v>
      </c>
      <c r="AD109">
        <v>5</v>
      </c>
      <c r="AE109">
        <v>70.59</v>
      </c>
      <c r="AF109">
        <v>13</v>
      </c>
      <c r="AG109">
        <v>8</v>
      </c>
      <c r="AH109">
        <v>1</v>
      </c>
      <c r="AI109">
        <v>8</v>
      </c>
    </row>
    <row r="110" spans="1:35" x14ac:dyDescent="0.2">
      <c r="A110" s="102">
        <v>459</v>
      </c>
      <c r="B110">
        <v>4212</v>
      </c>
      <c r="C110" s="106" t="s">
        <v>666</v>
      </c>
      <c r="D110" s="106" t="s">
        <v>1263</v>
      </c>
      <c r="E110">
        <v>2209</v>
      </c>
      <c r="F110">
        <v>2225</v>
      </c>
      <c r="G110">
        <v>400</v>
      </c>
      <c r="H110" s="106" t="s">
        <v>1242</v>
      </c>
      <c r="I110">
        <v>8591</v>
      </c>
      <c r="J110" s="106" t="s">
        <v>1407</v>
      </c>
      <c r="K110" s="106" t="s">
        <v>1245</v>
      </c>
      <c r="L110">
        <v>1825</v>
      </c>
      <c r="M110">
        <v>1859</v>
      </c>
      <c r="N110">
        <v>500</v>
      </c>
      <c r="O110" s="106" t="s">
        <v>1239</v>
      </c>
      <c r="P110">
        <v>0.74397804050210103</v>
      </c>
      <c r="Q110">
        <v>0.90367672431551005</v>
      </c>
      <c r="R110" s="106">
        <v>8.5871794320747694E-2</v>
      </c>
      <c r="S110">
        <v>8.5149760995445695E-4</v>
      </c>
      <c r="T110">
        <v>-2.0773817772268801</v>
      </c>
      <c r="U110">
        <v>2.0773817772268801</v>
      </c>
      <c r="V110">
        <v>1.0777055173230801</v>
      </c>
      <c r="W110">
        <v>-6.12</v>
      </c>
      <c r="X110">
        <v>4.4400000000000004</v>
      </c>
      <c r="Y110">
        <v>429237</v>
      </c>
      <c r="Z110">
        <v>22591</v>
      </c>
      <c r="AA110">
        <v>1.21</v>
      </c>
      <c r="AB110">
        <v>19</v>
      </c>
      <c r="AC110">
        <v>14</v>
      </c>
      <c r="AD110">
        <v>5</v>
      </c>
      <c r="AE110">
        <v>73.680000000000007</v>
      </c>
      <c r="AF110">
        <v>12</v>
      </c>
      <c r="AG110">
        <v>10</v>
      </c>
      <c r="AH110">
        <v>3</v>
      </c>
      <c r="AI110">
        <v>6</v>
      </c>
    </row>
    <row r="111" spans="1:35" x14ac:dyDescent="0.2">
      <c r="A111" s="102">
        <v>1251</v>
      </c>
      <c r="B111">
        <v>5201</v>
      </c>
      <c r="C111" s="106" t="s">
        <v>1627</v>
      </c>
      <c r="D111" s="106" t="s">
        <v>1238</v>
      </c>
      <c r="E111">
        <v>3330</v>
      </c>
      <c r="F111">
        <v>3325</v>
      </c>
      <c r="G111">
        <v>300</v>
      </c>
      <c r="H111" s="106" t="s">
        <v>1239</v>
      </c>
      <c r="I111">
        <v>6361</v>
      </c>
      <c r="J111" s="106" t="s">
        <v>740</v>
      </c>
      <c r="K111" s="106" t="s">
        <v>1251</v>
      </c>
      <c r="L111">
        <v>2705</v>
      </c>
      <c r="M111">
        <v>2723</v>
      </c>
      <c r="N111">
        <v>400</v>
      </c>
      <c r="O111" s="106" t="s">
        <v>1242</v>
      </c>
      <c r="P111">
        <v>0.69153147944234405</v>
      </c>
      <c r="Q111">
        <v>0.84046554294783704</v>
      </c>
      <c r="R111" s="106">
        <v>0.16413252201569301</v>
      </c>
      <c r="S111">
        <v>8.3483604837692099E-2</v>
      </c>
      <c r="T111">
        <v>0.76633621081190095</v>
      </c>
      <c r="U111">
        <v>0.76633621081190095</v>
      </c>
      <c r="V111">
        <v>0.65913952561257405</v>
      </c>
      <c r="W111">
        <v>2.94</v>
      </c>
      <c r="X111">
        <v>9.19</v>
      </c>
      <c r="Y111">
        <v>428656</v>
      </c>
      <c r="Z111">
        <v>53582</v>
      </c>
      <c r="AA111">
        <v>2.85</v>
      </c>
      <c r="AB111">
        <v>8</v>
      </c>
      <c r="AC111">
        <v>8</v>
      </c>
      <c r="AD111">
        <v>0</v>
      </c>
      <c r="AE111">
        <v>100</v>
      </c>
      <c r="AF111">
        <v>13</v>
      </c>
      <c r="AG111">
        <v>5</v>
      </c>
      <c r="AH111">
        <v>0</v>
      </c>
      <c r="AI111">
        <v>3</v>
      </c>
    </row>
    <row r="112" spans="1:35" x14ac:dyDescent="0.2">
      <c r="A112" s="102">
        <v>1659</v>
      </c>
      <c r="B112">
        <v>3087</v>
      </c>
      <c r="C112" s="106" t="s">
        <v>1508</v>
      </c>
      <c r="D112" s="106" t="s">
        <v>1264</v>
      </c>
      <c r="E112">
        <v>2009</v>
      </c>
      <c r="F112">
        <v>2006</v>
      </c>
      <c r="G112">
        <v>500</v>
      </c>
      <c r="H112" s="106" t="s">
        <v>1239</v>
      </c>
      <c r="I112">
        <v>5110</v>
      </c>
      <c r="J112" s="106" t="s">
        <v>1098</v>
      </c>
      <c r="K112" s="106" t="s">
        <v>1367</v>
      </c>
      <c r="L112">
        <v>1199</v>
      </c>
      <c r="M112">
        <v>1208</v>
      </c>
      <c r="N112">
        <v>800</v>
      </c>
      <c r="O112" s="106" t="s">
        <v>1242</v>
      </c>
      <c r="P112">
        <v>0.90627058742589495</v>
      </c>
      <c r="Q112">
        <v>0.80406321342265197</v>
      </c>
      <c r="R112">
        <v>1.1990807221317099E-2</v>
      </c>
      <c r="S112">
        <v>6.2009886813947099E-3</v>
      </c>
      <c r="T112">
        <v>0.57775325894537199</v>
      </c>
      <c r="U112">
        <v>0.57775325894537199</v>
      </c>
      <c r="V112">
        <v>0.46355548912050598</v>
      </c>
      <c r="W112">
        <v>2.4300000000000002</v>
      </c>
      <c r="X112">
        <v>3.65</v>
      </c>
      <c r="Y112">
        <v>425799</v>
      </c>
      <c r="Z112">
        <v>19354</v>
      </c>
      <c r="AA112">
        <v>0.94</v>
      </c>
      <c r="AB112">
        <v>22</v>
      </c>
      <c r="AC112">
        <v>17</v>
      </c>
      <c r="AD112">
        <v>5</v>
      </c>
      <c r="AE112">
        <v>77.27</v>
      </c>
      <c r="AF112">
        <v>14</v>
      </c>
      <c r="AG112">
        <v>10</v>
      </c>
      <c r="AH112">
        <v>4</v>
      </c>
      <c r="AI112">
        <v>8</v>
      </c>
    </row>
    <row r="113" spans="1:35" x14ac:dyDescent="0.2">
      <c r="A113" s="102">
        <v>1522</v>
      </c>
      <c r="B113">
        <v>1883</v>
      </c>
      <c r="C113" s="106" t="s">
        <v>1422</v>
      </c>
      <c r="D113" s="106" t="s">
        <v>1249</v>
      </c>
      <c r="E113">
        <v>3345</v>
      </c>
      <c r="F113">
        <v>3330</v>
      </c>
      <c r="G113">
        <v>300</v>
      </c>
      <c r="H113" s="106" t="s">
        <v>1239</v>
      </c>
      <c r="I113">
        <v>8591</v>
      </c>
      <c r="J113" s="106" t="s">
        <v>1407</v>
      </c>
      <c r="K113" s="106" t="s">
        <v>1245</v>
      </c>
      <c r="L113">
        <v>1825</v>
      </c>
      <c r="M113">
        <v>1859</v>
      </c>
      <c r="N113">
        <v>500</v>
      </c>
      <c r="O113" s="106" t="s">
        <v>1242</v>
      </c>
      <c r="P113">
        <v>0.79466697721516899</v>
      </c>
      <c r="Q113">
        <v>0.81698366314969795</v>
      </c>
      <c r="R113" s="15">
        <v>8.6896778489799306E-2</v>
      </c>
      <c r="S113" s="106">
        <v>7.1625177517307195E-2</v>
      </c>
      <c r="T113">
        <v>0.85152168710360998</v>
      </c>
      <c r="U113">
        <v>0.85152168710360998</v>
      </c>
      <c r="V113">
        <v>0.80041118665827005</v>
      </c>
      <c r="W113">
        <v>11.08</v>
      </c>
      <c r="X113">
        <v>6.96</v>
      </c>
      <c r="Y113">
        <v>425319</v>
      </c>
      <c r="Z113">
        <v>25019</v>
      </c>
      <c r="AA113">
        <v>1.29</v>
      </c>
      <c r="AB113">
        <v>17</v>
      </c>
      <c r="AC113">
        <v>13</v>
      </c>
      <c r="AD113">
        <v>4</v>
      </c>
      <c r="AE113">
        <v>76.47</v>
      </c>
      <c r="AF113">
        <v>13</v>
      </c>
      <c r="AG113">
        <v>9</v>
      </c>
      <c r="AH113">
        <v>1</v>
      </c>
      <c r="AI113">
        <v>7</v>
      </c>
    </row>
    <row r="114" spans="1:35" x14ac:dyDescent="0.2">
      <c r="A114" s="102">
        <v>1237</v>
      </c>
      <c r="B114">
        <v>6302</v>
      </c>
      <c r="C114" s="106" t="s">
        <v>1495</v>
      </c>
      <c r="D114" s="106" t="s">
        <v>1251</v>
      </c>
      <c r="E114">
        <v>2488</v>
      </c>
      <c r="F114">
        <v>2500</v>
      </c>
      <c r="G114">
        <v>400</v>
      </c>
      <c r="H114" s="106" t="s">
        <v>1239</v>
      </c>
      <c r="I114">
        <v>8273</v>
      </c>
      <c r="J114" s="106" t="s">
        <v>1361</v>
      </c>
      <c r="K114" s="106" t="s">
        <v>1264</v>
      </c>
      <c r="L114">
        <v>3175</v>
      </c>
      <c r="M114">
        <v>3150</v>
      </c>
      <c r="N114">
        <v>300</v>
      </c>
      <c r="O114" s="106" t="s">
        <v>1242</v>
      </c>
      <c r="P114">
        <v>0.85149160476616703</v>
      </c>
      <c r="Q114">
        <v>0.84164667655283298</v>
      </c>
      <c r="R114">
        <v>0.34185601469816101</v>
      </c>
      <c r="S114" s="106">
        <v>8.5082799742660697E-2</v>
      </c>
      <c r="T114">
        <v>0.188482649182492</v>
      </c>
      <c r="U114">
        <v>0.188482649182492</v>
      </c>
      <c r="V114">
        <v>0.247064718411001</v>
      </c>
      <c r="W114">
        <v>0.87</v>
      </c>
      <c r="X114">
        <v>5.82</v>
      </c>
      <c r="Y114">
        <v>425123</v>
      </c>
      <c r="Z114">
        <v>60732</v>
      </c>
      <c r="AA114">
        <v>3.74</v>
      </c>
      <c r="AB114">
        <v>7</v>
      </c>
      <c r="AC114">
        <v>7</v>
      </c>
      <c r="AD114">
        <v>0</v>
      </c>
      <c r="AE114">
        <v>100</v>
      </c>
      <c r="AF114">
        <v>11</v>
      </c>
      <c r="AG114">
        <v>6</v>
      </c>
      <c r="AH114">
        <v>0</v>
      </c>
      <c r="AI114">
        <v>1</v>
      </c>
    </row>
    <row r="115" spans="1:35" x14ac:dyDescent="0.2">
      <c r="A115" s="102">
        <v>802</v>
      </c>
      <c r="B115">
        <v>1662</v>
      </c>
      <c r="C115" s="106" t="s">
        <v>564</v>
      </c>
      <c r="D115" s="106" t="s">
        <v>1449</v>
      </c>
      <c r="E115">
        <v>2566</v>
      </c>
      <c r="F115">
        <v>2605</v>
      </c>
      <c r="G115">
        <v>300</v>
      </c>
      <c r="H115" s="106" t="s">
        <v>1242</v>
      </c>
      <c r="I115">
        <v>7729</v>
      </c>
      <c r="J115" s="106" t="s">
        <v>544</v>
      </c>
      <c r="K115" s="106" t="s">
        <v>1248</v>
      </c>
      <c r="L115">
        <v>3600</v>
      </c>
      <c r="M115">
        <v>3715</v>
      </c>
      <c r="N115">
        <v>200</v>
      </c>
      <c r="O115" s="106" t="s">
        <v>1239</v>
      </c>
      <c r="P115">
        <v>0.735308384413633</v>
      </c>
      <c r="Q115">
        <v>0.87657181086287705</v>
      </c>
      <c r="R115">
        <v>5.8027324428210202E-2</v>
      </c>
      <c r="S115" s="15">
        <v>4.0117727943677503E-2</v>
      </c>
      <c r="T115">
        <v>-0.69697285016092303</v>
      </c>
      <c r="U115">
        <v>0.69697285016092303</v>
      </c>
      <c r="V115">
        <v>0.34970644853865401</v>
      </c>
      <c r="W115">
        <v>-3.84</v>
      </c>
      <c r="X115">
        <v>5.18</v>
      </c>
      <c r="Y115">
        <v>424581</v>
      </c>
      <c r="Z115">
        <v>32660</v>
      </c>
      <c r="AA115">
        <v>1.72</v>
      </c>
      <c r="AB115">
        <v>13</v>
      </c>
      <c r="AC115">
        <v>10</v>
      </c>
      <c r="AD115">
        <v>3</v>
      </c>
      <c r="AE115">
        <v>76.92</v>
      </c>
      <c r="AF115">
        <v>10</v>
      </c>
      <c r="AG115">
        <v>9</v>
      </c>
      <c r="AH115">
        <v>2</v>
      </c>
      <c r="AI115">
        <v>2</v>
      </c>
    </row>
    <row r="116" spans="1:35" x14ac:dyDescent="0.2">
      <c r="A116" s="102">
        <v>208</v>
      </c>
      <c r="B116">
        <v>4208</v>
      </c>
      <c r="C116" s="106" t="s">
        <v>1430</v>
      </c>
      <c r="D116" s="106" t="s">
        <v>1263</v>
      </c>
      <c r="E116">
        <v>2070</v>
      </c>
      <c r="F116">
        <v>2080</v>
      </c>
      <c r="G116">
        <v>500</v>
      </c>
      <c r="H116" s="106" t="s">
        <v>1239</v>
      </c>
      <c r="I116">
        <v>7278</v>
      </c>
      <c r="J116" s="106" t="s">
        <v>43</v>
      </c>
      <c r="K116" s="106" t="s">
        <v>1256</v>
      </c>
      <c r="L116">
        <v>2182</v>
      </c>
      <c r="M116">
        <v>2099</v>
      </c>
      <c r="N116">
        <v>500</v>
      </c>
      <c r="O116" s="106" t="s">
        <v>1242</v>
      </c>
      <c r="P116">
        <v>0.92358091948938903</v>
      </c>
      <c r="Q116">
        <v>0.92692250095500905</v>
      </c>
      <c r="R116">
        <v>0.105911282719907</v>
      </c>
      <c r="S116">
        <v>1.29951784842973E-2</v>
      </c>
      <c r="T116">
        <v>1.26097179662276</v>
      </c>
      <c r="U116">
        <v>1.26097179662276</v>
      </c>
      <c r="V116">
        <v>0.53932222644217298</v>
      </c>
      <c r="W116">
        <v>2.57</v>
      </c>
      <c r="X116">
        <v>0.91</v>
      </c>
      <c r="Y116">
        <v>419724</v>
      </c>
      <c r="Z116">
        <v>27982</v>
      </c>
      <c r="AA116">
        <v>1.48</v>
      </c>
      <c r="AB116">
        <v>15</v>
      </c>
      <c r="AC116">
        <v>12</v>
      </c>
      <c r="AD116">
        <v>3</v>
      </c>
      <c r="AE116">
        <v>80</v>
      </c>
      <c r="AF116">
        <v>13</v>
      </c>
      <c r="AG116">
        <v>8</v>
      </c>
      <c r="AH116">
        <v>1</v>
      </c>
      <c r="AI116">
        <v>6</v>
      </c>
    </row>
    <row r="117" spans="1:35" x14ac:dyDescent="0.2">
      <c r="A117" s="102">
        <v>342</v>
      </c>
      <c r="B117">
        <v>6448</v>
      </c>
      <c r="C117" s="106" t="s">
        <v>439</v>
      </c>
      <c r="D117" s="106" t="s">
        <v>1244</v>
      </c>
      <c r="E117">
        <v>2004</v>
      </c>
      <c r="F117">
        <v>2040</v>
      </c>
      <c r="G117">
        <v>500</v>
      </c>
      <c r="H117" s="106" t="s">
        <v>1242</v>
      </c>
      <c r="I117">
        <v>7282</v>
      </c>
      <c r="J117" s="106" t="s">
        <v>1488</v>
      </c>
      <c r="K117" s="106" t="s">
        <v>1256</v>
      </c>
      <c r="L117">
        <v>2435</v>
      </c>
      <c r="M117">
        <v>2429</v>
      </c>
      <c r="N117">
        <v>400</v>
      </c>
      <c r="O117" s="106" t="s">
        <v>1239</v>
      </c>
      <c r="P117">
        <v>0.67024586631571303</v>
      </c>
      <c r="Q117">
        <v>0.91113979510759202</v>
      </c>
      <c r="R117" s="106">
        <v>3.5006800000726597E-2</v>
      </c>
      <c r="S117" s="106">
        <v>5.3718695694795898E-2</v>
      </c>
      <c r="T117">
        <v>-0.489928148737236</v>
      </c>
      <c r="U117">
        <v>0.489928148737236</v>
      </c>
      <c r="V117">
        <v>0.40619388163535203</v>
      </c>
      <c r="W117">
        <v>-1.84</v>
      </c>
      <c r="X117">
        <v>4.9800000000000004</v>
      </c>
      <c r="Y117">
        <v>418427</v>
      </c>
      <c r="Z117">
        <v>23246</v>
      </c>
      <c r="AA117">
        <v>1.1499999999999999</v>
      </c>
      <c r="AB117">
        <v>18</v>
      </c>
      <c r="AC117">
        <v>13</v>
      </c>
      <c r="AD117">
        <v>5</v>
      </c>
      <c r="AE117">
        <v>72.22</v>
      </c>
      <c r="AF117">
        <v>12</v>
      </c>
      <c r="AG117">
        <v>9</v>
      </c>
      <c r="AH117">
        <v>3</v>
      </c>
      <c r="AI117">
        <v>6</v>
      </c>
    </row>
    <row r="118" spans="1:35" x14ac:dyDescent="0.2">
      <c r="A118" s="102">
        <v>1070</v>
      </c>
      <c r="B118">
        <v>1969</v>
      </c>
      <c r="C118" s="106" t="s">
        <v>1597</v>
      </c>
      <c r="D118" s="106" t="s">
        <v>1249</v>
      </c>
      <c r="E118">
        <v>1784</v>
      </c>
      <c r="F118">
        <v>1789</v>
      </c>
      <c r="G118">
        <v>600</v>
      </c>
      <c r="H118" s="106" t="s">
        <v>1239</v>
      </c>
      <c r="I118">
        <v>3591</v>
      </c>
      <c r="J118" s="106" t="s">
        <v>642</v>
      </c>
      <c r="K118" s="106" t="s">
        <v>1515</v>
      </c>
      <c r="L118">
        <v>2677</v>
      </c>
      <c r="M118">
        <v>2643</v>
      </c>
      <c r="N118">
        <v>400</v>
      </c>
      <c r="O118" s="106" t="s">
        <v>1242</v>
      </c>
      <c r="P118">
        <v>0.64742389503079001</v>
      </c>
      <c r="Q118">
        <v>0.85420688915035303</v>
      </c>
      <c r="R118">
        <v>0.25742376361937402</v>
      </c>
      <c r="S118" s="15">
        <v>5.5366221738734699E-2</v>
      </c>
      <c r="T118">
        <v>1.62169070191966</v>
      </c>
      <c r="U118">
        <v>1.62169070191966</v>
      </c>
      <c r="V118">
        <v>1.08437593066343</v>
      </c>
      <c r="W118">
        <v>3.35</v>
      </c>
      <c r="X118">
        <v>1.53</v>
      </c>
      <c r="Y118">
        <v>417826</v>
      </c>
      <c r="Z118">
        <v>37984</v>
      </c>
      <c r="AA118">
        <v>1.98</v>
      </c>
      <c r="AB118">
        <v>11</v>
      </c>
      <c r="AC118">
        <v>9</v>
      </c>
      <c r="AD118">
        <v>2</v>
      </c>
      <c r="AE118">
        <v>81.819999999999993</v>
      </c>
      <c r="AF118">
        <v>13</v>
      </c>
      <c r="AG118">
        <v>7</v>
      </c>
      <c r="AH118">
        <v>0</v>
      </c>
      <c r="AI118">
        <v>4</v>
      </c>
    </row>
    <row r="119" spans="1:35" x14ac:dyDescent="0.2">
      <c r="A119" s="102">
        <v>1665</v>
      </c>
      <c r="B119">
        <v>3591</v>
      </c>
      <c r="C119" s="106" t="s">
        <v>642</v>
      </c>
      <c r="D119" s="106" t="s">
        <v>1515</v>
      </c>
      <c r="E119">
        <v>2677</v>
      </c>
      <c r="F119">
        <v>2643</v>
      </c>
      <c r="G119">
        <v>400</v>
      </c>
      <c r="H119" s="106" t="s">
        <v>1242</v>
      </c>
      <c r="I119">
        <v>6406</v>
      </c>
      <c r="J119" s="106" t="s">
        <v>2067</v>
      </c>
      <c r="K119" s="106" t="s">
        <v>1251</v>
      </c>
      <c r="L119">
        <v>1611</v>
      </c>
      <c r="M119">
        <v>1608</v>
      </c>
      <c r="N119">
        <v>700</v>
      </c>
      <c r="O119" s="106" t="s">
        <v>1239</v>
      </c>
      <c r="P119">
        <v>0.65632649223402395</v>
      </c>
      <c r="Q119">
        <v>0.80372130268459796</v>
      </c>
      <c r="R119" s="106">
        <v>5.1153182959249699E-2</v>
      </c>
      <c r="S119" s="106">
        <v>5.7776431189809102E-2</v>
      </c>
      <c r="T119">
        <v>-0.85608842492457005</v>
      </c>
      <c r="U119">
        <v>0.85608842492457005</v>
      </c>
      <c r="V119">
        <v>0.90093795011436495</v>
      </c>
      <c r="W119">
        <v>-3.22</v>
      </c>
      <c r="X119">
        <v>6.47</v>
      </c>
      <c r="Y119">
        <v>417510</v>
      </c>
      <c r="Z119">
        <v>18978</v>
      </c>
      <c r="AA119">
        <v>1</v>
      </c>
      <c r="AB119">
        <v>22</v>
      </c>
      <c r="AC119">
        <v>14</v>
      </c>
      <c r="AD119">
        <v>8</v>
      </c>
      <c r="AE119">
        <v>63.64</v>
      </c>
      <c r="AF119">
        <v>11</v>
      </c>
      <c r="AG119">
        <v>12</v>
      </c>
      <c r="AH119">
        <v>4</v>
      </c>
      <c r="AI119">
        <v>6</v>
      </c>
    </row>
    <row r="120" spans="1:35" x14ac:dyDescent="0.2">
      <c r="A120" s="102">
        <v>912</v>
      </c>
      <c r="B120">
        <v>9201</v>
      </c>
      <c r="C120" s="106" t="s">
        <v>1496</v>
      </c>
      <c r="D120" s="106" t="s">
        <v>1497</v>
      </c>
      <c r="E120">
        <v>2853</v>
      </c>
      <c r="F120">
        <v>2877.5</v>
      </c>
      <c r="G120">
        <v>300</v>
      </c>
      <c r="H120" s="106" t="s">
        <v>1239</v>
      </c>
      <c r="I120">
        <v>9716</v>
      </c>
      <c r="J120" s="106" t="s">
        <v>1438</v>
      </c>
      <c r="K120" s="106" t="s">
        <v>1253</v>
      </c>
      <c r="L120">
        <v>1074</v>
      </c>
      <c r="M120">
        <v>1096</v>
      </c>
      <c r="N120">
        <v>800</v>
      </c>
      <c r="O120" s="106" t="s">
        <v>1242</v>
      </c>
      <c r="P120">
        <v>0.870922694260853</v>
      </c>
      <c r="Q120">
        <v>0.86614495150204895</v>
      </c>
      <c r="R120" s="106">
        <v>0.40468389613691602</v>
      </c>
      <c r="S120" s="15">
        <v>8.4327614628859904E-3</v>
      </c>
      <c r="T120">
        <v>2.5413454672218299</v>
      </c>
      <c r="U120">
        <v>2.5413454672218299</v>
      </c>
      <c r="V120">
        <v>2.0006920277045399</v>
      </c>
      <c r="W120">
        <v>8.06</v>
      </c>
      <c r="X120">
        <v>1.57</v>
      </c>
      <c r="Y120">
        <v>416621</v>
      </c>
      <c r="Z120">
        <v>24507</v>
      </c>
      <c r="AA120">
        <v>1.26</v>
      </c>
      <c r="AB120">
        <v>17</v>
      </c>
      <c r="AC120">
        <v>12</v>
      </c>
      <c r="AD120">
        <v>5</v>
      </c>
      <c r="AE120">
        <v>70.59</v>
      </c>
      <c r="AF120">
        <v>10</v>
      </c>
      <c r="AG120">
        <v>12</v>
      </c>
      <c r="AH120">
        <v>4</v>
      </c>
      <c r="AI120">
        <v>1</v>
      </c>
    </row>
    <row r="121" spans="1:35" x14ac:dyDescent="0.2">
      <c r="A121" s="102">
        <v>867</v>
      </c>
      <c r="B121">
        <v>6448</v>
      </c>
      <c r="C121" s="106" t="s">
        <v>439</v>
      </c>
      <c r="D121" s="106" t="s">
        <v>1244</v>
      </c>
      <c r="E121">
        <v>2004</v>
      </c>
      <c r="F121">
        <v>2040</v>
      </c>
      <c r="G121">
        <v>500</v>
      </c>
      <c r="H121" s="106" t="s">
        <v>1242</v>
      </c>
      <c r="I121">
        <v>8253</v>
      </c>
      <c r="J121" s="106" t="s">
        <v>527</v>
      </c>
      <c r="K121" s="106" t="s">
        <v>1245</v>
      </c>
      <c r="L121">
        <v>1737</v>
      </c>
      <c r="M121">
        <v>1716</v>
      </c>
      <c r="N121">
        <v>600</v>
      </c>
      <c r="O121" s="106" t="s">
        <v>1239</v>
      </c>
      <c r="P121">
        <v>0.75537615632834199</v>
      </c>
      <c r="Q121">
        <v>0.87038284697252999</v>
      </c>
      <c r="R121" s="106">
        <v>2.4345501014710801E-2</v>
      </c>
      <c r="S121" s="15">
        <v>8.6105590269454801E-2</v>
      </c>
      <c r="T121">
        <v>-0.92953492452946695</v>
      </c>
      <c r="U121">
        <v>0.92953492452946695</v>
      </c>
      <c r="V121">
        <v>1.3024679642349299</v>
      </c>
      <c r="W121">
        <v>-2.97</v>
      </c>
      <c r="X121">
        <v>0.94</v>
      </c>
      <c r="Y121">
        <v>413942</v>
      </c>
      <c r="Z121">
        <v>20697</v>
      </c>
      <c r="AA121">
        <v>1.08</v>
      </c>
      <c r="AB121">
        <v>20</v>
      </c>
      <c r="AC121">
        <v>14</v>
      </c>
      <c r="AD121">
        <v>6</v>
      </c>
      <c r="AE121">
        <v>70</v>
      </c>
      <c r="AF121">
        <v>12</v>
      </c>
      <c r="AG121">
        <v>11</v>
      </c>
      <c r="AH121">
        <v>4</v>
      </c>
      <c r="AI121">
        <v>5</v>
      </c>
    </row>
    <row r="122" spans="1:35" x14ac:dyDescent="0.2">
      <c r="A122" s="102">
        <v>974</v>
      </c>
      <c r="B122">
        <v>3291</v>
      </c>
      <c r="C122" s="106" t="s">
        <v>56</v>
      </c>
      <c r="D122" s="106" t="s">
        <v>1260</v>
      </c>
      <c r="E122">
        <v>1567</v>
      </c>
      <c r="F122">
        <v>1566</v>
      </c>
      <c r="G122">
        <v>700</v>
      </c>
      <c r="H122" s="106" t="s">
        <v>1242</v>
      </c>
      <c r="I122">
        <v>4208</v>
      </c>
      <c r="J122" s="106" t="s">
        <v>1430</v>
      </c>
      <c r="K122" s="106" t="s">
        <v>1263</v>
      </c>
      <c r="L122">
        <v>2070</v>
      </c>
      <c r="M122">
        <v>2080</v>
      </c>
      <c r="N122">
        <v>500</v>
      </c>
      <c r="O122" s="106" t="s">
        <v>1239</v>
      </c>
      <c r="P122">
        <v>0.78488384302137504</v>
      </c>
      <c r="Q122">
        <v>0.86088232961928901</v>
      </c>
      <c r="R122" s="15">
        <v>0.200646659758284</v>
      </c>
      <c r="S122" s="15">
        <v>6.1965504019265904E-3</v>
      </c>
      <c r="T122">
        <v>-1.8599523971845999</v>
      </c>
      <c r="U122">
        <v>1.8599523971845999</v>
      </c>
      <c r="V122">
        <v>1.92784847877901</v>
      </c>
      <c r="W122">
        <v>-7.35</v>
      </c>
      <c r="X122">
        <v>5.4</v>
      </c>
      <c r="Y122">
        <v>412711</v>
      </c>
      <c r="Z122">
        <v>27514</v>
      </c>
      <c r="AA122">
        <v>1.41</v>
      </c>
      <c r="AB122">
        <v>15</v>
      </c>
      <c r="AC122">
        <v>10</v>
      </c>
      <c r="AD122">
        <v>5</v>
      </c>
      <c r="AE122">
        <v>66.67</v>
      </c>
      <c r="AF122">
        <v>14</v>
      </c>
      <c r="AG122">
        <v>7</v>
      </c>
      <c r="AH122">
        <v>2</v>
      </c>
      <c r="AI122">
        <v>6</v>
      </c>
    </row>
    <row r="123" spans="1:35" x14ac:dyDescent="0.2">
      <c r="A123" s="102">
        <v>1390</v>
      </c>
      <c r="B123">
        <v>9069</v>
      </c>
      <c r="C123" s="106" t="s">
        <v>1349</v>
      </c>
      <c r="D123" s="106" t="s">
        <v>1359</v>
      </c>
      <c r="E123">
        <v>813</v>
      </c>
      <c r="F123">
        <v>827</v>
      </c>
      <c r="G123">
        <v>1300</v>
      </c>
      <c r="H123" s="106" t="s">
        <v>1242</v>
      </c>
      <c r="I123">
        <v>9412</v>
      </c>
      <c r="J123" s="106" t="s">
        <v>552</v>
      </c>
      <c r="K123" s="106" t="s">
        <v>1241</v>
      </c>
      <c r="L123">
        <v>474</v>
      </c>
      <c r="M123">
        <v>466</v>
      </c>
      <c r="N123">
        <v>2300</v>
      </c>
      <c r="O123" s="106" t="s">
        <v>1239</v>
      </c>
      <c r="P123">
        <v>0.63928954284997996</v>
      </c>
      <c r="Q123">
        <v>0.82877935825221805</v>
      </c>
      <c r="R123" s="106">
        <v>0.32060082902552101</v>
      </c>
      <c r="S123" s="15">
        <v>1.6141420286571099E-3</v>
      </c>
      <c r="T123">
        <v>-3.6015281839326798</v>
      </c>
      <c r="U123">
        <v>3.6015281839326798</v>
      </c>
      <c r="V123">
        <v>3.5667169017339502</v>
      </c>
      <c r="W123">
        <v>-8.27</v>
      </c>
      <c r="X123">
        <v>0.31</v>
      </c>
      <c r="Y123">
        <v>410781</v>
      </c>
      <c r="Z123">
        <v>29342</v>
      </c>
      <c r="AA123">
        <v>1.38</v>
      </c>
      <c r="AB123">
        <v>14</v>
      </c>
      <c r="AC123">
        <v>10</v>
      </c>
      <c r="AD123">
        <v>4</v>
      </c>
      <c r="AE123">
        <v>71.430000000000007</v>
      </c>
      <c r="AF123">
        <v>13</v>
      </c>
      <c r="AG123">
        <v>6</v>
      </c>
      <c r="AH123">
        <v>1</v>
      </c>
      <c r="AI123">
        <v>7</v>
      </c>
    </row>
    <row r="124" spans="1:35" x14ac:dyDescent="0.2">
      <c r="A124" s="102">
        <v>1373</v>
      </c>
      <c r="B124">
        <v>4183</v>
      </c>
      <c r="C124" s="106" t="s">
        <v>1432</v>
      </c>
      <c r="D124" s="106" t="s">
        <v>1263</v>
      </c>
      <c r="E124">
        <v>2400</v>
      </c>
      <c r="F124">
        <v>2450</v>
      </c>
      <c r="G124">
        <v>400</v>
      </c>
      <c r="H124" s="106" t="s">
        <v>1239</v>
      </c>
      <c r="I124">
        <v>9072</v>
      </c>
      <c r="J124" s="106" t="s">
        <v>1358</v>
      </c>
      <c r="K124" s="106" t="s">
        <v>1359</v>
      </c>
      <c r="L124">
        <v>2247</v>
      </c>
      <c r="M124">
        <v>2251</v>
      </c>
      <c r="N124">
        <v>400</v>
      </c>
      <c r="O124" s="106" t="s">
        <v>1242</v>
      </c>
      <c r="P124">
        <v>0.67349703521319204</v>
      </c>
      <c r="Q124">
        <v>0.83039906802532304</v>
      </c>
      <c r="R124" s="15">
        <v>0.385694105957401</v>
      </c>
      <c r="S124" s="106">
        <v>1.5580204595572701E-2</v>
      </c>
      <c r="T124">
        <v>3.0860604045114401</v>
      </c>
      <c r="U124">
        <v>3.0860604045114401</v>
      </c>
      <c r="V124">
        <v>2.4868519475689501</v>
      </c>
      <c r="W124">
        <v>9.2100000000000009</v>
      </c>
      <c r="X124">
        <v>8.1199999999999992</v>
      </c>
      <c r="Y124">
        <v>409956</v>
      </c>
      <c r="Z124">
        <v>31535</v>
      </c>
      <c r="AA124">
        <v>1.75</v>
      </c>
      <c r="AB124">
        <v>13</v>
      </c>
      <c r="AC124">
        <v>10</v>
      </c>
      <c r="AD124">
        <v>3</v>
      </c>
      <c r="AE124">
        <v>76.92</v>
      </c>
      <c r="AF124">
        <v>12</v>
      </c>
      <c r="AG124">
        <v>8</v>
      </c>
      <c r="AH124">
        <v>1</v>
      </c>
      <c r="AI124">
        <v>4</v>
      </c>
    </row>
    <row r="125" spans="1:35" x14ac:dyDescent="0.2">
      <c r="A125" s="102">
        <v>927</v>
      </c>
      <c r="B125">
        <v>4185</v>
      </c>
      <c r="C125" s="106" t="s">
        <v>1642</v>
      </c>
      <c r="D125" s="106" t="s">
        <v>1263</v>
      </c>
      <c r="E125">
        <v>2057</v>
      </c>
      <c r="F125">
        <v>2087</v>
      </c>
      <c r="G125">
        <v>300</v>
      </c>
      <c r="H125" s="106" t="s">
        <v>1239</v>
      </c>
      <c r="I125">
        <v>6028</v>
      </c>
      <c r="J125" s="106" t="s">
        <v>551</v>
      </c>
      <c r="K125" s="106" t="s">
        <v>1253</v>
      </c>
      <c r="L125">
        <v>7200</v>
      </c>
      <c r="M125">
        <v>7300</v>
      </c>
      <c r="N125">
        <v>100</v>
      </c>
      <c r="O125" s="106" t="s">
        <v>1242</v>
      </c>
      <c r="P125">
        <v>0.56716336994939698</v>
      </c>
      <c r="Q125">
        <v>0.86486549915976696</v>
      </c>
      <c r="R125" s="106">
        <v>0.114305500213919</v>
      </c>
      <c r="S125" s="106">
        <v>8.7143855242612298E-2</v>
      </c>
      <c r="T125">
        <v>0.99697036008483098</v>
      </c>
      <c r="U125">
        <v>0.99697036008483098</v>
      </c>
      <c r="V125">
        <v>0.80906792605978695</v>
      </c>
      <c r="W125">
        <v>4.5999999999999996</v>
      </c>
      <c r="X125">
        <v>14.23</v>
      </c>
      <c r="Y125">
        <v>409358</v>
      </c>
      <c r="Z125">
        <v>27291</v>
      </c>
      <c r="AA125">
        <v>1.88</v>
      </c>
      <c r="AB125">
        <v>15</v>
      </c>
      <c r="AC125">
        <v>12</v>
      </c>
      <c r="AD125">
        <v>3</v>
      </c>
      <c r="AE125">
        <v>80</v>
      </c>
      <c r="AF125">
        <v>12</v>
      </c>
      <c r="AG125">
        <v>8</v>
      </c>
      <c r="AH125">
        <v>1</v>
      </c>
      <c r="AI125">
        <v>6</v>
      </c>
    </row>
    <row r="126" spans="1:35" x14ac:dyDescent="0.2">
      <c r="A126" s="102">
        <v>144</v>
      </c>
      <c r="B126">
        <v>1963</v>
      </c>
      <c r="C126" s="106" t="s">
        <v>1486</v>
      </c>
      <c r="D126" s="106" t="s">
        <v>1249</v>
      </c>
      <c r="E126">
        <v>1482</v>
      </c>
      <c r="F126">
        <v>1500</v>
      </c>
      <c r="G126">
        <v>700</v>
      </c>
      <c r="H126" s="106" t="s">
        <v>1239</v>
      </c>
      <c r="I126">
        <v>5802</v>
      </c>
      <c r="J126" s="106" t="s">
        <v>1460</v>
      </c>
      <c r="K126" s="106" t="s">
        <v>1254</v>
      </c>
      <c r="L126">
        <v>1370</v>
      </c>
      <c r="M126">
        <v>1389.5</v>
      </c>
      <c r="N126">
        <v>800</v>
      </c>
      <c r="O126" s="106" t="s">
        <v>1242</v>
      </c>
      <c r="P126">
        <v>0.84847648409426901</v>
      </c>
      <c r="Q126">
        <v>0.93575628443843295</v>
      </c>
      <c r="R126" s="15">
        <v>0.25163552543672402</v>
      </c>
      <c r="S126" s="106">
        <v>3.3411226611011502E-4</v>
      </c>
      <c r="T126">
        <v>1.1321388189199799</v>
      </c>
      <c r="U126">
        <v>1.1321388189199799</v>
      </c>
      <c r="V126">
        <v>1.0895598111557401</v>
      </c>
      <c r="W126">
        <v>3.08</v>
      </c>
      <c r="X126">
        <v>5.87</v>
      </c>
      <c r="Y126">
        <v>409118</v>
      </c>
      <c r="Z126">
        <v>17047</v>
      </c>
      <c r="AA126">
        <v>0.86</v>
      </c>
      <c r="AB126">
        <v>24</v>
      </c>
      <c r="AC126">
        <v>15</v>
      </c>
      <c r="AD126">
        <v>9</v>
      </c>
      <c r="AE126">
        <v>62.5</v>
      </c>
      <c r="AF126">
        <v>13</v>
      </c>
      <c r="AG126">
        <v>13</v>
      </c>
      <c r="AH126">
        <v>5</v>
      </c>
      <c r="AI126">
        <v>6</v>
      </c>
    </row>
    <row r="127" spans="1:35" x14ac:dyDescent="0.2">
      <c r="A127" s="102">
        <v>1593</v>
      </c>
      <c r="B127">
        <v>5713</v>
      </c>
      <c r="C127" s="106" t="s">
        <v>1514</v>
      </c>
      <c r="D127" s="106" t="s">
        <v>1254</v>
      </c>
      <c r="E127">
        <v>2930</v>
      </c>
      <c r="F127">
        <v>2922.5</v>
      </c>
      <c r="G127">
        <v>300</v>
      </c>
      <c r="H127" s="106" t="s">
        <v>1242</v>
      </c>
      <c r="I127">
        <v>6923</v>
      </c>
      <c r="J127" s="106" t="s">
        <v>55</v>
      </c>
      <c r="K127" s="106" t="s">
        <v>1244</v>
      </c>
      <c r="L127">
        <v>2761</v>
      </c>
      <c r="M127">
        <v>2784</v>
      </c>
      <c r="N127">
        <v>300</v>
      </c>
      <c r="O127" s="106" t="s">
        <v>1239</v>
      </c>
      <c r="P127">
        <v>0.89520498360029399</v>
      </c>
      <c r="Q127">
        <v>0.81005015323088303</v>
      </c>
      <c r="R127" s="106">
        <v>6.5740847989030196E-2</v>
      </c>
      <c r="S127" s="106">
        <v>1.45711980829292E-2</v>
      </c>
      <c r="T127">
        <v>-1.5392046402687201</v>
      </c>
      <c r="U127">
        <v>1.5392046402687201</v>
      </c>
      <c r="V127">
        <v>1.48757204001263</v>
      </c>
      <c r="W127">
        <v>-4.99</v>
      </c>
      <c r="X127">
        <v>4.74</v>
      </c>
      <c r="Y127">
        <v>404719</v>
      </c>
      <c r="Z127">
        <v>31132</v>
      </c>
      <c r="AA127">
        <v>1.67</v>
      </c>
      <c r="AB127">
        <v>13</v>
      </c>
      <c r="AC127">
        <v>8</v>
      </c>
      <c r="AD127">
        <v>5</v>
      </c>
      <c r="AE127">
        <v>61.54</v>
      </c>
      <c r="AF127">
        <v>13</v>
      </c>
      <c r="AG127">
        <v>8</v>
      </c>
      <c r="AH127">
        <v>0</v>
      </c>
      <c r="AI127">
        <v>5</v>
      </c>
    </row>
    <row r="128" spans="1:35" x14ac:dyDescent="0.2">
      <c r="A128" s="102">
        <v>765</v>
      </c>
      <c r="B128">
        <v>4188</v>
      </c>
      <c r="C128" s="106" t="s">
        <v>1452</v>
      </c>
      <c r="D128" s="106" t="s">
        <v>1263</v>
      </c>
      <c r="E128">
        <v>761</v>
      </c>
      <c r="F128">
        <v>773.5</v>
      </c>
      <c r="G128">
        <v>1300</v>
      </c>
      <c r="H128" s="106" t="s">
        <v>1239</v>
      </c>
      <c r="I128">
        <v>5631</v>
      </c>
      <c r="J128" s="106" t="s">
        <v>1457</v>
      </c>
      <c r="K128" s="106" t="s">
        <v>1251</v>
      </c>
      <c r="L128">
        <v>1680</v>
      </c>
      <c r="M128">
        <v>1670</v>
      </c>
      <c r="N128">
        <v>600</v>
      </c>
      <c r="O128" s="106" t="s">
        <v>1242</v>
      </c>
      <c r="P128">
        <v>0.82428885655663997</v>
      </c>
      <c r="Q128">
        <v>0.87968703280322003</v>
      </c>
      <c r="R128" s="106">
        <v>0.11101351080877001</v>
      </c>
      <c r="S128" s="106">
        <v>3.5404772054241701E-3</v>
      </c>
      <c r="T128">
        <v>4.0256549195417399</v>
      </c>
      <c r="U128">
        <v>4.0256549195417399</v>
      </c>
      <c r="V128">
        <v>3.4131170806097102</v>
      </c>
      <c r="W128">
        <v>17.43</v>
      </c>
      <c r="X128">
        <v>0.35</v>
      </c>
      <c r="Y128">
        <v>401099</v>
      </c>
      <c r="Z128">
        <v>21110</v>
      </c>
      <c r="AA128">
        <v>0.94</v>
      </c>
      <c r="AB128">
        <v>19</v>
      </c>
      <c r="AC128">
        <v>13</v>
      </c>
      <c r="AD128">
        <v>6</v>
      </c>
      <c r="AE128">
        <v>68.42</v>
      </c>
      <c r="AF128">
        <v>12</v>
      </c>
      <c r="AG128">
        <v>8</v>
      </c>
      <c r="AH128">
        <v>6</v>
      </c>
      <c r="AI128">
        <v>5</v>
      </c>
    </row>
    <row r="129" spans="1:35" x14ac:dyDescent="0.2">
      <c r="A129" s="102">
        <v>289</v>
      </c>
      <c r="B129">
        <v>6371</v>
      </c>
      <c r="C129" s="106" t="s">
        <v>1399</v>
      </c>
      <c r="D129" s="106" t="s">
        <v>1251</v>
      </c>
      <c r="E129">
        <v>3010</v>
      </c>
      <c r="F129">
        <v>3070</v>
      </c>
      <c r="G129">
        <v>300</v>
      </c>
      <c r="H129" s="106" t="s">
        <v>1242</v>
      </c>
      <c r="I129">
        <v>7278</v>
      </c>
      <c r="J129" s="106" t="s">
        <v>43</v>
      </c>
      <c r="K129" s="106" t="s">
        <v>1256</v>
      </c>
      <c r="L129">
        <v>2182</v>
      </c>
      <c r="M129">
        <v>2099</v>
      </c>
      <c r="N129">
        <v>400</v>
      </c>
      <c r="O129" s="106" t="s">
        <v>1239</v>
      </c>
      <c r="P129">
        <v>0.90599502885016203</v>
      </c>
      <c r="Q129">
        <v>0.91696429376511002</v>
      </c>
      <c r="R129">
        <v>0.410280334001901</v>
      </c>
      <c r="S129" s="106">
        <v>1.36695855455839E-3</v>
      </c>
      <c r="T129">
        <v>-1.74588927256522</v>
      </c>
      <c r="U129">
        <v>1.74588927256522</v>
      </c>
      <c r="V129">
        <v>2.0765350732880798</v>
      </c>
      <c r="W129">
        <v>-5.66</v>
      </c>
      <c r="X129">
        <v>8.84</v>
      </c>
      <c r="Y129">
        <v>398729</v>
      </c>
      <c r="Z129">
        <v>39873</v>
      </c>
      <c r="AA129">
        <v>2.3199999999999998</v>
      </c>
      <c r="AB129">
        <v>10</v>
      </c>
      <c r="AC129">
        <v>8</v>
      </c>
      <c r="AD129">
        <v>2</v>
      </c>
      <c r="AE129">
        <v>80</v>
      </c>
      <c r="AF129">
        <v>10</v>
      </c>
      <c r="AG129">
        <v>5</v>
      </c>
      <c r="AH129">
        <v>0</v>
      </c>
      <c r="AI129">
        <v>5</v>
      </c>
    </row>
    <row r="130" spans="1:35" x14ac:dyDescent="0.2">
      <c r="A130" s="102">
        <v>1492</v>
      </c>
      <c r="B130">
        <v>4061</v>
      </c>
      <c r="C130" s="106" t="s">
        <v>1473</v>
      </c>
      <c r="D130" s="106" t="s">
        <v>1263</v>
      </c>
      <c r="E130">
        <v>2818</v>
      </c>
      <c r="F130">
        <v>2847</v>
      </c>
      <c r="G130">
        <v>300</v>
      </c>
      <c r="H130" s="106" t="s">
        <v>1239</v>
      </c>
      <c r="I130">
        <v>4553</v>
      </c>
      <c r="J130" s="106" t="s">
        <v>1190</v>
      </c>
      <c r="K130" s="106" t="s">
        <v>1261</v>
      </c>
      <c r="L130">
        <v>2300</v>
      </c>
      <c r="M130">
        <v>2305</v>
      </c>
      <c r="N130">
        <v>400</v>
      </c>
      <c r="O130" s="106" t="s">
        <v>1242</v>
      </c>
      <c r="P130">
        <v>0.925561360840783</v>
      </c>
      <c r="Q130">
        <v>0.82006295488431602</v>
      </c>
      <c r="R130" s="15">
        <v>3.1569068462882502E-2</v>
      </c>
      <c r="S130">
        <v>4.65841643937697E-3</v>
      </c>
      <c r="T130">
        <v>1.6152547215451301</v>
      </c>
      <c r="U130">
        <v>1.6152547215451301</v>
      </c>
      <c r="V130">
        <v>1.39331527677348</v>
      </c>
      <c r="W130">
        <v>5.22</v>
      </c>
      <c r="X130">
        <v>7.95</v>
      </c>
      <c r="Y130">
        <v>398204</v>
      </c>
      <c r="Z130">
        <v>22122</v>
      </c>
      <c r="AA130">
        <v>1.22</v>
      </c>
      <c r="AB130">
        <v>18</v>
      </c>
      <c r="AC130">
        <v>10</v>
      </c>
      <c r="AD130">
        <v>8</v>
      </c>
      <c r="AE130">
        <v>55.56</v>
      </c>
      <c r="AF130">
        <v>11</v>
      </c>
      <c r="AG130">
        <v>9</v>
      </c>
      <c r="AH130">
        <v>3</v>
      </c>
      <c r="AI130">
        <v>6</v>
      </c>
    </row>
    <row r="131" spans="1:35" x14ac:dyDescent="0.2">
      <c r="A131" s="102">
        <v>439</v>
      </c>
      <c r="B131">
        <v>4540</v>
      </c>
      <c r="C131" s="106" t="s">
        <v>1659</v>
      </c>
      <c r="D131" s="106" t="s">
        <v>1261</v>
      </c>
      <c r="E131">
        <v>2688</v>
      </c>
      <c r="F131">
        <v>2656</v>
      </c>
      <c r="G131">
        <v>400</v>
      </c>
      <c r="H131" s="106" t="s">
        <v>1239</v>
      </c>
      <c r="I131">
        <v>7189</v>
      </c>
      <c r="J131" s="106" t="s">
        <v>42</v>
      </c>
      <c r="K131" s="106" t="s">
        <v>1294</v>
      </c>
      <c r="L131">
        <v>655</v>
      </c>
      <c r="M131">
        <v>651</v>
      </c>
      <c r="N131">
        <v>1600</v>
      </c>
      <c r="O131" s="106" t="s">
        <v>1242</v>
      </c>
      <c r="P131">
        <v>0.88697721854288403</v>
      </c>
      <c r="Q131">
        <v>0.90467844623594396</v>
      </c>
      <c r="R131" s="106">
        <v>0.19155693572124999</v>
      </c>
      <c r="S131" s="15">
        <v>5.5583410554694699E-5</v>
      </c>
      <c r="T131">
        <v>0.938084468436995</v>
      </c>
      <c r="U131">
        <v>0.938084468436995</v>
      </c>
      <c r="V131">
        <v>1.2139092385045001</v>
      </c>
      <c r="W131">
        <v>4.84</v>
      </c>
      <c r="X131">
        <v>1.96</v>
      </c>
      <c r="Y131">
        <v>398055</v>
      </c>
      <c r="Z131">
        <v>23415</v>
      </c>
      <c r="AA131">
        <v>1.19</v>
      </c>
      <c r="AB131">
        <v>17</v>
      </c>
      <c r="AC131">
        <v>9</v>
      </c>
      <c r="AD131">
        <v>8</v>
      </c>
      <c r="AE131">
        <v>52.94</v>
      </c>
      <c r="AF131">
        <v>11</v>
      </c>
      <c r="AG131">
        <v>8</v>
      </c>
      <c r="AH131">
        <v>3</v>
      </c>
      <c r="AI131">
        <v>6</v>
      </c>
    </row>
    <row r="132" spans="1:35" x14ac:dyDescent="0.2">
      <c r="A132" s="102">
        <v>1265</v>
      </c>
      <c r="B132">
        <v>6301</v>
      </c>
      <c r="C132" s="106" t="s">
        <v>53</v>
      </c>
      <c r="D132" s="106" t="s">
        <v>1251</v>
      </c>
      <c r="E132">
        <v>2219</v>
      </c>
      <c r="F132">
        <v>2241.5</v>
      </c>
      <c r="G132">
        <v>400</v>
      </c>
      <c r="H132" s="106" t="s">
        <v>1239</v>
      </c>
      <c r="I132">
        <v>7189</v>
      </c>
      <c r="J132" s="106" t="s">
        <v>42</v>
      </c>
      <c r="K132" s="106" t="s">
        <v>1294</v>
      </c>
      <c r="L132">
        <v>655</v>
      </c>
      <c r="M132">
        <v>651</v>
      </c>
      <c r="N132">
        <v>1400</v>
      </c>
      <c r="O132" s="106" t="s">
        <v>1242</v>
      </c>
      <c r="P132">
        <v>0.88581176360616998</v>
      </c>
      <c r="Q132">
        <v>0.83975865083305601</v>
      </c>
      <c r="R132" s="106">
        <v>0.16248786569648099</v>
      </c>
      <c r="S132" s="106">
        <v>4.1239198125453201E-2</v>
      </c>
      <c r="T132">
        <v>1.67467366182995</v>
      </c>
      <c r="U132">
        <v>1.67467366182995</v>
      </c>
      <c r="V132">
        <v>1.20068023727951</v>
      </c>
      <c r="W132">
        <v>7.55</v>
      </c>
      <c r="X132">
        <v>1.65</v>
      </c>
      <c r="Y132">
        <v>397791</v>
      </c>
      <c r="Z132">
        <v>20936</v>
      </c>
      <c r="AA132">
        <v>1.1499999999999999</v>
      </c>
      <c r="AB132">
        <v>19</v>
      </c>
      <c r="AC132">
        <v>12</v>
      </c>
      <c r="AD132">
        <v>7</v>
      </c>
      <c r="AE132">
        <v>63.16</v>
      </c>
      <c r="AF132">
        <v>12</v>
      </c>
      <c r="AG132">
        <v>11</v>
      </c>
      <c r="AH132">
        <v>3</v>
      </c>
      <c r="AI132">
        <v>5</v>
      </c>
    </row>
    <row r="133" spans="1:35" x14ac:dyDescent="0.2">
      <c r="A133" s="102">
        <v>1542</v>
      </c>
      <c r="B133">
        <v>3048</v>
      </c>
      <c r="C133" s="106" t="s">
        <v>1552</v>
      </c>
      <c r="D133" s="106" t="s">
        <v>1264</v>
      </c>
      <c r="E133">
        <v>1031</v>
      </c>
      <c r="F133">
        <v>1036</v>
      </c>
      <c r="G133">
        <v>1100</v>
      </c>
      <c r="H133" s="106" t="s">
        <v>1242</v>
      </c>
      <c r="I133">
        <v>3116</v>
      </c>
      <c r="J133" s="106" t="s">
        <v>1426</v>
      </c>
      <c r="K133" s="106" t="s">
        <v>1256</v>
      </c>
      <c r="L133">
        <v>1539</v>
      </c>
      <c r="M133">
        <v>1555</v>
      </c>
      <c r="N133">
        <v>700</v>
      </c>
      <c r="O133" s="106" t="s">
        <v>1239</v>
      </c>
      <c r="P133">
        <v>0.68102918079213703</v>
      </c>
      <c r="Q133">
        <v>0.81551943492732504</v>
      </c>
      <c r="R133">
        <v>8.7271688189411598E-2</v>
      </c>
      <c r="S133" s="106">
        <v>1.3862498727732001E-2</v>
      </c>
      <c r="T133">
        <v>-2.02339298025074</v>
      </c>
      <c r="U133">
        <v>2.02339298025074</v>
      </c>
      <c r="V133">
        <v>2.4365226383377201</v>
      </c>
      <c r="W133">
        <v>-7.38</v>
      </c>
      <c r="X133">
        <v>4.6900000000000004</v>
      </c>
      <c r="Y133">
        <v>397192</v>
      </c>
      <c r="Z133">
        <v>18054</v>
      </c>
      <c r="AA133">
        <v>0.94</v>
      </c>
      <c r="AB133">
        <v>22</v>
      </c>
      <c r="AC133">
        <v>15</v>
      </c>
      <c r="AD133">
        <v>7</v>
      </c>
      <c r="AE133">
        <v>68.180000000000007</v>
      </c>
      <c r="AF133">
        <v>11</v>
      </c>
      <c r="AG133">
        <v>11</v>
      </c>
      <c r="AH133">
        <v>5</v>
      </c>
      <c r="AI133">
        <v>6</v>
      </c>
    </row>
    <row r="134" spans="1:35" x14ac:dyDescent="0.2">
      <c r="A134" s="102">
        <v>11</v>
      </c>
      <c r="B134">
        <v>6371</v>
      </c>
      <c r="C134" s="106" t="s">
        <v>1399</v>
      </c>
      <c r="D134" s="106" t="s">
        <v>1251</v>
      </c>
      <c r="E134">
        <v>3010</v>
      </c>
      <c r="F134">
        <v>3070</v>
      </c>
      <c r="G134">
        <v>300</v>
      </c>
      <c r="H134" s="106" t="s">
        <v>1239</v>
      </c>
      <c r="I134">
        <v>7762</v>
      </c>
      <c r="J134" s="106" t="s">
        <v>1444</v>
      </c>
      <c r="K134" s="106" t="s">
        <v>1248</v>
      </c>
      <c r="L134">
        <v>456</v>
      </c>
      <c r="M134">
        <v>459</v>
      </c>
      <c r="N134">
        <v>2000</v>
      </c>
      <c r="O134" s="106" t="s">
        <v>1242</v>
      </c>
      <c r="P134">
        <v>0.95743166259891899</v>
      </c>
      <c r="Q134">
        <v>0.96763277413716697</v>
      </c>
      <c r="R134" s="15">
        <v>0.138170516084411</v>
      </c>
      <c r="S134" s="15">
        <v>2.2728778606840801E-9</v>
      </c>
      <c r="T134">
        <v>1.5921675446963199</v>
      </c>
      <c r="U134">
        <v>1.5921675446963199</v>
      </c>
      <c r="V134">
        <v>1.71201713257137</v>
      </c>
      <c r="W134">
        <v>3.35</v>
      </c>
      <c r="X134">
        <v>0.33</v>
      </c>
      <c r="Y134">
        <v>397042</v>
      </c>
      <c r="Z134">
        <v>20897</v>
      </c>
      <c r="AA134">
        <v>1.1499999999999999</v>
      </c>
      <c r="AB134">
        <v>19</v>
      </c>
      <c r="AC134">
        <v>15</v>
      </c>
      <c r="AD134">
        <v>4</v>
      </c>
      <c r="AE134">
        <v>78.95</v>
      </c>
      <c r="AF134">
        <v>13</v>
      </c>
      <c r="AG134">
        <v>8</v>
      </c>
      <c r="AH134">
        <v>3</v>
      </c>
      <c r="AI134">
        <v>8</v>
      </c>
    </row>
    <row r="135" spans="1:35" x14ac:dyDescent="0.2">
      <c r="A135" s="102">
        <v>594</v>
      </c>
      <c r="B135">
        <v>5463</v>
      </c>
      <c r="C135" s="106" t="s">
        <v>64</v>
      </c>
      <c r="D135" s="106" t="s">
        <v>1292</v>
      </c>
      <c r="E135">
        <v>2750</v>
      </c>
      <c r="F135">
        <v>2753</v>
      </c>
      <c r="G135">
        <v>300</v>
      </c>
      <c r="H135" s="106" t="s">
        <v>1239</v>
      </c>
      <c r="I135">
        <v>7278</v>
      </c>
      <c r="J135" s="106" t="s">
        <v>43</v>
      </c>
      <c r="K135" s="106" t="s">
        <v>1256</v>
      </c>
      <c r="L135">
        <v>2182</v>
      </c>
      <c r="M135">
        <v>2099</v>
      </c>
      <c r="N135">
        <v>400</v>
      </c>
      <c r="O135" s="106" t="s">
        <v>1242</v>
      </c>
      <c r="P135">
        <v>0.77439756595742404</v>
      </c>
      <c r="Q135">
        <v>0.894016780889899</v>
      </c>
      <c r="R135" s="15">
        <v>0.14444097053858701</v>
      </c>
      <c r="S135" s="15">
        <v>6.0429612080830598E-3</v>
      </c>
      <c r="T135">
        <v>0.62459322547404295</v>
      </c>
      <c r="U135">
        <v>0.62459322547404295</v>
      </c>
      <c r="V135">
        <v>4.9766152047413401E-2</v>
      </c>
      <c r="W135">
        <v>2.16</v>
      </c>
      <c r="X135">
        <v>1.66</v>
      </c>
      <c r="Y135">
        <v>394688</v>
      </c>
      <c r="Z135">
        <v>26313</v>
      </c>
      <c r="AA135">
        <v>1.46</v>
      </c>
      <c r="AB135">
        <v>15</v>
      </c>
      <c r="AC135">
        <v>11</v>
      </c>
      <c r="AD135">
        <v>4</v>
      </c>
      <c r="AE135">
        <v>73.33</v>
      </c>
      <c r="AF135">
        <v>12</v>
      </c>
      <c r="AG135">
        <v>7</v>
      </c>
      <c r="AH135">
        <v>1</v>
      </c>
      <c r="AI135">
        <v>7</v>
      </c>
    </row>
    <row r="136" spans="1:35" x14ac:dyDescent="0.2">
      <c r="A136" s="102">
        <v>473</v>
      </c>
      <c r="B136">
        <v>4634</v>
      </c>
      <c r="C136" s="106" t="s">
        <v>63</v>
      </c>
      <c r="D136" s="106" t="s">
        <v>1263</v>
      </c>
      <c r="E136">
        <v>2310</v>
      </c>
      <c r="F136">
        <v>2274</v>
      </c>
      <c r="G136">
        <v>400</v>
      </c>
      <c r="H136" s="106" t="s">
        <v>1242</v>
      </c>
      <c r="I136">
        <v>5110</v>
      </c>
      <c r="J136" s="106" t="s">
        <v>1098</v>
      </c>
      <c r="K136" s="106" t="s">
        <v>1367</v>
      </c>
      <c r="L136">
        <v>1199</v>
      </c>
      <c r="M136">
        <v>1208</v>
      </c>
      <c r="N136">
        <v>800</v>
      </c>
      <c r="O136" s="106" t="s">
        <v>1239</v>
      </c>
      <c r="P136">
        <v>0.876818464232197</v>
      </c>
      <c r="Q136">
        <v>0.90242655169181096</v>
      </c>
      <c r="R136" s="15">
        <v>1.52643086004976E-3</v>
      </c>
      <c r="S136" s="106">
        <v>4.5329629603284599E-2</v>
      </c>
      <c r="T136" s="106">
        <v>-1.2929632790605601</v>
      </c>
      <c r="U136" s="106">
        <v>1.2929632790605601</v>
      </c>
      <c r="V136">
        <v>0.75601866039796695</v>
      </c>
      <c r="W136">
        <v>-4.4000000000000004</v>
      </c>
      <c r="X136">
        <v>6.24</v>
      </c>
      <c r="Y136">
        <v>394348</v>
      </c>
      <c r="Z136">
        <v>21908</v>
      </c>
      <c r="AA136">
        <v>1.06</v>
      </c>
      <c r="AB136">
        <v>18</v>
      </c>
      <c r="AC136">
        <v>12</v>
      </c>
      <c r="AD136">
        <v>6</v>
      </c>
      <c r="AE136">
        <v>66.67</v>
      </c>
      <c r="AF136">
        <v>14</v>
      </c>
      <c r="AG136">
        <v>6</v>
      </c>
      <c r="AH136">
        <v>2</v>
      </c>
      <c r="AI136">
        <v>10</v>
      </c>
    </row>
    <row r="137" spans="1:35" x14ac:dyDescent="0.2">
      <c r="A137" s="102">
        <v>82</v>
      </c>
      <c r="B137">
        <v>6465</v>
      </c>
      <c r="C137" s="106" t="s">
        <v>434</v>
      </c>
      <c r="D137" s="106" t="s">
        <v>1251</v>
      </c>
      <c r="E137">
        <v>10060</v>
      </c>
      <c r="F137">
        <v>9990</v>
      </c>
      <c r="G137">
        <v>100</v>
      </c>
      <c r="H137" s="106" t="s">
        <v>1242</v>
      </c>
      <c r="I137">
        <v>9433</v>
      </c>
      <c r="J137" s="106" t="s">
        <v>547</v>
      </c>
      <c r="K137" s="106" t="s">
        <v>1241</v>
      </c>
      <c r="L137">
        <v>3310</v>
      </c>
      <c r="M137">
        <v>3394</v>
      </c>
      <c r="N137">
        <v>300</v>
      </c>
      <c r="O137" s="106" t="s">
        <v>1239</v>
      </c>
      <c r="P137">
        <v>0.89450975294905899</v>
      </c>
      <c r="Q137">
        <v>0.94711963721486003</v>
      </c>
      <c r="R137">
        <v>4.7257517720770199E-2</v>
      </c>
      <c r="S137" s="106">
        <v>4.1583833197894098E-2</v>
      </c>
      <c r="T137">
        <v>-2.0918765869868898</v>
      </c>
      <c r="U137">
        <v>2.0918765869868898</v>
      </c>
      <c r="V137">
        <v>0.78330830412615604</v>
      </c>
      <c r="W137">
        <v>-3.47</v>
      </c>
      <c r="X137">
        <v>1.92</v>
      </c>
      <c r="Y137">
        <v>393660</v>
      </c>
      <c r="Z137">
        <v>43740</v>
      </c>
      <c r="AA137">
        <v>2.2000000000000002</v>
      </c>
      <c r="AB137">
        <v>9</v>
      </c>
      <c r="AC137">
        <v>7</v>
      </c>
      <c r="AD137">
        <v>2</v>
      </c>
      <c r="AE137">
        <v>77.78</v>
      </c>
      <c r="AF137">
        <v>12</v>
      </c>
      <c r="AG137">
        <v>6</v>
      </c>
      <c r="AH137">
        <v>1</v>
      </c>
      <c r="AI137">
        <v>2</v>
      </c>
    </row>
    <row r="138" spans="1:35" x14ac:dyDescent="0.2">
      <c r="A138" s="102">
        <v>51</v>
      </c>
      <c r="B138">
        <v>3099</v>
      </c>
      <c r="C138" s="106" t="s">
        <v>34</v>
      </c>
      <c r="D138" s="106" t="s">
        <v>1264</v>
      </c>
      <c r="E138">
        <v>752</v>
      </c>
      <c r="F138">
        <v>756</v>
      </c>
      <c r="G138">
        <v>1400</v>
      </c>
      <c r="H138" s="106" t="s">
        <v>1242</v>
      </c>
      <c r="I138">
        <v>7189</v>
      </c>
      <c r="J138" s="106" t="s">
        <v>42</v>
      </c>
      <c r="K138" s="106" t="s">
        <v>1294</v>
      </c>
      <c r="L138">
        <v>655</v>
      </c>
      <c r="M138">
        <v>651</v>
      </c>
      <c r="N138">
        <v>1600</v>
      </c>
      <c r="O138" s="106" t="s">
        <v>1239</v>
      </c>
      <c r="P138">
        <v>0.91664929817743401</v>
      </c>
      <c r="Q138">
        <v>0.95481161145955595</v>
      </c>
      <c r="R138" s="15">
        <v>0.24643000283578401</v>
      </c>
      <c r="S138">
        <v>2.5027529923179002E-3</v>
      </c>
      <c r="T138">
        <v>-0.244401238640166</v>
      </c>
      <c r="U138">
        <v>0.244401238640166</v>
      </c>
      <c r="V138">
        <v>6.9184979691271395E-2</v>
      </c>
      <c r="W138">
        <v>-0.91</v>
      </c>
      <c r="X138">
        <v>1.59</v>
      </c>
      <c r="Y138">
        <v>392836</v>
      </c>
      <c r="Z138">
        <v>28060</v>
      </c>
      <c r="AA138">
        <v>1.32</v>
      </c>
      <c r="AB138">
        <v>14</v>
      </c>
      <c r="AC138">
        <v>9</v>
      </c>
      <c r="AD138">
        <v>5</v>
      </c>
      <c r="AE138">
        <v>64.290000000000006</v>
      </c>
      <c r="AF138">
        <v>14</v>
      </c>
      <c r="AG138">
        <v>7</v>
      </c>
      <c r="AH138">
        <v>0</v>
      </c>
      <c r="AI138">
        <v>7</v>
      </c>
    </row>
    <row r="139" spans="1:35" x14ac:dyDescent="0.2">
      <c r="A139" s="102">
        <v>756</v>
      </c>
      <c r="B139">
        <v>8060</v>
      </c>
      <c r="C139" s="106" t="s">
        <v>1053</v>
      </c>
      <c r="D139" s="106" t="s">
        <v>1246</v>
      </c>
      <c r="E139">
        <v>2700</v>
      </c>
      <c r="F139">
        <v>2649</v>
      </c>
      <c r="G139">
        <v>400</v>
      </c>
      <c r="H139" s="106" t="s">
        <v>1239</v>
      </c>
      <c r="I139">
        <v>9746</v>
      </c>
      <c r="J139" s="106" t="s">
        <v>1442</v>
      </c>
      <c r="K139" s="106" t="s">
        <v>1241</v>
      </c>
      <c r="L139">
        <v>5000</v>
      </c>
      <c r="M139">
        <v>5050</v>
      </c>
      <c r="N139">
        <v>200</v>
      </c>
      <c r="O139" s="106" t="s">
        <v>1242</v>
      </c>
      <c r="P139">
        <v>0.60301381194786896</v>
      </c>
      <c r="Q139">
        <v>0.88016057320988195</v>
      </c>
      <c r="R139" s="15">
        <v>0.27767188813236099</v>
      </c>
      <c r="S139" s="15">
        <v>3.1579977190421001E-2</v>
      </c>
      <c r="T139">
        <v>2.3832718169212601</v>
      </c>
      <c r="U139">
        <v>2.3832718169212601</v>
      </c>
      <c r="V139">
        <v>1.4390919429345399</v>
      </c>
      <c r="W139">
        <v>5.93</v>
      </c>
      <c r="X139">
        <v>4.91</v>
      </c>
      <c r="Y139">
        <v>392162</v>
      </c>
      <c r="Z139">
        <v>20640</v>
      </c>
      <c r="AA139">
        <v>1.0900000000000001</v>
      </c>
      <c r="AB139">
        <v>19</v>
      </c>
      <c r="AC139">
        <v>13</v>
      </c>
      <c r="AD139">
        <v>6</v>
      </c>
      <c r="AE139">
        <v>68.42</v>
      </c>
      <c r="AF139">
        <v>11</v>
      </c>
      <c r="AG139">
        <v>11</v>
      </c>
      <c r="AH139">
        <v>3</v>
      </c>
      <c r="AI139">
        <v>5</v>
      </c>
    </row>
    <row r="140" spans="1:35" x14ac:dyDescent="0.2">
      <c r="A140" s="102">
        <v>478</v>
      </c>
      <c r="B140">
        <v>4812</v>
      </c>
      <c r="C140" s="106" t="s">
        <v>683</v>
      </c>
      <c r="D140" s="106" t="s">
        <v>1241</v>
      </c>
      <c r="E140">
        <v>4825</v>
      </c>
      <c r="F140">
        <v>4870</v>
      </c>
      <c r="G140">
        <v>200</v>
      </c>
      <c r="H140" s="106" t="s">
        <v>1239</v>
      </c>
      <c r="I140">
        <v>8586</v>
      </c>
      <c r="J140" s="106" t="s">
        <v>1353</v>
      </c>
      <c r="K140" s="106" t="s">
        <v>1245</v>
      </c>
      <c r="L140">
        <v>2990</v>
      </c>
      <c r="M140">
        <v>2947</v>
      </c>
      <c r="N140">
        <v>300</v>
      </c>
      <c r="O140" s="106" t="s">
        <v>1242</v>
      </c>
      <c r="P140">
        <v>0.82525085624147598</v>
      </c>
      <c r="Q140">
        <v>0.90216624387126898</v>
      </c>
      <c r="R140" s="106">
        <v>3.9275703828058797E-2</v>
      </c>
      <c r="S140">
        <v>3.3083968375289603E-2</v>
      </c>
      <c r="T140">
        <v>2.0365086736997502</v>
      </c>
      <c r="U140">
        <v>2.0365086736997502</v>
      </c>
      <c r="V140">
        <v>2.0815940210161199</v>
      </c>
      <c r="W140">
        <v>7.18</v>
      </c>
      <c r="X140">
        <v>9.23</v>
      </c>
      <c r="Y140">
        <v>391168</v>
      </c>
      <c r="Z140">
        <v>30090</v>
      </c>
      <c r="AA140">
        <v>1.72</v>
      </c>
      <c r="AB140">
        <v>13</v>
      </c>
      <c r="AC140">
        <v>10</v>
      </c>
      <c r="AD140">
        <v>3</v>
      </c>
      <c r="AE140">
        <v>76.92</v>
      </c>
      <c r="AF140">
        <v>11</v>
      </c>
      <c r="AG140">
        <v>7</v>
      </c>
      <c r="AH140">
        <v>3</v>
      </c>
      <c r="AI140">
        <v>3</v>
      </c>
    </row>
    <row r="141" spans="1:35" x14ac:dyDescent="0.2">
      <c r="A141" s="102">
        <v>895</v>
      </c>
      <c r="B141">
        <v>6845</v>
      </c>
      <c r="C141" s="106" t="s">
        <v>1472</v>
      </c>
      <c r="D141" s="106" t="s">
        <v>1244</v>
      </c>
      <c r="E141">
        <v>2852</v>
      </c>
      <c r="F141">
        <v>2861</v>
      </c>
      <c r="G141">
        <v>300</v>
      </c>
      <c r="H141" s="106" t="s">
        <v>1239</v>
      </c>
      <c r="I141">
        <v>8919</v>
      </c>
      <c r="J141" s="106" t="s">
        <v>1652</v>
      </c>
      <c r="K141" s="106" t="s">
        <v>1260</v>
      </c>
      <c r="L141">
        <v>3665</v>
      </c>
      <c r="M141">
        <v>3795</v>
      </c>
      <c r="N141">
        <v>200</v>
      </c>
      <c r="O141" s="106" t="s">
        <v>1242</v>
      </c>
      <c r="P141">
        <v>0.73585736470466301</v>
      </c>
      <c r="Q141">
        <v>0.86826069780147896</v>
      </c>
      <c r="R141" s="106">
        <v>0.47091226489792198</v>
      </c>
      <c r="S141">
        <v>4.5539294349314002E-2</v>
      </c>
      <c r="T141">
        <v>3.1571771986529802</v>
      </c>
      <c r="U141">
        <v>3.1571771986529802</v>
      </c>
      <c r="V141">
        <v>3.23725196995133</v>
      </c>
      <c r="W141">
        <v>12.38</v>
      </c>
      <c r="X141">
        <v>13.08</v>
      </c>
      <c r="Y141">
        <v>390806</v>
      </c>
      <c r="Z141">
        <v>30062</v>
      </c>
      <c r="AA141">
        <v>1.61</v>
      </c>
      <c r="AB141">
        <v>13</v>
      </c>
      <c r="AC141">
        <v>9</v>
      </c>
      <c r="AD141">
        <v>4</v>
      </c>
      <c r="AE141">
        <v>69.23</v>
      </c>
      <c r="AF141">
        <v>9</v>
      </c>
      <c r="AG141">
        <v>9</v>
      </c>
      <c r="AH141">
        <v>4</v>
      </c>
      <c r="AI141">
        <v>0</v>
      </c>
    </row>
    <row r="142" spans="1:35" x14ac:dyDescent="0.2">
      <c r="A142" s="102">
        <v>1688</v>
      </c>
      <c r="B142">
        <v>1951</v>
      </c>
      <c r="C142" s="106" t="s">
        <v>1658</v>
      </c>
      <c r="D142" s="106" t="s">
        <v>1249</v>
      </c>
      <c r="E142">
        <v>2525</v>
      </c>
      <c r="F142">
        <v>2526</v>
      </c>
      <c r="G142">
        <v>400</v>
      </c>
      <c r="H142" s="106" t="s">
        <v>1239</v>
      </c>
      <c r="I142">
        <v>6473</v>
      </c>
      <c r="J142" s="106" t="s">
        <v>1096</v>
      </c>
      <c r="K142" s="106" t="s">
        <v>1251</v>
      </c>
      <c r="L142">
        <v>1098</v>
      </c>
      <c r="M142">
        <v>1105</v>
      </c>
      <c r="N142">
        <v>900</v>
      </c>
      <c r="O142" s="106" t="s">
        <v>1242</v>
      </c>
      <c r="P142">
        <v>0.85167466977325001</v>
      </c>
      <c r="Q142">
        <v>0.80099607255955396</v>
      </c>
      <c r="R142" s="15">
        <v>4.7191891073270702E-2</v>
      </c>
      <c r="S142" s="106">
        <v>9.7244210904381997E-2</v>
      </c>
      <c r="T142">
        <v>1.1689070310168299</v>
      </c>
      <c r="U142">
        <v>1.1689070310168299</v>
      </c>
      <c r="V142">
        <v>1.0728030197909899</v>
      </c>
      <c r="W142">
        <v>6.11</v>
      </c>
      <c r="X142">
        <v>1.57</v>
      </c>
      <c r="Y142">
        <v>388482</v>
      </c>
      <c r="Z142">
        <v>18499</v>
      </c>
      <c r="AA142">
        <v>1.08</v>
      </c>
      <c r="AB142">
        <v>21</v>
      </c>
      <c r="AC142">
        <v>15</v>
      </c>
      <c r="AD142">
        <v>6</v>
      </c>
      <c r="AE142">
        <v>71.430000000000007</v>
      </c>
      <c r="AF142">
        <v>11</v>
      </c>
      <c r="AG142">
        <v>11</v>
      </c>
      <c r="AH142">
        <v>5</v>
      </c>
      <c r="AI142">
        <v>5</v>
      </c>
    </row>
    <row r="143" spans="1:35" x14ac:dyDescent="0.2">
      <c r="A143" s="102">
        <v>749</v>
      </c>
      <c r="B143">
        <v>4151</v>
      </c>
      <c r="C143" s="106" t="s">
        <v>1168</v>
      </c>
      <c r="D143" s="106" t="s">
        <v>1261</v>
      </c>
      <c r="E143">
        <v>2602</v>
      </c>
      <c r="F143">
        <v>2654</v>
      </c>
      <c r="G143">
        <v>400</v>
      </c>
      <c r="H143" s="106" t="s">
        <v>1239</v>
      </c>
      <c r="I143">
        <v>8697</v>
      </c>
      <c r="J143" s="106" t="s">
        <v>895</v>
      </c>
      <c r="K143" s="106" t="s">
        <v>1245</v>
      </c>
      <c r="L143">
        <v>1900</v>
      </c>
      <c r="M143">
        <v>1905</v>
      </c>
      <c r="N143">
        <v>600</v>
      </c>
      <c r="O143" s="106" t="s">
        <v>1242</v>
      </c>
      <c r="P143">
        <v>0.74815140651898304</v>
      </c>
      <c r="Q143">
        <v>0.88070023902741601</v>
      </c>
      <c r="R143">
        <v>0.19433681912918599</v>
      </c>
      <c r="S143">
        <v>4.3780860803340697E-2</v>
      </c>
      <c r="T143">
        <v>1.34275768794425</v>
      </c>
      <c r="U143">
        <v>1.34275768794425</v>
      </c>
      <c r="V143">
        <v>1.1142803196861499</v>
      </c>
      <c r="W143">
        <v>8.75</v>
      </c>
      <c r="X143">
        <v>7.67</v>
      </c>
      <c r="Y143">
        <v>388299</v>
      </c>
      <c r="Z143">
        <v>22841</v>
      </c>
      <c r="AA143">
        <v>1.18</v>
      </c>
      <c r="AB143">
        <v>17</v>
      </c>
      <c r="AC143">
        <v>12</v>
      </c>
      <c r="AD143">
        <v>5</v>
      </c>
      <c r="AE143">
        <v>70.59</v>
      </c>
      <c r="AF143">
        <v>11</v>
      </c>
      <c r="AG143">
        <v>9</v>
      </c>
      <c r="AH143">
        <v>3</v>
      </c>
      <c r="AI143">
        <v>5</v>
      </c>
    </row>
    <row r="144" spans="1:35" x14ac:dyDescent="0.2">
      <c r="A144" s="102">
        <v>28</v>
      </c>
      <c r="B144">
        <v>4062</v>
      </c>
      <c r="C144" s="106" t="s">
        <v>229</v>
      </c>
      <c r="D144" s="106" t="s">
        <v>1244</v>
      </c>
      <c r="E144">
        <v>2615</v>
      </c>
      <c r="F144">
        <v>2620</v>
      </c>
      <c r="G144">
        <v>300</v>
      </c>
      <c r="H144" s="106" t="s">
        <v>1242</v>
      </c>
      <c r="I144">
        <v>8036</v>
      </c>
      <c r="J144" s="106" t="s">
        <v>1252</v>
      </c>
      <c r="K144" s="106" t="s">
        <v>1246</v>
      </c>
      <c r="L144">
        <v>8000</v>
      </c>
      <c r="M144">
        <v>8000</v>
      </c>
      <c r="N144">
        <v>100</v>
      </c>
      <c r="O144" s="106" t="s">
        <v>1239</v>
      </c>
      <c r="P144">
        <v>0.53968003814170695</v>
      </c>
      <c r="Q144">
        <v>0.96157114525866705</v>
      </c>
      <c r="R144" s="106">
        <v>3.4103899347474903E-2</v>
      </c>
      <c r="S144" s="15">
        <v>4.8282249689480299E-2</v>
      </c>
      <c r="T144">
        <v>-1.33158508322591</v>
      </c>
      <c r="U144">
        <v>1.33158508322591</v>
      </c>
      <c r="V144">
        <v>0.30281396027824198</v>
      </c>
      <c r="W144">
        <v>-6.03</v>
      </c>
      <c r="X144">
        <v>1.75</v>
      </c>
      <c r="Y144">
        <v>387618</v>
      </c>
      <c r="Z144">
        <v>25841</v>
      </c>
      <c r="AA144">
        <v>1.43</v>
      </c>
      <c r="AB144">
        <v>15</v>
      </c>
      <c r="AC144">
        <v>11</v>
      </c>
      <c r="AD144">
        <v>4</v>
      </c>
      <c r="AE144">
        <v>73.33</v>
      </c>
      <c r="AF144">
        <v>11</v>
      </c>
      <c r="AG144">
        <v>7</v>
      </c>
      <c r="AH144">
        <v>3</v>
      </c>
      <c r="AI144">
        <v>5</v>
      </c>
    </row>
    <row r="145" spans="1:35" x14ac:dyDescent="0.2">
      <c r="A145" s="102">
        <v>1064</v>
      </c>
      <c r="B145">
        <v>9107</v>
      </c>
      <c r="C145" s="106" t="s">
        <v>1477</v>
      </c>
      <c r="D145" s="106" t="s">
        <v>1478</v>
      </c>
      <c r="E145">
        <v>1374</v>
      </c>
      <c r="F145">
        <v>1366</v>
      </c>
      <c r="G145">
        <v>700</v>
      </c>
      <c r="H145" s="106" t="s">
        <v>1242</v>
      </c>
      <c r="I145">
        <v>9810</v>
      </c>
      <c r="J145" s="106" t="s">
        <v>1206</v>
      </c>
      <c r="K145" s="106" t="s">
        <v>1246</v>
      </c>
      <c r="L145">
        <v>4555</v>
      </c>
      <c r="M145">
        <v>4460</v>
      </c>
      <c r="N145">
        <v>200</v>
      </c>
      <c r="O145" s="106" t="s">
        <v>1239</v>
      </c>
      <c r="P145">
        <v>0.81384436544247896</v>
      </c>
      <c r="Q145">
        <v>0.85456607126444595</v>
      </c>
      <c r="R145" s="106">
        <v>0.173208538403199</v>
      </c>
      <c r="S145">
        <v>1.7636191342512701E-2</v>
      </c>
      <c r="T145">
        <v>-1.3778067444047399</v>
      </c>
      <c r="U145">
        <v>1.3778067444047399</v>
      </c>
      <c r="V145">
        <v>0.97593210695592103</v>
      </c>
      <c r="W145">
        <v>-11.21</v>
      </c>
      <c r="X145">
        <v>7.2</v>
      </c>
      <c r="Y145">
        <v>386523</v>
      </c>
      <c r="Z145">
        <v>29733</v>
      </c>
      <c r="AA145">
        <v>1.53</v>
      </c>
      <c r="AB145">
        <v>13</v>
      </c>
      <c r="AC145">
        <v>8</v>
      </c>
      <c r="AD145">
        <v>5</v>
      </c>
      <c r="AE145">
        <v>61.54</v>
      </c>
      <c r="AF145">
        <v>10</v>
      </c>
      <c r="AG145">
        <v>8</v>
      </c>
      <c r="AH145">
        <v>3</v>
      </c>
      <c r="AI145">
        <v>2</v>
      </c>
    </row>
    <row r="146" spans="1:35" x14ac:dyDescent="0.2">
      <c r="A146" s="102">
        <v>1127</v>
      </c>
      <c r="B146">
        <v>7259</v>
      </c>
      <c r="C146" s="106" t="s">
        <v>25</v>
      </c>
      <c r="D146" s="106" t="s">
        <v>1256</v>
      </c>
      <c r="E146">
        <v>3750</v>
      </c>
      <c r="F146">
        <v>3725</v>
      </c>
      <c r="G146">
        <v>200</v>
      </c>
      <c r="H146" s="106" t="s">
        <v>1239</v>
      </c>
      <c r="I146">
        <v>7762</v>
      </c>
      <c r="J146" s="106" t="s">
        <v>1444</v>
      </c>
      <c r="K146" s="106" t="s">
        <v>1248</v>
      </c>
      <c r="L146">
        <v>456</v>
      </c>
      <c r="M146">
        <v>459</v>
      </c>
      <c r="N146">
        <v>1600</v>
      </c>
      <c r="O146" s="106" t="s">
        <v>1242</v>
      </c>
      <c r="P146">
        <v>0.80841495429070898</v>
      </c>
      <c r="Q146">
        <v>0.84951937625458096</v>
      </c>
      <c r="R146" s="106">
        <v>0.27717108173188998</v>
      </c>
      <c r="S146">
        <v>1.9719776361335501E-2</v>
      </c>
      <c r="T146">
        <v>3.2400117702566198</v>
      </c>
      <c r="U146">
        <v>3.2400117702566198</v>
      </c>
      <c r="V146">
        <v>3.7437161068493299</v>
      </c>
      <c r="W146">
        <v>13.69</v>
      </c>
      <c r="X146">
        <v>1.42</v>
      </c>
      <c r="Y146">
        <v>386504</v>
      </c>
      <c r="Z146">
        <v>20342</v>
      </c>
      <c r="AA146">
        <v>1.34</v>
      </c>
      <c r="AB146">
        <v>19</v>
      </c>
      <c r="AC146">
        <v>16</v>
      </c>
      <c r="AD146">
        <v>3</v>
      </c>
      <c r="AE146">
        <v>84.21</v>
      </c>
      <c r="AF146">
        <v>12</v>
      </c>
      <c r="AG146">
        <v>11</v>
      </c>
      <c r="AH146">
        <v>2</v>
      </c>
      <c r="AI146">
        <v>6</v>
      </c>
    </row>
    <row r="147" spans="1:35" x14ac:dyDescent="0.2">
      <c r="A147" s="102">
        <v>402</v>
      </c>
      <c r="B147">
        <v>7202</v>
      </c>
      <c r="C147" s="106" t="s">
        <v>778</v>
      </c>
      <c r="D147" s="106" t="s">
        <v>1256</v>
      </c>
      <c r="E147">
        <v>1070</v>
      </c>
      <c r="F147">
        <v>1084</v>
      </c>
      <c r="G147">
        <v>1000</v>
      </c>
      <c r="H147" s="106" t="s">
        <v>1239</v>
      </c>
      <c r="I147">
        <v>8242</v>
      </c>
      <c r="J147" s="106" t="s">
        <v>852</v>
      </c>
      <c r="K147" s="106" t="s">
        <v>1264</v>
      </c>
      <c r="L147">
        <v>900</v>
      </c>
      <c r="M147">
        <v>896</v>
      </c>
      <c r="N147">
        <v>1200</v>
      </c>
      <c r="O147" s="106" t="s">
        <v>1242</v>
      </c>
      <c r="P147">
        <v>0.92025976031248902</v>
      </c>
      <c r="Q147">
        <v>0.90721328728156803</v>
      </c>
      <c r="R147" s="15">
        <v>0.39807328434017702</v>
      </c>
      <c r="S147" s="106">
        <v>7.3272783579430401E-2</v>
      </c>
      <c r="T147">
        <v>2.8623249751143498</v>
      </c>
      <c r="U147">
        <v>2.8623249751143498</v>
      </c>
      <c r="V147">
        <v>3.0172470298860001</v>
      </c>
      <c r="W147">
        <v>11.92</v>
      </c>
      <c r="X147">
        <v>0.81</v>
      </c>
      <c r="Y147">
        <v>386426</v>
      </c>
      <c r="Z147">
        <v>24152</v>
      </c>
      <c r="AA147">
        <v>1.17</v>
      </c>
      <c r="AB147">
        <v>16</v>
      </c>
      <c r="AC147">
        <v>11</v>
      </c>
      <c r="AD147">
        <v>5</v>
      </c>
      <c r="AE147">
        <v>68.75</v>
      </c>
      <c r="AF147">
        <v>12</v>
      </c>
      <c r="AG147">
        <v>8</v>
      </c>
      <c r="AH147">
        <v>2</v>
      </c>
      <c r="AI147">
        <v>6</v>
      </c>
    </row>
    <row r="148" spans="1:35" x14ac:dyDescent="0.2">
      <c r="A148" s="102">
        <v>21</v>
      </c>
      <c r="B148">
        <v>6588</v>
      </c>
      <c r="C148" s="106" t="s">
        <v>436</v>
      </c>
      <c r="D148" s="106" t="s">
        <v>1244</v>
      </c>
      <c r="E148">
        <v>4000</v>
      </c>
      <c r="F148">
        <v>4035</v>
      </c>
      <c r="G148">
        <v>200</v>
      </c>
      <c r="H148" s="106" t="s">
        <v>1242</v>
      </c>
      <c r="I148">
        <v>7729</v>
      </c>
      <c r="J148" s="106" t="s">
        <v>544</v>
      </c>
      <c r="K148" s="106" t="s">
        <v>1248</v>
      </c>
      <c r="L148">
        <v>3600</v>
      </c>
      <c r="M148">
        <v>3715</v>
      </c>
      <c r="N148">
        <v>200</v>
      </c>
      <c r="O148" s="106" t="s">
        <v>1239</v>
      </c>
      <c r="P148">
        <v>0.73157530304973795</v>
      </c>
      <c r="Q148">
        <v>0.96282925756063198</v>
      </c>
      <c r="R148" s="15">
        <v>0.12690562836703501</v>
      </c>
      <c r="S148" s="15">
        <v>1.8890259582855801E-2</v>
      </c>
      <c r="T148">
        <v>-0.34429245963987798</v>
      </c>
      <c r="U148">
        <v>0.34429245963987798</v>
      </c>
      <c r="V148">
        <v>0.814752823926567</v>
      </c>
      <c r="W148">
        <v>-1.04</v>
      </c>
      <c r="X148">
        <v>7.93</v>
      </c>
      <c r="Y148">
        <v>386360</v>
      </c>
      <c r="Z148">
        <v>42929</v>
      </c>
      <c r="AA148">
        <v>2.14</v>
      </c>
      <c r="AB148">
        <v>9</v>
      </c>
      <c r="AC148">
        <v>7</v>
      </c>
      <c r="AD148">
        <v>2</v>
      </c>
      <c r="AE148">
        <v>77.78</v>
      </c>
      <c r="AF148">
        <v>11</v>
      </c>
      <c r="AG148">
        <v>6</v>
      </c>
      <c r="AH148">
        <v>1</v>
      </c>
      <c r="AI148">
        <v>2</v>
      </c>
    </row>
    <row r="149" spans="1:35" x14ac:dyDescent="0.2">
      <c r="A149" s="102">
        <v>968</v>
      </c>
      <c r="B149">
        <v>7453</v>
      </c>
      <c r="C149" s="106" t="s">
        <v>51</v>
      </c>
      <c r="D149" s="106" t="s">
        <v>1264</v>
      </c>
      <c r="E149">
        <v>1632</v>
      </c>
      <c r="F149">
        <v>1643</v>
      </c>
      <c r="G149">
        <v>600</v>
      </c>
      <c r="H149" s="106" t="s">
        <v>1242</v>
      </c>
      <c r="I149">
        <v>7762</v>
      </c>
      <c r="J149" s="106" t="s">
        <v>1444</v>
      </c>
      <c r="K149" s="106" t="s">
        <v>1248</v>
      </c>
      <c r="L149">
        <v>456</v>
      </c>
      <c r="M149">
        <v>459</v>
      </c>
      <c r="N149">
        <v>2100</v>
      </c>
      <c r="O149" s="106" t="s">
        <v>1239</v>
      </c>
      <c r="P149">
        <v>0.89838675056294304</v>
      </c>
      <c r="Q149">
        <v>0.86158226675147498</v>
      </c>
      <c r="R149">
        <v>0.23827051241699701</v>
      </c>
      <c r="S149">
        <v>5.1555578270407999E-2</v>
      </c>
      <c r="T149">
        <v>-1.0812710703644901</v>
      </c>
      <c r="U149">
        <v>1.0812710703644901</v>
      </c>
      <c r="V149">
        <v>1.0596742916029001</v>
      </c>
      <c r="W149">
        <v>-9.6999999999999993</v>
      </c>
      <c r="X149">
        <v>2.2200000000000002</v>
      </c>
      <c r="Y149">
        <v>386292</v>
      </c>
      <c r="Z149">
        <v>20331</v>
      </c>
      <c r="AA149">
        <v>0.9</v>
      </c>
      <c r="AB149">
        <v>19</v>
      </c>
      <c r="AC149">
        <v>12</v>
      </c>
      <c r="AD149">
        <v>7</v>
      </c>
      <c r="AE149">
        <v>63.16</v>
      </c>
      <c r="AF149">
        <v>12</v>
      </c>
      <c r="AG149">
        <v>8</v>
      </c>
      <c r="AH149">
        <v>5</v>
      </c>
      <c r="AI149">
        <v>6</v>
      </c>
    </row>
    <row r="150" spans="1:35" x14ac:dyDescent="0.2">
      <c r="A150" s="102">
        <v>1436</v>
      </c>
      <c r="B150">
        <v>3076</v>
      </c>
      <c r="C150" s="106" t="s">
        <v>1553</v>
      </c>
      <c r="D150" s="106" t="s">
        <v>1246</v>
      </c>
      <c r="E150">
        <v>1640</v>
      </c>
      <c r="F150">
        <v>1630</v>
      </c>
      <c r="G150">
        <v>600</v>
      </c>
      <c r="H150" s="106" t="s">
        <v>1242</v>
      </c>
      <c r="I150">
        <v>3101</v>
      </c>
      <c r="J150" s="106" t="s">
        <v>1521</v>
      </c>
      <c r="K150" s="106" t="s">
        <v>1515</v>
      </c>
      <c r="L150">
        <v>1449</v>
      </c>
      <c r="M150">
        <v>1451</v>
      </c>
      <c r="N150">
        <v>700</v>
      </c>
      <c r="O150" s="106" t="s">
        <v>1239</v>
      </c>
      <c r="P150">
        <v>0.80609901991092103</v>
      </c>
      <c r="Q150">
        <v>0.82467381596572298</v>
      </c>
      <c r="R150" s="15">
        <v>0.106861359157342</v>
      </c>
      <c r="S150" s="15">
        <v>2.2183972370008201E-2</v>
      </c>
      <c r="T150">
        <v>-2.6444973717296301</v>
      </c>
      <c r="U150">
        <v>2.6444973717296301</v>
      </c>
      <c r="V150">
        <v>2.3471402721687702</v>
      </c>
      <c r="W150">
        <v>-9.25</v>
      </c>
      <c r="X150">
        <v>3.85</v>
      </c>
      <c r="Y150">
        <v>385064</v>
      </c>
      <c r="Z150">
        <v>24066</v>
      </c>
      <c r="AA150">
        <v>1.26</v>
      </c>
      <c r="AB150">
        <v>16</v>
      </c>
      <c r="AC150">
        <v>11</v>
      </c>
      <c r="AD150">
        <v>5</v>
      </c>
      <c r="AE150">
        <v>68.75</v>
      </c>
      <c r="AF150">
        <v>12</v>
      </c>
      <c r="AG150">
        <v>10</v>
      </c>
      <c r="AH150">
        <v>2</v>
      </c>
      <c r="AI150">
        <v>4</v>
      </c>
    </row>
    <row r="151" spans="1:35" x14ac:dyDescent="0.2">
      <c r="A151" s="102">
        <v>1095</v>
      </c>
      <c r="B151">
        <v>1951</v>
      </c>
      <c r="C151" s="106" t="s">
        <v>1658</v>
      </c>
      <c r="D151" s="106" t="s">
        <v>1249</v>
      </c>
      <c r="E151">
        <v>2525</v>
      </c>
      <c r="F151">
        <v>2526</v>
      </c>
      <c r="G151">
        <v>400</v>
      </c>
      <c r="H151" s="106" t="s">
        <v>1239</v>
      </c>
      <c r="I151">
        <v>3861</v>
      </c>
      <c r="J151" s="106" t="s">
        <v>35</v>
      </c>
      <c r="K151" s="106" t="s">
        <v>1453</v>
      </c>
      <c r="L151">
        <v>537</v>
      </c>
      <c r="M151">
        <v>545</v>
      </c>
      <c r="N151">
        <v>1900</v>
      </c>
      <c r="O151" s="106" t="s">
        <v>1242</v>
      </c>
      <c r="P151">
        <v>0.70749652523235196</v>
      </c>
      <c r="Q151">
        <v>0.851755769919748</v>
      </c>
      <c r="R151" s="106">
        <v>0.22044873152796099</v>
      </c>
      <c r="S151" s="106">
        <v>5.09289990704224E-2</v>
      </c>
      <c r="T151">
        <v>1.2570868845730001E-2</v>
      </c>
      <c r="U151">
        <v>1.2570868845730001E-2</v>
      </c>
      <c r="V151">
        <v>4.5847156163417002E-2</v>
      </c>
      <c r="W151">
        <v>0.04</v>
      </c>
      <c r="X151">
        <v>2.48</v>
      </c>
      <c r="Y151">
        <v>384624</v>
      </c>
      <c r="Z151">
        <v>20243</v>
      </c>
      <c r="AA151">
        <v>1.1599999999999999</v>
      </c>
      <c r="AB151">
        <v>19</v>
      </c>
      <c r="AC151">
        <v>12</v>
      </c>
      <c r="AD151">
        <v>7</v>
      </c>
      <c r="AE151">
        <v>63.16</v>
      </c>
      <c r="AF151">
        <v>9</v>
      </c>
      <c r="AG151">
        <v>11</v>
      </c>
      <c r="AH151">
        <v>4</v>
      </c>
      <c r="AI151">
        <v>4</v>
      </c>
    </row>
    <row r="152" spans="1:35" x14ac:dyDescent="0.2">
      <c r="A152" s="102">
        <v>35</v>
      </c>
      <c r="B152">
        <v>1973</v>
      </c>
      <c r="C152" s="106" t="s">
        <v>1247</v>
      </c>
      <c r="D152" s="106" t="s">
        <v>1241</v>
      </c>
      <c r="E152">
        <v>4070</v>
      </c>
      <c r="F152">
        <v>4140</v>
      </c>
      <c r="G152">
        <v>200</v>
      </c>
      <c r="H152" s="106" t="s">
        <v>1239</v>
      </c>
      <c r="I152">
        <v>6967</v>
      </c>
      <c r="J152" s="106" t="s">
        <v>770</v>
      </c>
      <c r="K152" s="106" t="s">
        <v>1244</v>
      </c>
      <c r="L152">
        <v>1264</v>
      </c>
      <c r="M152">
        <v>1329</v>
      </c>
      <c r="N152">
        <v>600</v>
      </c>
      <c r="O152" s="106" t="s">
        <v>1242</v>
      </c>
      <c r="P152">
        <v>0.85447818981309498</v>
      </c>
      <c r="Q152">
        <v>0.95934080032837799</v>
      </c>
      <c r="R152" s="106">
        <v>0.38771909843108399</v>
      </c>
      <c r="S152" s="106">
        <v>1.02501235810105E-2</v>
      </c>
      <c r="T152">
        <v>0.28545392243457002</v>
      </c>
      <c r="U152">
        <v>0.28545392243457002</v>
      </c>
      <c r="V152">
        <v>0.30177385241212201</v>
      </c>
      <c r="W152">
        <v>1.1599999999999999</v>
      </c>
      <c r="X152">
        <v>3.7</v>
      </c>
      <c r="Y152">
        <v>383399</v>
      </c>
      <c r="Z152">
        <v>15975</v>
      </c>
      <c r="AA152">
        <v>0.76</v>
      </c>
      <c r="AB152">
        <v>24</v>
      </c>
      <c r="AC152">
        <v>16</v>
      </c>
      <c r="AD152">
        <v>8</v>
      </c>
      <c r="AE152">
        <v>66.67</v>
      </c>
      <c r="AF152">
        <v>11</v>
      </c>
      <c r="AG152">
        <v>12</v>
      </c>
      <c r="AH152">
        <v>6</v>
      </c>
      <c r="AI152">
        <v>6</v>
      </c>
    </row>
    <row r="153" spans="1:35" x14ac:dyDescent="0.2">
      <c r="A153" s="102">
        <v>823</v>
      </c>
      <c r="B153">
        <v>6925</v>
      </c>
      <c r="C153" s="106" t="s">
        <v>1650</v>
      </c>
      <c r="D153" s="106" t="s">
        <v>1244</v>
      </c>
      <c r="E153">
        <v>1375</v>
      </c>
      <c r="F153">
        <v>1411</v>
      </c>
      <c r="G153">
        <v>700</v>
      </c>
      <c r="H153" s="106" t="s">
        <v>1242</v>
      </c>
      <c r="I153">
        <v>9684</v>
      </c>
      <c r="J153" s="106" t="s">
        <v>1421</v>
      </c>
      <c r="K153" s="106" t="s">
        <v>1241</v>
      </c>
      <c r="L153">
        <v>4715</v>
      </c>
      <c r="M153">
        <v>4725</v>
      </c>
      <c r="N153">
        <v>200</v>
      </c>
      <c r="O153" s="106" t="s">
        <v>1239</v>
      </c>
      <c r="P153">
        <v>0.80470473476098803</v>
      </c>
      <c r="Q153">
        <v>0.87478524945428904</v>
      </c>
      <c r="R153" s="106">
        <v>7.9194453417460002E-3</v>
      </c>
      <c r="S153" s="15">
        <v>8.0726229018879807E-3</v>
      </c>
      <c r="T153">
        <v>-0.53208938345221701</v>
      </c>
      <c r="U153">
        <v>0.53208938345221701</v>
      </c>
      <c r="V153">
        <v>0.72868752186895402</v>
      </c>
      <c r="W153">
        <v>-2.5299999999999998</v>
      </c>
      <c r="X153">
        <v>4.5199999999999996</v>
      </c>
      <c r="Y153">
        <v>383313</v>
      </c>
      <c r="Z153">
        <v>19166</v>
      </c>
      <c r="AA153">
        <v>1.03</v>
      </c>
      <c r="AB153">
        <v>20</v>
      </c>
      <c r="AC153">
        <v>12</v>
      </c>
      <c r="AD153">
        <v>8</v>
      </c>
      <c r="AE153">
        <v>60</v>
      </c>
      <c r="AF153">
        <v>8</v>
      </c>
      <c r="AG153">
        <v>12</v>
      </c>
      <c r="AH153">
        <v>6</v>
      </c>
      <c r="AI153">
        <v>2</v>
      </c>
    </row>
    <row r="154" spans="1:35" x14ac:dyDescent="0.2">
      <c r="A154" s="102">
        <v>851</v>
      </c>
      <c r="B154">
        <v>4188</v>
      </c>
      <c r="C154" s="106" t="s">
        <v>1452</v>
      </c>
      <c r="D154" s="106" t="s">
        <v>1263</v>
      </c>
      <c r="E154">
        <v>761</v>
      </c>
      <c r="F154">
        <v>773.5</v>
      </c>
      <c r="G154">
        <v>1300</v>
      </c>
      <c r="H154" s="106" t="s">
        <v>1239</v>
      </c>
      <c r="I154">
        <v>4204</v>
      </c>
      <c r="J154" s="106" t="s">
        <v>227</v>
      </c>
      <c r="K154" s="106" t="s">
        <v>1263</v>
      </c>
      <c r="L154">
        <v>1686</v>
      </c>
      <c r="M154">
        <v>1732</v>
      </c>
      <c r="N154">
        <v>600</v>
      </c>
      <c r="O154" s="106" t="s">
        <v>1242</v>
      </c>
      <c r="P154">
        <v>0.75271262598667699</v>
      </c>
      <c r="Q154">
        <v>0.87177820076857704</v>
      </c>
      <c r="R154" s="15">
        <v>1.0533235250921801E-2</v>
      </c>
      <c r="S154" s="106">
        <v>6.7052829496504596E-2</v>
      </c>
      <c r="T154">
        <v>1.14538731049403</v>
      </c>
      <c r="U154">
        <v>1.14538731049403</v>
      </c>
      <c r="V154">
        <v>0.58946635336169995</v>
      </c>
      <c r="W154">
        <v>2.86</v>
      </c>
      <c r="X154">
        <v>3.24</v>
      </c>
      <c r="Y154">
        <v>382957</v>
      </c>
      <c r="Z154">
        <v>19148</v>
      </c>
      <c r="AA154">
        <v>0.92</v>
      </c>
      <c r="AB154">
        <v>20</v>
      </c>
      <c r="AC154">
        <v>14</v>
      </c>
      <c r="AD154">
        <v>6</v>
      </c>
      <c r="AE154">
        <v>70</v>
      </c>
      <c r="AF154">
        <v>13</v>
      </c>
      <c r="AG154">
        <v>9</v>
      </c>
      <c r="AH154">
        <v>2</v>
      </c>
      <c r="AI154">
        <v>9</v>
      </c>
    </row>
    <row r="155" spans="1:35" x14ac:dyDescent="0.2">
      <c r="A155" s="102">
        <v>1682</v>
      </c>
      <c r="B155">
        <v>4005</v>
      </c>
      <c r="C155" s="106" t="s">
        <v>1479</v>
      </c>
      <c r="D155" s="106" t="s">
        <v>1263</v>
      </c>
      <c r="E155">
        <v>425</v>
      </c>
      <c r="F155">
        <v>430</v>
      </c>
      <c r="G155">
        <v>2500</v>
      </c>
      <c r="H155" s="106" t="s">
        <v>1239</v>
      </c>
      <c r="I155">
        <v>9716</v>
      </c>
      <c r="J155" s="106" t="s">
        <v>1438</v>
      </c>
      <c r="K155" s="106" t="s">
        <v>1253</v>
      </c>
      <c r="L155">
        <v>1074</v>
      </c>
      <c r="M155">
        <v>1096</v>
      </c>
      <c r="N155">
        <v>1000</v>
      </c>
      <c r="O155" s="106" t="s">
        <v>1242</v>
      </c>
      <c r="P155">
        <v>0.91699349690727505</v>
      </c>
      <c r="Q155">
        <v>0.80162810558769504</v>
      </c>
      <c r="R155" s="15">
        <v>6.2480271030311597E-2</v>
      </c>
      <c r="S155">
        <v>5.8794164383351097E-3</v>
      </c>
      <c r="T155">
        <v>2.83378110053087</v>
      </c>
      <c r="U155">
        <v>2.83378110053087</v>
      </c>
      <c r="V155">
        <v>2.1512983841259401</v>
      </c>
      <c r="W155">
        <v>8.7799999999999994</v>
      </c>
      <c r="X155">
        <v>1.92</v>
      </c>
      <c r="Y155">
        <v>382821</v>
      </c>
      <c r="Z155">
        <v>27344</v>
      </c>
      <c r="AA155">
        <v>1.33</v>
      </c>
      <c r="AB155">
        <v>14</v>
      </c>
      <c r="AC155">
        <v>10</v>
      </c>
      <c r="AD155">
        <v>4</v>
      </c>
      <c r="AE155">
        <v>71.430000000000007</v>
      </c>
      <c r="AF155">
        <v>10</v>
      </c>
      <c r="AG155">
        <v>9</v>
      </c>
      <c r="AH155">
        <v>3</v>
      </c>
      <c r="AI155">
        <v>2</v>
      </c>
    </row>
    <row r="156" spans="1:35" x14ac:dyDescent="0.2">
      <c r="A156" s="102">
        <v>1274</v>
      </c>
      <c r="B156">
        <v>4208</v>
      </c>
      <c r="C156" s="106" t="s">
        <v>1430</v>
      </c>
      <c r="D156" s="106" t="s">
        <v>1263</v>
      </c>
      <c r="E156">
        <v>2070</v>
      </c>
      <c r="F156">
        <v>2080</v>
      </c>
      <c r="G156">
        <v>500</v>
      </c>
      <c r="H156" s="106" t="s">
        <v>1242</v>
      </c>
      <c r="I156">
        <v>9513</v>
      </c>
      <c r="J156" s="106" t="s">
        <v>1448</v>
      </c>
      <c r="K156" s="106" t="s">
        <v>1296</v>
      </c>
      <c r="L156">
        <v>2454</v>
      </c>
      <c r="M156">
        <v>2432</v>
      </c>
      <c r="N156">
        <v>400</v>
      </c>
      <c r="O156" s="106" t="s">
        <v>1239</v>
      </c>
      <c r="P156">
        <v>0.88048944250038397</v>
      </c>
      <c r="Q156">
        <v>0.83909419955770803</v>
      </c>
      <c r="R156">
        <v>0.26607751415050301</v>
      </c>
      <c r="S156" s="106">
        <v>2.4638105865291301E-2</v>
      </c>
      <c r="T156">
        <v>-2.1690190372062701</v>
      </c>
      <c r="U156">
        <v>2.1690190372062701</v>
      </c>
      <c r="V156">
        <v>2.2062560828220699</v>
      </c>
      <c r="W156">
        <v>-4.5</v>
      </c>
      <c r="X156">
        <v>6.91</v>
      </c>
      <c r="Y156">
        <v>381817</v>
      </c>
      <c r="Z156">
        <v>29371</v>
      </c>
      <c r="AA156">
        <v>1.41</v>
      </c>
      <c r="AB156">
        <v>13</v>
      </c>
      <c r="AC156">
        <v>8</v>
      </c>
      <c r="AD156">
        <v>5</v>
      </c>
      <c r="AE156">
        <v>61.54</v>
      </c>
      <c r="AF156">
        <v>11</v>
      </c>
      <c r="AG156">
        <v>8</v>
      </c>
      <c r="AH156">
        <v>2</v>
      </c>
      <c r="AI156">
        <v>3</v>
      </c>
    </row>
    <row r="157" spans="1:35" x14ac:dyDescent="0.2">
      <c r="A157" s="102">
        <v>1477</v>
      </c>
      <c r="B157">
        <v>4045</v>
      </c>
      <c r="C157" s="106" t="s">
        <v>1555</v>
      </c>
      <c r="D157" s="106" t="s">
        <v>1263</v>
      </c>
      <c r="E157">
        <v>1163</v>
      </c>
      <c r="F157">
        <v>1161</v>
      </c>
      <c r="G157">
        <v>900</v>
      </c>
      <c r="H157" s="106" t="s">
        <v>1239</v>
      </c>
      <c r="I157">
        <v>8316</v>
      </c>
      <c r="J157" s="106" t="s">
        <v>1455</v>
      </c>
      <c r="K157" s="106" t="s">
        <v>1294</v>
      </c>
      <c r="L157">
        <v>3614</v>
      </c>
      <c r="M157">
        <v>3640</v>
      </c>
      <c r="N157">
        <v>300</v>
      </c>
      <c r="O157" s="106" t="s">
        <v>1242</v>
      </c>
      <c r="P157">
        <v>0.73334543026544896</v>
      </c>
      <c r="Q157">
        <v>0.82149490432156103</v>
      </c>
      <c r="R157" s="106">
        <v>0.31500097389675602</v>
      </c>
      <c r="S157" s="15">
        <v>2.14052670225089E-2</v>
      </c>
      <c r="T157">
        <v>4.76262931851004E-2</v>
      </c>
      <c r="U157">
        <v>4.76262931851004E-2</v>
      </c>
      <c r="V157">
        <v>1.1359940947632401</v>
      </c>
      <c r="W157">
        <v>0.09</v>
      </c>
      <c r="X157">
        <v>4.3099999999999996</v>
      </c>
      <c r="Y157">
        <v>380189</v>
      </c>
      <c r="Z157">
        <v>17281</v>
      </c>
      <c r="AA157">
        <v>1.08</v>
      </c>
      <c r="AB157">
        <v>22</v>
      </c>
      <c r="AC157">
        <v>18</v>
      </c>
      <c r="AD157">
        <v>4</v>
      </c>
      <c r="AE157">
        <v>81.819999999999993</v>
      </c>
      <c r="AF157">
        <v>13</v>
      </c>
      <c r="AG157">
        <v>10</v>
      </c>
      <c r="AH157">
        <v>2</v>
      </c>
      <c r="AI157">
        <v>10</v>
      </c>
    </row>
    <row r="158" spans="1:35" x14ac:dyDescent="0.2">
      <c r="A158" s="102">
        <v>86</v>
      </c>
      <c r="B158">
        <v>8425</v>
      </c>
      <c r="C158" s="106" t="s">
        <v>1416</v>
      </c>
      <c r="D158" s="106" t="s">
        <v>1245</v>
      </c>
      <c r="E158">
        <v>3085</v>
      </c>
      <c r="F158">
        <v>3115</v>
      </c>
      <c r="G158">
        <v>300</v>
      </c>
      <c r="H158" s="106" t="s">
        <v>1239</v>
      </c>
      <c r="I158">
        <v>9934</v>
      </c>
      <c r="J158" s="106" t="s">
        <v>1435</v>
      </c>
      <c r="K158" s="106" t="s">
        <v>1246</v>
      </c>
      <c r="L158">
        <v>2482</v>
      </c>
      <c r="M158">
        <v>2513</v>
      </c>
      <c r="N158">
        <v>400</v>
      </c>
      <c r="O158" s="106" t="s">
        <v>1242</v>
      </c>
      <c r="P158">
        <v>0.68044780351130696</v>
      </c>
      <c r="Q158">
        <v>0.94633551240867197</v>
      </c>
      <c r="R158" s="15">
        <v>0.26294311342897803</v>
      </c>
      <c r="S158" s="15">
        <v>2.5027150789714701E-2</v>
      </c>
      <c r="T158">
        <v>0.46391969039441</v>
      </c>
      <c r="U158">
        <v>0.46391969039441</v>
      </c>
      <c r="V158">
        <v>0.16934940588913</v>
      </c>
      <c r="W158">
        <v>0.89</v>
      </c>
      <c r="X158">
        <v>7.57</v>
      </c>
      <c r="Y158">
        <v>378946</v>
      </c>
      <c r="Z158">
        <v>21053</v>
      </c>
      <c r="AA158">
        <v>1.06</v>
      </c>
      <c r="AB158">
        <v>18</v>
      </c>
      <c r="AC158">
        <v>15</v>
      </c>
      <c r="AD158">
        <v>3</v>
      </c>
      <c r="AE158">
        <v>83.33</v>
      </c>
      <c r="AF158">
        <v>13</v>
      </c>
      <c r="AG158">
        <v>7</v>
      </c>
      <c r="AH158">
        <v>2</v>
      </c>
      <c r="AI158">
        <v>9</v>
      </c>
    </row>
    <row r="159" spans="1:35" x14ac:dyDescent="0.2">
      <c r="A159" s="102">
        <v>943</v>
      </c>
      <c r="B159">
        <v>6361</v>
      </c>
      <c r="C159" s="106" t="s">
        <v>740</v>
      </c>
      <c r="D159" s="106" t="s">
        <v>1251</v>
      </c>
      <c r="E159">
        <v>2705</v>
      </c>
      <c r="F159">
        <v>2723</v>
      </c>
      <c r="G159">
        <v>400</v>
      </c>
      <c r="H159" s="106" t="s">
        <v>1242</v>
      </c>
      <c r="I159">
        <v>7186</v>
      </c>
      <c r="J159" s="106" t="s">
        <v>543</v>
      </c>
      <c r="K159" s="106" t="s">
        <v>1294</v>
      </c>
      <c r="L159">
        <v>401</v>
      </c>
      <c r="M159">
        <v>404</v>
      </c>
      <c r="N159">
        <v>2700</v>
      </c>
      <c r="O159" s="106" t="s">
        <v>1239</v>
      </c>
      <c r="P159">
        <v>0.75317225592954395</v>
      </c>
      <c r="Q159">
        <v>0.863513484792928</v>
      </c>
      <c r="R159" s="15">
        <v>4.29678854804884E-3</v>
      </c>
      <c r="S159">
        <v>6.9102105195961098E-4</v>
      </c>
      <c r="T159">
        <v>-2.3248387235482899</v>
      </c>
      <c r="U159">
        <v>2.3248387235482899</v>
      </c>
      <c r="V159">
        <v>2.2271656383742302</v>
      </c>
      <c r="W159">
        <v>-9.8800000000000008</v>
      </c>
      <c r="X159">
        <v>0.15</v>
      </c>
      <c r="Y159">
        <v>377339</v>
      </c>
      <c r="Z159">
        <v>23584</v>
      </c>
      <c r="AA159">
        <v>1.23</v>
      </c>
      <c r="AB159">
        <v>16</v>
      </c>
      <c r="AC159">
        <v>11</v>
      </c>
      <c r="AD159">
        <v>5</v>
      </c>
      <c r="AE159">
        <v>68.75</v>
      </c>
      <c r="AF159">
        <v>12</v>
      </c>
      <c r="AG159">
        <v>7</v>
      </c>
      <c r="AH159">
        <v>2</v>
      </c>
      <c r="AI159">
        <v>7</v>
      </c>
    </row>
    <row r="160" spans="1:35" x14ac:dyDescent="0.2">
      <c r="A160" s="102">
        <v>1599</v>
      </c>
      <c r="B160">
        <v>3863</v>
      </c>
      <c r="C160" s="106" t="s">
        <v>1454</v>
      </c>
      <c r="D160" s="106" t="s">
        <v>1453</v>
      </c>
      <c r="E160">
        <v>1633</v>
      </c>
      <c r="F160">
        <v>1645</v>
      </c>
      <c r="G160">
        <v>600</v>
      </c>
      <c r="H160" s="106" t="s">
        <v>1239</v>
      </c>
      <c r="I160">
        <v>4540</v>
      </c>
      <c r="J160" s="106" t="s">
        <v>1659</v>
      </c>
      <c r="K160" s="106" t="s">
        <v>1261</v>
      </c>
      <c r="L160">
        <v>2688</v>
      </c>
      <c r="M160">
        <v>2656</v>
      </c>
      <c r="N160">
        <v>400</v>
      </c>
      <c r="O160" s="106" t="s">
        <v>1242</v>
      </c>
      <c r="P160">
        <v>0.86853273949534204</v>
      </c>
      <c r="Q160">
        <v>0.80932055375872802</v>
      </c>
      <c r="R160">
        <v>0.175252636149937</v>
      </c>
      <c r="S160" s="106">
        <v>4.8053183163156099E-2</v>
      </c>
      <c r="T160">
        <v>1.8642836221049699</v>
      </c>
      <c r="U160">
        <v>1.8642836221049699</v>
      </c>
      <c r="V160">
        <v>1.06021168869042</v>
      </c>
      <c r="W160">
        <v>4.47</v>
      </c>
      <c r="X160">
        <v>7.1</v>
      </c>
      <c r="Y160">
        <v>375643</v>
      </c>
      <c r="Z160">
        <v>23478</v>
      </c>
      <c r="AA160">
        <v>1.3</v>
      </c>
      <c r="AB160">
        <v>16</v>
      </c>
      <c r="AC160">
        <v>13</v>
      </c>
      <c r="AD160">
        <v>3</v>
      </c>
      <c r="AE160">
        <v>81.25</v>
      </c>
      <c r="AF160">
        <v>13</v>
      </c>
      <c r="AG160">
        <v>7</v>
      </c>
      <c r="AH160">
        <v>1</v>
      </c>
      <c r="AI160">
        <v>8</v>
      </c>
    </row>
    <row r="161" spans="1:35" x14ac:dyDescent="0.2">
      <c r="A161" s="102">
        <v>1653</v>
      </c>
      <c r="B161">
        <v>6752</v>
      </c>
      <c r="C161" s="106" t="s">
        <v>52</v>
      </c>
      <c r="D161" s="106" t="s">
        <v>1244</v>
      </c>
      <c r="E161">
        <v>1123.5</v>
      </c>
      <c r="F161">
        <v>1137.5</v>
      </c>
      <c r="G161">
        <v>700</v>
      </c>
      <c r="H161" s="106" t="s">
        <v>1239</v>
      </c>
      <c r="I161">
        <v>8113</v>
      </c>
      <c r="J161" s="106" t="s">
        <v>1588</v>
      </c>
      <c r="K161" s="106" t="s">
        <v>1263</v>
      </c>
      <c r="L161">
        <v>3737</v>
      </c>
      <c r="M161">
        <v>3742</v>
      </c>
      <c r="N161">
        <v>200</v>
      </c>
      <c r="O161" s="106" t="s">
        <v>1242</v>
      </c>
      <c r="P161">
        <v>0.56075603551709097</v>
      </c>
      <c r="Q161">
        <v>0.80443848400256801</v>
      </c>
      <c r="R161" s="106">
        <v>0.34598617471950499</v>
      </c>
      <c r="S161">
        <v>4.0851559971101903E-2</v>
      </c>
      <c r="T161">
        <v>0.66681465028383602</v>
      </c>
      <c r="U161">
        <v>0.66681465028383602</v>
      </c>
      <c r="V161">
        <v>1.0378761184674701</v>
      </c>
      <c r="W161">
        <v>3.53</v>
      </c>
      <c r="X161">
        <v>6.39</v>
      </c>
      <c r="Y161">
        <v>374610</v>
      </c>
      <c r="Z161">
        <v>15609</v>
      </c>
      <c r="AA161">
        <v>0.82</v>
      </c>
      <c r="AB161">
        <v>24</v>
      </c>
      <c r="AC161">
        <v>16</v>
      </c>
      <c r="AD161">
        <v>8</v>
      </c>
      <c r="AE161">
        <v>66.67</v>
      </c>
      <c r="AF161">
        <v>12</v>
      </c>
      <c r="AG161">
        <v>13</v>
      </c>
      <c r="AH161">
        <v>6</v>
      </c>
      <c r="AI161">
        <v>5</v>
      </c>
    </row>
    <row r="162" spans="1:35" x14ac:dyDescent="0.2">
      <c r="A162" s="102">
        <v>1113</v>
      </c>
      <c r="B162">
        <v>6361</v>
      </c>
      <c r="C162" s="106" t="s">
        <v>740</v>
      </c>
      <c r="D162" s="106" t="s">
        <v>1251</v>
      </c>
      <c r="E162">
        <v>2705</v>
      </c>
      <c r="F162">
        <v>2723</v>
      </c>
      <c r="G162">
        <v>300</v>
      </c>
      <c r="H162" s="106" t="s">
        <v>1242</v>
      </c>
      <c r="I162">
        <v>7259</v>
      </c>
      <c r="J162" s="106" t="s">
        <v>25</v>
      </c>
      <c r="K162" s="106" t="s">
        <v>1256</v>
      </c>
      <c r="L162">
        <v>3750</v>
      </c>
      <c r="M162">
        <v>3725</v>
      </c>
      <c r="N162">
        <v>200</v>
      </c>
      <c r="O162" s="106" t="s">
        <v>1239</v>
      </c>
      <c r="P162">
        <v>0.53832536144185295</v>
      </c>
      <c r="Q162">
        <v>0.85026029728140495</v>
      </c>
      <c r="R162" s="15">
        <v>7.6022875748758996E-4</v>
      </c>
      <c r="S162" s="15">
        <v>5.1320110168883498E-3</v>
      </c>
      <c r="T162">
        <v>-1.83015588315642</v>
      </c>
      <c r="U162">
        <v>1.83015588315642</v>
      </c>
      <c r="V162">
        <v>1.9869351130016799</v>
      </c>
      <c r="W162">
        <v>-11.33</v>
      </c>
      <c r="X162">
        <v>9.65</v>
      </c>
      <c r="Y162">
        <v>374542</v>
      </c>
      <c r="Z162">
        <v>62424</v>
      </c>
      <c r="AA162">
        <v>3.28</v>
      </c>
      <c r="AB162">
        <v>6</v>
      </c>
      <c r="AC162">
        <v>6</v>
      </c>
      <c r="AD162">
        <v>0</v>
      </c>
      <c r="AE162">
        <v>100</v>
      </c>
      <c r="AF162">
        <v>11</v>
      </c>
      <c r="AG162">
        <v>5</v>
      </c>
      <c r="AH162">
        <v>0</v>
      </c>
      <c r="AI162">
        <v>1</v>
      </c>
    </row>
    <row r="163" spans="1:35" x14ac:dyDescent="0.2">
      <c r="A163" s="102">
        <v>1085</v>
      </c>
      <c r="B163">
        <v>2212</v>
      </c>
      <c r="C163" s="106" t="s">
        <v>582</v>
      </c>
      <c r="D163" s="106" t="s">
        <v>1266</v>
      </c>
      <c r="E163">
        <v>1966</v>
      </c>
      <c r="F163">
        <v>1942</v>
      </c>
      <c r="G163">
        <v>500</v>
      </c>
      <c r="H163" s="106" t="s">
        <v>1242</v>
      </c>
      <c r="I163">
        <v>3774</v>
      </c>
      <c r="J163" s="106" t="s">
        <v>655</v>
      </c>
      <c r="K163" s="106" t="s">
        <v>1241</v>
      </c>
      <c r="L163">
        <v>3240</v>
      </c>
      <c r="M163">
        <v>3285</v>
      </c>
      <c r="N163">
        <v>300</v>
      </c>
      <c r="O163" s="106" t="s">
        <v>1239</v>
      </c>
      <c r="P163">
        <v>0.52211093381836604</v>
      </c>
      <c r="Q163">
        <v>0.85256845972603501</v>
      </c>
      <c r="R163" s="15">
        <v>0.17758631405046699</v>
      </c>
      <c r="S163" s="15">
        <v>1.3931029770775699E-2</v>
      </c>
      <c r="T163">
        <v>-1.9534783853958699</v>
      </c>
      <c r="U163">
        <v>1.9534783853958699</v>
      </c>
      <c r="V163">
        <v>1.90531130809958</v>
      </c>
      <c r="W163">
        <v>-18.329999999999998</v>
      </c>
      <c r="X163">
        <v>1.47</v>
      </c>
      <c r="Y163">
        <v>374457</v>
      </c>
      <c r="Z163">
        <v>23404</v>
      </c>
      <c r="AA163">
        <v>1.18</v>
      </c>
      <c r="AB163">
        <v>16</v>
      </c>
      <c r="AC163">
        <v>12</v>
      </c>
      <c r="AD163">
        <v>4</v>
      </c>
      <c r="AE163">
        <v>75</v>
      </c>
      <c r="AF163">
        <v>12</v>
      </c>
      <c r="AG163">
        <v>10</v>
      </c>
      <c r="AH163">
        <v>2</v>
      </c>
      <c r="AI163">
        <v>4</v>
      </c>
    </row>
    <row r="164" spans="1:35" x14ac:dyDescent="0.2">
      <c r="A164" s="102">
        <v>670</v>
      </c>
      <c r="B164">
        <v>2875</v>
      </c>
      <c r="C164" s="106" t="s">
        <v>604</v>
      </c>
      <c r="D164" s="106" t="s">
        <v>1266</v>
      </c>
      <c r="E164">
        <v>4440</v>
      </c>
      <c r="F164">
        <v>4400</v>
      </c>
      <c r="G164">
        <v>200</v>
      </c>
      <c r="H164" s="106" t="s">
        <v>1239</v>
      </c>
      <c r="I164">
        <v>4849</v>
      </c>
      <c r="J164" s="106" t="s">
        <v>546</v>
      </c>
      <c r="K164" s="106" t="s">
        <v>1253</v>
      </c>
      <c r="L164">
        <v>3310</v>
      </c>
      <c r="M164">
        <v>3350</v>
      </c>
      <c r="N164">
        <v>300</v>
      </c>
      <c r="O164" s="106" t="s">
        <v>1242</v>
      </c>
      <c r="P164">
        <v>0.62530213201059603</v>
      </c>
      <c r="Q164">
        <v>0.88738391611762102</v>
      </c>
      <c r="R164">
        <v>0.22439532686961799</v>
      </c>
      <c r="S164" s="15">
        <v>1.8058166139576999E-4</v>
      </c>
      <c r="T164">
        <v>3.08617435229535</v>
      </c>
      <c r="U164">
        <v>3.08617435229535</v>
      </c>
      <c r="V164">
        <v>3.4194733875649401</v>
      </c>
      <c r="W164">
        <v>24.86</v>
      </c>
      <c r="X164">
        <v>14.2</v>
      </c>
      <c r="Y164">
        <v>373776</v>
      </c>
      <c r="Z164">
        <v>31148</v>
      </c>
      <c r="AA164">
        <v>1.77</v>
      </c>
      <c r="AB164">
        <v>12</v>
      </c>
      <c r="AC164">
        <v>8</v>
      </c>
      <c r="AD164">
        <v>4</v>
      </c>
      <c r="AE164">
        <v>66.67</v>
      </c>
      <c r="AF164">
        <v>8</v>
      </c>
      <c r="AG164">
        <v>7</v>
      </c>
      <c r="AH164">
        <v>2</v>
      </c>
      <c r="AI164">
        <v>3</v>
      </c>
    </row>
    <row r="165" spans="1:35" x14ac:dyDescent="0.2">
      <c r="A165" s="102">
        <v>1250</v>
      </c>
      <c r="B165">
        <v>3861</v>
      </c>
      <c r="C165" s="106" t="s">
        <v>35</v>
      </c>
      <c r="D165" s="106" t="s">
        <v>1453</v>
      </c>
      <c r="E165">
        <v>537</v>
      </c>
      <c r="F165">
        <v>545</v>
      </c>
      <c r="G165">
        <v>1400</v>
      </c>
      <c r="H165" s="106" t="s">
        <v>1242</v>
      </c>
      <c r="I165">
        <v>7259</v>
      </c>
      <c r="J165" s="106" t="s">
        <v>25</v>
      </c>
      <c r="K165" s="106" t="s">
        <v>1256</v>
      </c>
      <c r="L165">
        <v>3750</v>
      </c>
      <c r="M165">
        <v>3725</v>
      </c>
      <c r="N165">
        <v>200</v>
      </c>
      <c r="O165" s="106" t="s">
        <v>1239</v>
      </c>
      <c r="P165">
        <v>0.75752082843308799</v>
      </c>
      <c r="Q165">
        <v>0.84066915636148598</v>
      </c>
      <c r="R165" s="15">
        <v>7.8189618010459705E-2</v>
      </c>
      <c r="S165" s="15">
        <v>4.3761022459050301E-2</v>
      </c>
      <c r="T165">
        <v>-0.62032044505321504</v>
      </c>
      <c r="U165">
        <v>0.62032044505321504</v>
      </c>
      <c r="V165">
        <v>0.92938887820116001</v>
      </c>
      <c r="W165">
        <v>-2.42</v>
      </c>
      <c r="X165">
        <v>2.42</v>
      </c>
      <c r="Y165">
        <v>373277</v>
      </c>
      <c r="Z165">
        <v>16229</v>
      </c>
      <c r="AA165">
        <v>0.96</v>
      </c>
      <c r="AB165">
        <v>23</v>
      </c>
      <c r="AC165">
        <v>15</v>
      </c>
      <c r="AD165">
        <v>8</v>
      </c>
      <c r="AE165">
        <v>65.22</v>
      </c>
      <c r="AF165">
        <v>12</v>
      </c>
      <c r="AG165">
        <v>8</v>
      </c>
      <c r="AH165">
        <v>4</v>
      </c>
      <c r="AI165">
        <v>11</v>
      </c>
    </row>
    <row r="166" spans="1:35" x14ac:dyDescent="0.2">
      <c r="A166" s="102">
        <v>569</v>
      </c>
      <c r="B166">
        <v>3076</v>
      </c>
      <c r="C166" s="106" t="s">
        <v>1553</v>
      </c>
      <c r="D166" s="106" t="s">
        <v>1246</v>
      </c>
      <c r="E166">
        <v>1640</v>
      </c>
      <c r="F166">
        <v>1630</v>
      </c>
      <c r="G166">
        <v>600</v>
      </c>
      <c r="H166" s="106" t="s">
        <v>1242</v>
      </c>
      <c r="I166">
        <v>4634</v>
      </c>
      <c r="J166" s="106" t="s">
        <v>63</v>
      </c>
      <c r="K166" s="106" t="s">
        <v>1263</v>
      </c>
      <c r="L166">
        <v>2310</v>
      </c>
      <c r="M166">
        <v>2274</v>
      </c>
      <c r="N166">
        <v>400</v>
      </c>
      <c r="O166" s="106" t="s">
        <v>1239</v>
      </c>
      <c r="P166">
        <v>0.87532012297904105</v>
      </c>
      <c r="Q166">
        <v>0.89614884177844201</v>
      </c>
      <c r="R166" s="106">
        <v>0.36007731668611698</v>
      </c>
      <c r="S166" s="15">
        <v>1.72106772924818E-2</v>
      </c>
      <c r="T166">
        <v>-1.4457877738992699</v>
      </c>
      <c r="U166">
        <v>1.4457877738992699</v>
      </c>
      <c r="V166">
        <v>1.72650526658641</v>
      </c>
      <c r="W166">
        <v>-3.7</v>
      </c>
      <c r="X166">
        <v>7.52</v>
      </c>
      <c r="Y166">
        <v>371689</v>
      </c>
      <c r="Z166">
        <v>30974</v>
      </c>
      <c r="AA166">
        <v>1.6</v>
      </c>
      <c r="AB166">
        <v>12</v>
      </c>
      <c r="AC166">
        <v>9</v>
      </c>
      <c r="AD166">
        <v>3</v>
      </c>
      <c r="AE166">
        <v>75</v>
      </c>
      <c r="AF166">
        <v>10</v>
      </c>
      <c r="AG166">
        <v>6</v>
      </c>
      <c r="AH166">
        <v>1</v>
      </c>
      <c r="AI166">
        <v>5</v>
      </c>
    </row>
    <row r="167" spans="1:35" x14ac:dyDescent="0.2">
      <c r="A167" s="102">
        <v>448</v>
      </c>
      <c r="B167">
        <v>4212</v>
      </c>
      <c r="C167" s="106" t="s">
        <v>666</v>
      </c>
      <c r="D167" s="106" t="s">
        <v>1263</v>
      </c>
      <c r="E167">
        <v>2209</v>
      </c>
      <c r="F167">
        <v>2225</v>
      </c>
      <c r="G167">
        <v>400</v>
      </c>
      <c r="H167" s="106" t="s">
        <v>1242</v>
      </c>
      <c r="I167">
        <v>6465</v>
      </c>
      <c r="J167" s="106" t="s">
        <v>434</v>
      </c>
      <c r="K167" s="106" t="s">
        <v>1251</v>
      </c>
      <c r="L167">
        <v>10060</v>
      </c>
      <c r="M167">
        <v>9990</v>
      </c>
      <c r="N167">
        <v>100</v>
      </c>
      <c r="O167" s="106" t="s">
        <v>1239</v>
      </c>
      <c r="P167">
        <v>0.811603403075012</v>
      </c>
      <c r="Q167">
        <v>0.90410528833968395</v>
      </c>
      <c r="R167">
        <v>8.3136040872856407E-2</v>
      </c>
      <c r="S167">
        <v>6.3237531004354794E-2</v>
      </c>
      <c r="T167">
        <v>-2.1139278325841899</v>
      </c>
      <c r="U167">
        <v>2.1139278325841899</v>
      </c>
      <c r="V167">
        <v>1.1192419776697</v>
      </c>
      <c r="W167">
        <v>-5.43</v>
      </c>
      <c r="X167">
        <v>10.91</v>
      </c>
      <c r="Y167">
        <v>371414</v>
      </c>
      <c r="Z167">
        <v>20634</v>
      </c>
      <c r="AA167">
        <v>1.23</v>
      </c>
      <c r="AB167">
        <v>18</v>
      </c>
      <c r="AC167">
        <v>11</v>
      </c>
      <c r="AD167">
        <v>7</v>
      </c>
      <c r="AE167">
        <v>61.11</v>
      </c>
      <c r="AF167">
        <v>11</v>
      </c>
      <c r="AG167">
        <v>8</v>
      </c>
      <c r="AH167">
        <v>3</v>
      </c>
      <c r="AI167">
        <v>7</v>
      </c>
    </row>
    <row r="168" spans="1:35" x14ac:dyDescent="0.2">
      <c r="A168" s="102">
        <v>1110</v>
      </c>
      <c r="B168">
        <v>2175</v>
      </c>
      <c r="C168" s="106" t="s">
        <v>1463</v>
      </c>
      <c r="D168" s="106" t="s">
        <v>1253</v>
      </c>
      <c r="E168">
        <v>2146</v>
      </c>
      <c r="F168">
        <v>2225</v>
      </c>
      <c r="G168">
        <v>400</v>
      </c>
      <c r="H168" s="106" t="s">
        <v>1242</v>
      </c>
      <c r="I168">
        <v>3197</v>
      </c>
      <c r="J168" s="106" t="s">
        <v>627</v>
      </c>
      <c r="K168" s="106" t="s">
        <v>1264</v>
      </c>
      <c r="L168">
        <v>1752</v>
      </c>
      <c r="M168">
        <v>1780</v>
      </c>
      <c r="N168">
        <v>500</v>
      </c>
      <c r="O168" s="106" t="s">
        <v>1239</v>
      </c>
      <c r="P168">
        <v>0.88389972107239301</v>
      </c>
      <c r="Q168">
        <v>0.85052607290912396</v>
      </c>
      <c r="R168">
        <v>0.291973114059912</v>
      </c>
      <c r="S168" s="15">
        <v>7.6597327994735703E-2</v>
      </c>
      <c r="T168">
        <v>-1.1851925242409</v>
      </c>
      <c r="U168">
        <v>1.1851925242409</v>
      </c>
      <c r="V168">
        <v>1.2287793185076401</v>
      </c>
      <c r="W168">
        <v>-7.64</v>
      </c>
      <c r="X168">
        <v>0</v>
      </c>
      <c r="Y168">
        <v>366430</v>
      </c>
      <c r="Z168">
        <v>19286</v>
      </c>
      <c r="AA168">
        <v>0.99</v>
      </c>
      <c r="AB168">
        <v>19</v>
      </c>
      <c r="AC168">
        <v>13</v>
      </c>
      <c r="AD168">
        <v>6</v>
      </c>
      <c r="AE168">
        <v>68.42</v>
      </c>
      <c r="AF168">
        <v>9</v>
      </c>
      <c r="AG168">
        <v>12</v>
      </c>
      <c r="AH168">
        <v>5</v>
      </c>
      <c r="AI168">
        <v>2</v>
      </c>
    </row>
    <row r="169" spans="1:35" x14ac:dyDescent="0.2">
      <c r="A169" s="102">
        <v>1282</v>
      </c>
      <c r="B169">
        <v>4183</v>
      </c>
      <c r="C169" s="106" t="s">
        <v>1432</v>
      </c>
      <c r="D169" s="106" t="s">
        <v>1263</v>
      </c>
      <c r="E169">
        <v>2400</v>
      </c>
      <c r="F169">
        <v>2450</v>
      </c>
      <c r="G169">
        <v>300</v>
      </c>
      <c r="H169" s="106" t="s">
        <v>1239</v>
      </c>
      <c r="I169">
        <v>5233</v>
      </c>
      <c r="J169" s="106" t="s">
        <v>1437</v>
      </c>
      <c r="K169" s="106" t="s">
        <v>1238</v>
      </c>
      <c r="L169">
        <v>2745</v>
      </c>
      <c r="M169">
        <v>2781</v>
      </c>
      <c r="N169">
        <v>300</v>
      </c>
      <c r="O169" s="106" t="s">
        <v>1242</v>
      </c>
      <c r="P169">
        <v>0.75935420568855305</v>
      </c>
      <c r="Q169">
        <v>0.83798146245041805</v>
      </c>
      <c r="R169" s="106">
        <v>0.10503363603316899</v>
      </c>
      <c r="S169">
        <v>2.0751400543685499E-2</v>
      </c>
      <c r="T169">
        <v>1.86809708227778</v>
      </c>
      <c r="U169">
        <v>1.86809708227778</v>
      </c>
      <c r="V169">
        <v>1.66299797687428</v>
      </c>
      <c r="W169">
        <v>5.7</v>
      </c>
      <c r="X169">
        <v>11.9</v>
      </c>
      <c r="Y169">
        <v>364305</v>
      </c>
      <c r="Z169">
        <v>26022</v>
      </c>
      <c r="AA169">
        <v>1.29</v>
      </c>
      <c r="AB169">
        <v>14</v>
      </c>
      <c r="AC169">
        <v>11</v>
      </c>
      <c r="AD169">
        <v>3</v>
      </c>
      <c r="AE169">
        <v>78.569999999999993</v>
      </c>
      <c r="AF169">
        <v>11</v>
      </c>
      <c r="AG169">
        <v>8</v>
      </c>
      <c r="AH169">
        <v>2</v>
      </c>
      <c r="AI169">
        <v>4</v>
      </c>
    </row>
    <row r="170" spans="1:35" x14ac:dyDescent="0.2">
      <c r="A170" s="102">
        <v>577</v>
      </c>
      <c r="B170">
        <v>6269</v>
      </c>
      <c r="C170" s="106" t="s">
        <v>1649</v>
      </c>
      <c r="D170" s="106" t="s">
        <v>1251</v>
      </c>
      <c r="E170">
        <v>1901</v>
      </c>
      <c r="F170">
        <v>1883</v>
      </c>
      <c r="G170">
        <v>500</v>
      </c>
      <c r="H170" s="106" t="s">
        <v>1242</v>
      </c>
      <c r="I170">
        <v>7261</v>
      </c>
      <c r="J170" s="106" t="s">
        <v>1609</v>
      </c>
      <c r="K170" s="106" t="s">
        <v>1256</v>
      </c>
      <c r="L170">
        <v>854</v>
      </c>
      <c r="M170">
        <v>836</v>
      </c>
      <c r="N170">
        <v>1100</v>
      </c>
      <c r="O170" s="106" t="s">
        <v>1239</v>
      </c>
      <c r="P170">
        <v>0.735792730036402</v>
      </c>
      <c r="Q170">
        <v>0.89568090905057396</v>
      </c>
      <c r="R170" s="106">
        <v>0.38505593685763001</v>
      </c>
      <c r="S170" s="106">
        <v>8.5702389791890796E-3</v>
      </c>
      <c r="T170">
        <v>-2.1083711866106798</v>
      </c>
      <c r="U170">
        <v>2.1083711866106798</v>
      </c>
      <c r="V170">
        <v>2.2462316356899201</v>
      </c>
      <c r="W170">
        <v>-17.350000000000001</v>
      </c>
      <c r="X170">
        <v>2.33</v>
      </c>
      <c r="Y170">
        <v>362787</v>
      </c>
      <c r="Z170">
        <v>15773</v>
      </c>
      <c r="AA170">
        <v>0.83</v>
      </c>
      <c r="AB170">
        <v>23</v>
      </c>
      <c r="AC170">
        <v>14</v>
      </c>
      <c r="AD170">
        <v>9</v>
      </c>
      <c r="AE170">
        <v>60.87</v>
      </c>
      <c r="AF170">
        <v>11</v>
      </c>
      <c r="AG170">
        <v>11</v>
      </c>
      <c r="AH170">
        <v>6</v>
      </c>
      <c r="AI170">
        <v>6</v>
      </c>
    </row>
    <row r="171" spans="1:35" x14ac:dyDescent="0.2">
      <c r="A171" s="102">
        <v>1308</v>
      </c>
      <c r="B171">
        <v>7267</v>
      </c>
      <c r="C171" s="106" t="s">
        <v>58</v>
      </c>
      <c r="D171" s="106" t="s">
        <v>1256</v>
      </c>
      <c r="E171">
        <v>2902</v>
      </c>
      <c r="F171">
        <v>2935</v>
      </c>
      <c r="G171">
        <v>300</v>
      </c>
      <c r="H171" s="106" t="s">
        <v>1239</v>
      </c>
      <c r="I171">
        <v>9069</v>
      </c>
      <c r="J171" s="106" t="s">
        <v>1349</v>
      </c>
      <c r="K171" s="106" t="s">
        <v>1359</v>
      </c>
      <c r="L171">
        <v>813</v>
      </c>
      <c r="M171">
        <v>827</v>
      </c>
      <c r="N171">
        <v>1100</v>
      </c>
      <c r="O171" s="106" t="s">
        <v>1242</v>
      </c>
      <c r="P171">
        <v>0.74261570291721002</v>
      </c>
      <c r="Q171">
        <v>0.83555670118952097</v>
      </c>
      <c r="R171">
        <v>0.39619993478203602</v>
      </c>
      <c r="S171" s="15">
        <v>4.1094549323324797E-3</v>
      </c>
      <c r="T171">
        <v>2.0875285930780598</v>
      </c>
      <c r="U171">
        <v>2.0875285930780598</v>
      </c>
      <c r="V171">
        <v>1.6626081204334899</v>
      </c>
      <c r="W171">
        <v>5.1100000000000003</v>
      </c>
      <c r="X171">
        <v>3.32</v>
      </c>
      <c r="Y171">
        <v>362249</v>
      </c>
      <c r="Z171">
        <v>21309</v>
      </c>
      <c r="AA171">
        <v>1.22</v>
      </c>
      <c r="AB171">
        <v>17</v>
      </c>
      <c r="AC171">
        <v>13</v>
      </c>
      <c r="AD171">
        <v>4</v>
      </c>
      <c r="AE171">
        <v>76.47</v>
      </c>
      <c r="AF171">
        <v>13</v>
      </c>
      <c r="AG171">
        <v>6</v>
      </c>
      <c r="AH171">
        <v>1</v>
      </c>
      <c r="AI171">
        <v>10</v>
      </c>
    </row>
    <row r="172" spans="1:35" x14ac:dyDescent="0.2">
      <c r="A172" s="102">
        <v>37</v>
      </c>
      <c r="B172">
        <v>3635</v>
      </c>
      <c r="C172" s="106" t="s">
        <v>44</v>
      </c>
      <c r="D172" s="106" t="s">
        <v>1241</v>
      </c>
      <c r="E172">
        <v>2830</v>
      </c>
      <c r="F172">
        <v>2939</v>
      </c>
      <c r="G172">
        <v>300</v>
      </c>
      <c r="H172" s="106" t="s">
        <v>1239</v>
      </c>
      <c r="I172">
        <v>8804</v>
      </c>
      <c r="J172" s="106" t="s">
        <v>900</v>
      </c>
      <c r="K172" s="106" t="s">
        <v>1260</v>
      </c>
      <c r="L172">
        <v>1622</v>
      </c>
      <c r="M172">
        <v>1637</v>
      </c>
      <c r="N172">
        <v>500</v>
      </c>
      <c r="O172" s="106" t="s">
        <v>1242</v>
      </c>
      <c r="P172">
        <v>0.77502567142574297</v>
      </c>
      <c r="Q172">
        <v>0.95847810893681795</v>
      </c>
      <c r="R172">
        <v>0.122074286028446</v>
      </c>
      <c r="S172">
        <v>2.9360665820448401E-2</v>
      </c>
      <c r="T172">
        <v>2.1209631943946001</v>
      </c>
      <c r="U172">
        <v>2.1209631943946001</v>
      </c>
      <c r="V172">
        <v>1.76416135825528</v>
      </c>
      <c r="W172">
        <v>7.34</v>
      </c>
      <c r="X172">
        <v>7.17</v>
      </c>
      <c r="Y172">
        <v>360434</v>
      </c>
      <c r="Z172">
        <v>18022</v>
      </c>
      <c r="AA172">
        <v>0.98</v>
      </c>
      <c r="AB172">
        <v>20</v>
      </c>
      <c r="AC172">
        <v>13</v>
      </c>
      <c r="AD172">
        <v>7</v>
      </c>
      <c r="AE172">
        <v>65</v>
      </c>
      <c r="AF172">
        <v>12</v>
      </c>
      <c r="AG172">
        <v>9</v>
      </c>
      <c r="AH172">
        <v>3</v>
      </c>
      <c r="AI172">
        <v>8</v>
      </c>
    </row>
    <row r="173" spans="1:35" x14ac:dyDescent="0.2">
      <c r="A173" s="102">
        <v>887</v>
      </c>
      <c r="B173">
        <v>6301</v>
      </c>
      <c r="C173" s="106" t="s">
        <v>53</v>
      </c>
      <c r="D173" s="106" t="s">
        <v>1251</v>
      </c>
      <c r="E173">
        <v>2219</v>
      </c>
      <c r="F173">
        <v>2241.5</v>
      </c>
      <c r="G173">
        <v>300</v>
      </c>
      <c r="H173" s="106" t="s">
        <v>1242</v>
      </c>
      <c r="I173">
        <v>7259</v>
      </c>
      <c r="J173" s="106" t="s">
        <v>25</v>
      </c>
      <c r="K173" s="106" t="s">
        <v>1256</v>
      </c>
      <c r="L173">
        <v>3750</v>
      </c>
      <c r="M173">
        <v>3725</v>
      </c>
      <c r="N173">
        <v>200</v>
      </c>
      <c r="O173" s="106" t="s">
        <v>1239</v>
      </c>
      <c r="P173">
        <v>0.70836134466509604</v>
      </c>
      <c r="Q173">
        <v>0.86902103835830702</v>
      </c>
      <c r="R173">
        <v>0.11484838812302101</v>
      </c>
      <c r="S173">
        <v>1.2828595139301101E-4</v>
      </c>
      <c r="T173">
        <v>-1.3631473043747899</v>
      </c>
      <c r="U173">
        <v>1.3631473043747899</v>
      </c>
      <c r="V173">
        <v>2.1689712878190899</v>
      </c>
      <c r="W173">
        <v>-6.02</v>
      </c>
      <c r="X173">
        <v>9.74</v>
      </c>
      <c r="Y173">
        <v>359612</v>
      </c>
      <c r="Z173">
        <v>35961</v>
      </c>
      <c r="AA173">
        <v>1.93</v>
      </c>
      <c r="AB173">
        <v>10</v>
      </c>
      <c r="AC173">
        <v>8</v>
      </c>
      <c r="AD173">
        <v>2</v>
      </c>
      <c r="AE173">
        <v>80</v>
      </c>
      <c r="AF173">
        <v>13</v>
      </c>
      <c r="AG173">
        <v>7</v>
      </c>
      <c r="AH173">
        <v>1</v>
      </c>
      <c r="AI173">
        <v>2</v>
      </c>
    </row>
    <row r="174" spans="1:35" x14ac:dyDescent="0.2">
      <c r="A174" s="102">
        <v>1311</v>
      </c>
      <c r="B174">
        <v>7272</v>
      </c>
      <c r="C174" s="106" t="s">
        <v>1443</v>
      </c>
      <c r="D174" s="106" t="s">
        <v>1256</v>
      </c>
      <c r="E174">
        <v>1846</v>
      </c>
      <c r="F174">
        <v>1856</v>
      </c>
      <c r="G174">
        <v>600</v>
      </c>
      <c r="H174" s="106" t="s">
        <v>1242</v>
      </c>
      <c r="I174">
        <v>9787</v>
      </c>
      <c r="J174" s="106" t="s">
        <v>1655</v>
      </c>
      <c r="K174" s="106" t="s">
        <v>1253</v>
      </c>
      <c r="L174">
        <v>3535</v>
      </c>
      <c r="M174">
        <v>3540</v>
      </c>
      <c r="N174">
        <v>300</v>
      </c>
      <c r="O174" s="106" t="s">
        <v>1239</v>
      </c>
      <c r="P174">
        <v>0.71726861078512905</v>
      </c>
      <c r="Q174">
        <v>0.835494409991273</v>
      </c>
      <c r="R174">
        <v>0.49546549569051201</v>
      </c>
      <c r="S174" s="106">
        <v>2.86000665593996E-2</v>
      </c>
      <c r="T174">
        <v>-1.7038104258770901</v>
      </c>
      <c r="U174">
        <v>1.7038104258770901</v>
      </c>
      <c r="V174">
        <v>1.6726869332383201</v>
      </c>
      <c r="W174">
        <v>-7.98</v>
      </c>
      <c r="X174">
        <v>4.8600000000000003</v>
      </c>
      <c r="Y174">
        <v>359137</v>
      </c>
      <c r="Z174">
        <v>25653</v>
      </c>
      <c r="AA174">
        <v>1.4</v>
      </c>
      <c r="AB174">
        <v>14</v>
      </c>
      <c r="AC174">
        <v>9</v>
      </c>
      <c r="AD174">
        <v>5</v>
      </c>
      <c r="AE174">
        <v>64.290000000000006</v>
      </c>
      <c r="AF174">
        <v>12</v>
      </c>
      <c r="AG174">
        <v>8</v>
      </c>
      <c r="AH174">
        <v>3</v>
      </c>
      <c r="AI174">
        <v>3</v>
      </c>
    </row>
    <row r="175" spans="1:35" x14ac:dyDescent="0.2">
      <c r="A175" s="102">
        <v>1018</v>
      </c>
      <c r="B175">
        <v>4536</v>
      </c>
      <c r="C175" s="106" t="s">
        <v>1523</v>
      </c>
      <c r="D175" s="106" t="s">
        <v>1261</v>
      </c>
      <c r="E175">
        <v>1884</v>
      </c>
      <c r="F175">
        <v>1896</v>
      </c>
      <c r="G175">
        <v>500</v>
      </c>
      <c r="H175" s="106" t="s">
        <v>1239</v>
      </c>
      <c r="I175">
        <v>6925</v>
      </c>
      <c r="J175" s="106" t="s">
        <v>1650</v>
      </c>
      <c r="K175" s="106" t="s">
        <v>1244</v>
      </c>
      <c r="L175">
        <v>1375</v>
      </c>
      <c r="M175">
        <v>1411</v>
      </c>
      <c r="N175">
        <v>700</v>
      </c>
      <c r="O175" s="106" t="s">
        <v>1242</v>
      </c>
      <c r="P175">
        <v>0.66823413665624598</v>
      </c>
      <c r="Q175">
        <v>0.85742806350388101</v>
      </c>
      <c r="R175">
        <v>0.14640687816768599</v>
      </c>
      <c r="S175" s="106">
        <v>2.3356959638732001E-2</v>
      </c>
      <c r="T175">
        <v>1.62175965096592</v>
      </c>
      <c r="U175">
        <v>1.62175965096592</v>
      </c>
      <c r="V175">
        <v>1.6088675053919299</v>
      </c>
      <c r="W175">
        <v>6</v>
      </c>
      <c r="X175">
        <v>4.1900000000000004</v>
      </c>
      <c r="Y175">
        <v>358832</v>
      </c>
      <c r="Z175">
        <v>22427</v>
      </c>
      <c r="AA175">
        <v>1.08</v>
      </c>
      <c r="AB175">
        <v>16</v>
      </c>
      <c r="AC175">
        <v>10</v>
      </c>
      <c r="AD175">
        <v>6</v>
      </c>
      <c r="AE175">
        <v>62.5</v>
      </c>
      <c r="AF175">
        <v>10</v>
      </c>
      <c r="AG175">
        <v>8</v>
      </c>
      <c r="AH175">
        <v>4</v>
      </c>
      <c r="AI175">
        <v>4</v>
      </c>
    </row>
    <row r="176" spans="1:35" x14ac:dyDescent="0.2">
      <c r="A176" s="102">
        <v>1448</v>
      </c>
      <c r="B176">
        <v>2503</v>
      </c>
      <c r="C176" s="106" t="s">
        <v>2068</v>
      </c>
      <c r="D176" s="106" t="s">
        <v>1266</v>
      </c>
      <c r="E176">
        <v>2144.5</v>
      </c>
      <c r="F176">
        <v>2120.5</v>
      </c>
      <c r="G176">
        <v>400</v>
      </c>
      <c r="H176" s="106" t="s">
        <v>1242</v>
      </c>
      <c r="I176">
        <v>4502</v>
      </c>
      <c r="J176" s="106" t="s">
        <v>1511</v>
      </c>
      <c r="K176" s="106" t="s">
        <v>1261</v>
      </c>
      <c r="L176">
        <v>4023</v>
      </c>
      <c r="M176">
        <v>4067</v>
      </c>
      <c r="N176">
        <v>200</v>
      </c>
      <c r="O176" s="106" t="s">
        <v>1239</v>
      </c>
      <c r="P176">
        <v>0.70932314528235496</v>
      </c>
      <c r="Q176">
        <v>0.82377394930874703</v>
      </c>
      <c r="R176" s="15">
        <v>2.76780219836908E-2</v>
      </c>
      <c r="S176">
        <v>8.6802705107410605E-4</v>
      </c>
      <c r="T176">
        <v>-2.6909376534400402</v>
      </c>
      <c r="U176">
        <v>2.6909376534400402</v>
      </c>
      <c r="V176">
        <v>2.3023520456623898</v>
      </c>
      <c r="W176">
        <v>-7.23</v>
      </c>
      <c r="X176">
        <v>4.28</v>
      </c>
      <c r="Y176">
        <v>358563</v>
      </c>
      <c r="Z176">
        <v>19920</v>
      </c>
      <c r="AA176">
        <v>0.88</v>
      </c>
      <c r="AB176">
        <v>18</v>
      </c>
      <c r="AC176">
        <v>12</v>
      </c>
      <c r="AD176">
        <v>6</v>
      </c>
      <c r="AE176">
        <v>66.67</v>
      </c>
      <c r="AF176">
        <v>11</v>
      </c>
      <c r="AG176">
        <v>9</v>
      </c>
      <c r="AH176">
        <v>4</v>
      </c>
      <c r="AI176">
        <v>5</v>
      </c>
    </row>
    <row r="177" spans="1:35" x14ac:dyDescent="0.2">
      <c r="A177" s="102">
        <v>1540</v>
      </c>
      <c r="B177">
        <v>6301</v>
      </c>
      <c r="C177" s="106" t="s">
        <v>53</v>
      </c>
      <c r="D177" s="106" t="s">
        <v>1251</v>
      </c>
      <c r="E177">
        <v>2219</v>
      </c>
      <c r="F177">
        <v>2241.5</v>
      </c>
      <c r="G177">
        <v>400</v>
      </c>
      <c r="H177" s="106" t="s">
        <v>1239</v>
      </c>
      <c r="I177">
        <v>8012</v>
      </c>
      <c r="J177" s="106" t="s">
        <v>1459</v>
      </c>
      <c r="K177" s="106" t="s">
        <v>1246</v>
      </c>
      <c r="L177">
        <v>1395</v>
      </c>
      <c r="M177">
        <v>1391</v>
      </c>
      <c r="N177">
        <v>600</v>
      </c>
      <c r="O177" s="106" t="s">
        <v>1242</v>
      </c>
      <c r="P177">
        <v>0.950763510388827</v>
      </c>
      <c r="Q177">
        <v>0.81556327550766405</v>
      </c>
      <c r="R177" s="15">
        <v>0.12609923960009101</v>
      </c>
      <c r="S177">
        <v>5.8353082527486201E-2</v>
      </c>
      <c r="T177">
        <v>8.8717020243936403E-3</v>
      </c>
      <c r="U177">
        <v>8.8717020243936403E-3</v>
      </c>
      <c r="V177">
        <v>0.80573332934811503</v>
      </c>
      <c r="W177">
        <v>0.02</v>
      </c>
      <c r="X177">
        <v>6.92</v>
      </c>
      <c r="Y177">
        <v>357927</v>
      </c>
      <c r="Z177">
        <v>22370</v>
      </c>
      <c r="AA177">
        <v>1.18</v>
      </c>
      <c r="AB177">
        <v>16</v>
      </c>
      <c r="AC177">
        <v>11</v>
      </c>
      <c r="AD177">
        <v>5</v>
      </c>
      <c r="AE177">
        <v>68.75</v>
      </c>
      <c r="AF177">
        <v>12</v>
      </c>
      <c r="AG177">
        <v>8</v>
      </c>
      <c r="AH177">
        <v>3</v>
      </c>
      <c r="AI177">
        <v>5</v>
      </c>
    </row>
    <row r="178" spans="1:35" x14ac:dyDescent="0.2">
      <c r="A178" s="102">
        <v>1078</v>
      </c>
      <c r="B178">
        <v>7202</v>
      </c>
      <c r="C178" s="106" t="s">
        <v>778</v>
      </c>
      <c r="D178" s="106" t="s">
        <v>1256</v>
      </c>
      <c r="E178">
        <v>1070</v>
      </c>
      <c r="F178">
        <v>1084</v>
      </c>
      <c r="G178">
        <v>1000</v>
      </c>
      <c r="H178" s="106" t="s">
        <v>1242</v>
      </c>
      <c r="I178">
        <v>8086</v>
      </c>
      <c r="J178" s="106" t="s">
        <v>1522</v>
      </c>
      <c r="K178" s="106" t="s">
        <v>1248</v>
      </c>
      <c r="L178">
        <v>1209</v>
      </c>
      <c r="M178">
        <v>1205</v>
      </c>
      <c r="N178">
        <v>900</v>
      </c>
      <c r="O178" s="106" t="s">
        <v>1239</v>
      </c>
      <c r="P178">
        <v>0.83530071722697696</v>
      </c>
      <c r="Q178">
        <v>0.85330266765004004</v>
      </c>
      <c r="R178" s="106">
        <v>0.215616810218556</v>
      </c>
      <c r="S178" s="106">
        <v>7.8580965466297406E-2</v>
      </c>
      <c r="T178">
        <v>-1.2165033741501099</v>
      </c>
      <c r="U178">
        <v>1.2165033741501099</v>
      </c>
      <c r="V178">
        <v>0.85548653184978996</v>
      </c>
      <c r="W178">
        <v>-7.46</v>
      </c>
      <c r="X178">
        <v>0.05</v>
      </c>
      <c r="Y178">
        <v>357355</v>
      </c>
      <c r="Z178">
        <v>22335</v>
      </c>
      <c r="AA178">
        <v>1.0900000000000001</v>
      </c>
      <c r="AB178">
        <v>16</v>
      </c>
      <c r="AC178">
        <v>12</v>
      </c>
      <c r="AD178">
        <v>4</v>
      </c>
      <c r="AE178">
        <v>75</v>
      </c>
      <c r="AF178">
        <v>12</v>
      </c>
      <c r="AG178">
        <v>8</v>
      </c>
      <c r="AH178">
        <v>2</v>
      </c>
      <c r="AI178">
        <v>6</v>
      </c>
    </row>
    <row r="179" spans="1:35" x14ac:dyDescent="0.2">
      <c r="A179" s="102">
        <v>1488</v>
      </c>
      <c r="B179">
        <v>7321</v>
      </c>
      <c r="C179" s="106" t="s">
        <v>1441</v>
      </c>
      <c r="D179" s="106" t="s">
        <v>1294</v>
      </c>
      <c r="E179">
        <v>544</v>
      </c>
      <c r="F179">
        <v>543</v>
      </c>
      <c r="G179">
        <v>2000</v>
      </c>
      <c r="H179" s="106" t="s">
        <v>1242</v>
      </c>
      <c r="I179">
        <v>9716</v>
      </c>
      <c r="J179" s="106" t="s">
        <v>1438</v>
      </c>
      <c r="K179" s="106" t="s">
        <v>1253</v>
      </c>
      <c r="L179">
        <v>1074</v>
      </c>
      <c r="M179">
        <v>1096</v>
      </c>
      <c r="N179">
        <v>1000</v>
      </c>
      <c r="O179" s="106" t="s">
        <v>1239</v>
      </c>
      <c r="P179">
        <v>0.93809092027538199</v>
      </c>
      <c r="Q179">
        <v>0.82074333617611805</v>
      </c>
      <c r="R179" s="15">
        <v>3.6844495361433902E-2</v>
      </c>
      <c r="S179">
        <v>4.70813899078987E-3</v>
      </c>
      <c r="T179">
        <v>-7.9295069643594701E-2</v>
      </c>
      <c r="U179">
        <v>7.9295069643594701E-2</v>
      </c>
      <c r="V179">
        <v>0.40448687520585802</v>
      </c>
      <c r="W179">
        <v>-0.3</v>
      </c>
      <c r="X179">
        <v>0.91</v>
      </c>
      <c r="Y179">
        <v>356816</v>
      </c>
      <c r="Z179">
        <v>44602</v>
      </c>
      <c r="AA179">
        <v>2.17</v>
      </c>
      <c r="AB179">
        <v>8</v>
      </c>
      <c r="AC179">
        <v>7</v>
      </c>
      <c r="AD179">
        <v>1</v>
      </c>
      <c r="AE179">
        <v>87.5</v>
      </c>
      <c r="AF179">
        <v>9</v>
      </c>
      <c r="AG179">
        <v>6</v>
      </c>
      <c r="AH179">
        <v>1</v>
      </c>
      <c r="AI179">
        <v>1</v>
      </c>
    </row>
    <row r="180" spans="1:35" x14ac:dyDescent="0.2">
      <c r="A180" s="102">
        <v>1381</v>
      </c>
      <c r="B180">
        <v>1332</v>
      </c>
      <c r="C180" s="106" t="s">
        <v>1647</v>
      </c>
      <c r="D180" s="106" t="s">
        <v>1357</v>
      </c>
      <c r="E180">
        <v>571</v>
      </c>
      <c r="F180">
        <v>570</v>
      </c>
      <c r="G180">
        <v>1900</v>
      </c>
      <c r="H180" s="106" t="s">
        <v>1239</v>
      </c>
      <c r="I180">
        <v>9716</v>
      </c>
      <c r="J180" s="106" t="s">
        <v>1438</v>
      </c>
      <c r="K180" s="106" t="s">
        <v>1253</v>
      </c>
      <c r="L180">
        <v>1074</v>
      </c>
      <c r="M180">
        <v>1096</v>
      </c>
      <c r="N180">
        <v>1000</v>
      </c>
      <c r="O180" s="106" t="s">
        <v>1242</v>
      </c>
      <c r="P180">
        <v>0.78382854046481598</v>
      </c>
      <c r="Q180">
        <v>0.83003261234306103</v>
      </c>
      <c r="R180" s="15">
        <v>2.9444129263338399E-2</v>
      </c>
      <c r="S180" s="106">
        <v>1.5869352780242901E-2</v>
      </c>
      <c r="T180">
        <v>2.8564344526410501</v>
      </c>
      <c r="U180">
        <v>2.8564344526410501</v>
      </c>
      <c r="V180">
        <v>2.52111723700679</v>
      </c>
      <c r="W180">
        <v>11.32</v>
      </c>
      <c r="X180">
        <v>1.19</v>
      </c>
      <c r="Y180">
        <v>356514</v>
      </c>
      <c r="Z180">
        <v>23768</v>
      </c>
      <c r="AA180">
        <v>1.1499999999999999</v>
      </c>
      <c r="AB180">
        <v>15</v>
      </c>
      <c r="AC180">
        <v>9</v>
      </c>
      <c r="AD180">
        <v>6</v>
      </c>
      <c r="AE180">
        <v>60</v>
      </c>
      <c r="AF180">
        <v>11</v>
      </c>
      <c r="AG180">
        <v>8</v>
      </c>
      <c r="AH180">
        <v>3</v>
      </c>
      <c r="AI180">
        <v>4</v>
      </c>
    </row>
    <row r="181" spans="1:35" x14ac:dyDescent="0.2">
      <c r="A181" s="102">
        <v>78</v>
      </c>
      <c r="B181">
        <v>1332</v>
      </c>
      <c r="C181" s="106" t="s">
        <v>1647</v>
      </c>
      <c r="D181" s="106" t="s">
        <v>1357</v>
      </c>
      <c r="E181">
        <v>571</v>
      </c>
      <c r="F181">
        <v>570</v>
      </c>
      <c r="G181">
        <v>1700</v>
      </c>
      <c r="H181" s="106" t="s">
        <v>1239</v>
      </c>
      <c r="I181">
        <v>3863</v>
      </c>
      <c r="J181" s="106" t="s">
        <v>1454</v>
      </c>
      <c r="K181" s="106" t="s">
        <v>1453</v>
      </c>
      <c r="L181">
        <v>1633</v>
      </c>
      <c r="M181">
        <v>1645</v>
      </c>
      <c r="N181">
        <v>600</v>
      </c>
      <c r="O181" s="106" t="s">
        <v>1242</v>
      </c>
      <c r="P181">
        <v>0.66871827547482399</v>
      </c>
      <c r="Q181">
        <v>0.94767291611487303</v>
      </c>
      <c r="R181">
        <v>0.16709307857865499</v>
      </c>
      <c r="S181" s="106">
        <v>2.1988178147613599E-2</v>
      </c>
      <c r="T181">
        <v>0.65615292365479205</v>
      </c>
      <c r="U181">
        <v>0.65615292365479205</v>
      </c>
      <c r="V181">
        <v>0.87273271064756297</v>
      </c>
      <c r="W181">
        <v>1.8</v>
      </c>
      <c r="X181">
        <v>1.82</v>
      </c>
      <c r="Y181">
        <v>356243</v>
      </c>
      <c r="Z181">
        <v>19791</v>
      </c>
      <c r="AA181">
        <v>1.05</v>
      </c>
      <c r="AB181">
        <v>18</v>
      </c>
      <c r="AC181">
        <v>12</v>
      </c>
      <c r="AD181">
        <v>6</v>
      </c>
      <c r="AE181">
        <v>66.67</v>
      </c>
      <c r="AF181">
        <v>12</v>
      </c>
      <c r="AG181">
        <v>9</v>
      </c>
      <c r="AH181">
        <v>2</v>
      </c>
      <c r="AI181">
        <v>7</v>
      </c>
    </row>
    <row r="182" spans="1:35" x14ac:dyDescent="0.2">
      <c r="A182" s="102">
        <v>1471</v>
      </c>
      <c r="B182">
        <v>3291</v>
      </c>
      <c r="C182" s="106" t="s">
        <v>56</v>
      </c>
      <c r="D182" s="106" t="s">
        <v>1260</v>
      </c>
      <c r="E182">
        <v>1567</v>
      </c>
      <c r="F182">
        <v>1566</v>
      </c>
      <c r="G182">
        <v>600</v>
      </c>
      <c r="H182" s="106" t="s">
        <v>1242</v>
      </c>
      <c r="I182">
        <v>6301</v>
      </c>
      <c r="J182" s="106" t="s">
        <v>53</v>
      </c>
      <c r="K182" s="106" t="s">
        <v>1251</v>
      </c>
      <c r="L182">
        <v>2219</v>
      </c>
      <c r="M182">
        <v>2241.5</v>
      </c>
      <c r="N182">
        <v>400</v>
      </c>
      <c r="O182" s="106" t="s">
        <v>1239</v>
      </c>
      <c r="P182">
        <v>0.87674620498850697</v>
      </c>
      <c r="Q182">
        <v>0.82177431401310796</v>
      </c>
      <c r="R182" s="106">
        <v>3.12974600158306E-2</v>
      </c>
      <c r="S182" s="15">
        <v>4.2163197227277502E-2</v>
      </c>
      <c r="T182">
        <v>-1.37700421627841</v>
      </c>
      <c r="U182">
        <v>1.37700421627841</v>
      </c>
      <c r="V182">
        <v>0.73261421101703506</v>
      </c>
      <c r="W182">
        <v>-4.75</v>
      </c>
      <c r="X182">
        <v>4.8</v>
      </c>
      <c r="Y182">
        <v>355682</v>
      </c>
      <c r="Z182">
        <v>17784</v>
      </c>
      <c r="AA182">
        <v>0.94</v>
      </c>
      <c r="AB182">
        <v>20</v>
      </c>
      <c r="AC182">
        <v>15</v>
      </c>
      <c r="AD182">
        <v>5</v>
      </c>
      <c r="AE182">
        <v>75</v>
      </c>
      <c r="AF182">
        <v>10</v>
      </c>
      <c r="AG182">
        <v>11</v>
      </c>
      <c r="AH182">
        <v>4</v>
      </c>
      <c r="AI182">
        <v>5</v>
      </c>
    </row>
    <row r="183" spans="1:35" x14ac:dyDescent="0.2">
      <c r="A183" s="102">
        <v>1382</v>
      </c>
      <c r="B183">
        <v>3048</v>
      </c>
      <c r="C183" s="106" t="s">
        <v>1552</v>
      </c>
      <c r="D183" s="106" t="s">
        <v>1264</v>
      </c>
      <c r="E183">
        <v>1031</v>
      </c>
      <c r="F183">
        <v>1036</v>
      </c>
      <c r="G183">
        <v>800</v>
      </c>
      <c r="H183" s="106" t="s">
        <v>1242</v>
      </c>
      <c r="I183">
        <v>8309</v>
      </c>
      <c r="J183" s="106" t="s">
        <v>861</v>
      </c>
      <c r="K183" s="106" t="s">
        <v>1294</v>
      </c>
      <c r="L183">
        <v>3854</v>
      </c>
      <c r="M183">
        <v>3887</v>
      </c>
      <c r="N183">
        <v>200</v>
      </c>
      <c r="O183" s="106" t="s">
        <v>1239</v>
      </c>
      <c r="P183">
        <v>0.66216600579652096</v>
      </c>
      <c r="Q183">
        <v>0.83000491297148704</v>
      </c>
      <c r="R183">
        <v>4.6962695055979699E-2</v>
      </c>
      <c r="S183">
        <v>1.45811132336116E-2</v>
      </c>
      <c r="T183">
        <v>-2.5277554856598798</v>
      </c>
      <c r="U183">
        <v>2.5277554856598798</v>
      </c>
      <c r="V183">
        <v>2.88891778002119</v>
      </c>
      <c r="W183">
        <v>-9.74</v>
      </c>
      <c r="X183">
        <v>6.61</v>
      </c>
      <c r="Y183">
        <v>354128</v>
      </c>
      <c r="Z183">
        <v>19674</v>
      </c>
      <c r="AA183">
        <v>1.1299999999999999</v>
      </c>
      <c r="AB183">
        <v>18</v>
      </c>
      <c r="AC183">
        <v>13</v>
      </c>
      <c r="AD183">
        <v>5</v>
      </c>
      <c r="AE183">
        <v>72.22</v>
      </c>
      <c r="AF183">
        <v>11</v>
      </c>
      <c r="AG183">
        <v>10</v>
      </c>
      <c r="AH183">
        <v>2</v>
      </c>
      <c r="AI183">
        <v>6</v>
      </c>
    </row>
    <row r="184" spans="1:35" x14ac:dyDescent="0.2">
      <c r="A184" s="102">
        <v>1152</v>
      </c>
      <c r="B184">
        <v>3076</v>
      </c>
      <c r="C184" s="106" t="s">
        <v>1553</v>
      </c>
      <c r="D184" s="106" t="s">
        <v>1246</v>
      </c>
      <c r="E184">
        <v>1640</v>
      </c>
      <c r="F184">
        <v>1630</v>
      </c>
      <c r="G184">
        <v>600</v>
      </c>
      <c r="H184" s="106" t="s">
        <v>1242</v>
      </c>
      <c r="I184">
        <v>3087</v>
      </c>
      <c r="J184" s="106" t="s">
        <v>1508</v>
      </c>
      <c r="K184" s="106" t="s">
        <v>1264</v>
      </c>
      <c r="L184">
        <v>2009</v>
      </c>
      <c r="M184">
        <v>2006</v>
      </c>
      <c r="N184">
        <v>500</v>
      </c>
      <c r="O184" s="106" t="s">
        <v>1239</v>
      </c>
      <c r="P184">
        <v>0.78368583509116396</v>
      </c>
      <c r="Q184">
        <v>0.84811553394443995</v>
      </c>
      <c r="R184" s="106">
        <v>0.33810599812452302</v>
      </c>
      <c r="S184" s="15">
        <v>1.23065474415934E-2</v>
      </c>
      <c r="T184">
        <v>-3.4404205137892099</v>
      </c>
      <c r="U184">
        <v>3.4404205137892099</v>
      </c>
      <c r="V184">
        <v>3.2153905955864199</v>
      </c>
      <c r="W184">
        <v>-11.03</v>
      </c>
      <c r="X184">
        <v>2.4900000000000002</v>
      </c>
      <c r="Y184">
        <v>353536</v>
      </c>
      <c r="Z184">
        <v>27195</v>
      </c>
      <c r="AA184">
        <v>1.43</v>
      </c>
      <c r="AB184">
        <v>13</v>
      </c>
      <c r="AC184">
        <v>8</v>
      </c>
      <c r="AD184">
        <v>5</v>
      </c>
      <c r="AE184">
        <v>61.54</v>
      </c>
      <c r="AF184">
        <v>14</v>
      </c>
      <c r="AG184">
        <v>6</v>
      </c>
      <c r="AH184">
        <v>0</v>
      </c>
      <c r="AI184">
        <v>7</v>
      </c>
    </row>
    <row r="185" spans="1:35" x14ac:dyDescent="0.2">
      <c r="A185" s="102">
        <v>12</v>
      </c>
      <c r="B185">
        <v>2379</v>
      </c>
      <c r="C185" s="106" t="s">
        <v>468</v>
      </c>
      <c r="D185" s="106" t="s">
        <v>1253</v>
      </c>
      <c r="E185">
        <v>2899</v>
      </c>
      <c r="F185">
        <v>2930</v>
      </c>
      <c r="G185">
        <v>300</v>
      </c>
      <c r="H185" s="106" t="s">
        <v>1242</v>
      </c>
      <c r="I185">
        <v>8585</v>
      </c>
      <c r="J185" s="106" t="s">
        <v>1678</v>
      </c>
      <c r="K185" s="106" t="s">
        <v>1245</v>
      </c>
      <c r="L185">
        <v>153</v>
      </c>
      <c r="M185">
        <v>153</v>
      </c>
      <c r="N185">
        <v>5700</v>
      </c>
      <c r="O185" s="106" t="s">
        <v>1239</v>
      </c>
      <c r="P185">
        <v>0.72500260570256803</v>
      </c>
      <c r="Q185">
        <v>0.96717874313942698</v>
      </c>
      <c r="R185">
        <v>0.14175530970814601</v>
      </c>
      <c r="S185">
        <v>2.5383242201305298E-4</v>
      </c>
      <c r="T185">
        <v>-0.86224570297630498</v>
      </c>
      <c r="U185">
        <v>0.86224570297630498</v>
      </c>
      <c r="V185">
        <v>1.04260872953332</v>
      </c>
      <c r="W185">
        <v>-3.94</v>
      </c>
      <c r="X185">
        <v>0.78</v>
      </c>
      <c r="Y185">
        <v>353226</v>
      </c>
      <c r="Z185">
        <v>15358</v>
      </c>
      <c r="AA185">
        <v>0.8</v>
      </c>
      <c r="AB185">
        <v>23</v>
      </c>
      <c r="AC185">
        <v>16</v>
      </c>
      <c r="AD185">
        <v>7</v>
      </c>
      <c r="AE185">
        <v>69.569999999999993</v>
      </c>
      <c r="AF185">
        <v>9</v>
      </c>
      <c r="AG185">
        <v>14</v>
      </c>
      <c r="AH185">
        <v>4</v>
      </c>
      <c r="AI185">
        <v>5</v>
      </c>
    </row>
    <row r="186" spans="1:35" x14ac:dyDescent="0.2">
      <c r="A186" s="102">
        <v>531</v>
      </c>
      <c r="B186">
        <v>1944</v>
      </c>
      <c r="C186" s="106" t="s">
        <v>1549</v>
      </c>
      <c r="D186" s="106" t="s">
        <v>1249</v>
      </c>
      <c r="E186">
        <v>1704</v>
      </c>
      <c r="F186">
        <v>1717</v>
      </c>
      <c r="G186">
        <v>600</v>
      </c>
      <c r="H186" s="106" t="s">
        <v>1242</v>
      </c>
      <c r="I186">
        <v>4569</v>
      </c>
      <c r="J186" s="106" t="s">
        <v>1503</v>
      </c>
      <c r="K186" s="106" t="s">
        <v>1261</v>
      </c>
      <c r="L186">
        <v>2079</v>
      </c>
      <c r="M186">
        <v>2067</v>
      </c>
      <c r="N186">
        <v>500</v>
      </c>
      <c r="O186" s="106" t="s">
        <v>1239</v>
      </c>
      <c r="P186">
        <v>0.79965038741751604</v>
      </c>
      <c r="Q186">
        <v>0.89816167062428798</v>
      </c>
      <c r="R186">
        <v>1.07060274863412E-2</v>
      </c>
      <c r="S186" s="15">
        <v>3.1140229505210602E-5</v>
      </c>
      <c r="T186">
        <v>-1.5997286192790801</v>
      </c>
      <c r="U186">
        <v>1.5997286192790801</v>
      </c>
      <c r="V186">
        <v>1.4901410762117899</v>
      </c>
      <c r="W186">
        <v>-6.14</v>
      </c>
      <c r="X186">
        <v>0.32</v>
      </c>
      <c r="Y186">
        <v>353045</v>
      </c>
      <c r="Z186">
        <v>17652</v>
      </c>
      <c r="AA186">
        <v>0.85</v>
      </c>
      <c r="AB186">
        <v>20</v>
      </c>
      <c r="AC186">
        <v>13</v>
      </c>
      <c r="AD186">
        <v>7</v>
      </c>
      <c r="AE186">
        <v>65</v>
      </c>
      <c r="AF186">
        <v>13</v>
      </c>
      <c r="AG186">
        <v>9</v>
      </c>
      <c r="AH186">
        <v>3</v>
      </c>
      <c r="AI186">
        <v>8</v>
      </c>
    </row>
    <row r="187" spans="1:35" x14ac:dyDescent="0.2">
      <c r="A187" s="102">
        <v>711</v>
      </c>
      <c r="B187">
        <v>8276</v>
      </c>
      <c r="C187" s="106" t="s">
        <v>856</v>
      </c>
      <c r="D187" s="106" t="s">
        <v>1264</v>
      </c>
      <c r="E187">
        <v>1836</v>
      </c>
      <c r="F187">
        <v>1801</v>
      </c>
      <c r="G187">
        <v>600</v>
      </c>
      <c r="H187" s="106" t="s">
        <v>1239</v>
      </c>
      <c r="I187">
        <v>9507</v>
      </c>
      <c r="J187" s="106" t="s">
        <v>1365</v>
      </c>
      <c r="K187" s="106" t="s">
        <v>1296</v>
      </c>
      <c r="L187">
        <v>860</v>
      </c>
      <c r="M187">
        <v>864</v>
      </c>
      <c r="N187">
        <v>1300</v>
      </c>
      <c r="O187" s="106" t="s">
        <v>1242</v>
      </c>
      <c r="P187">
        <v>0.91967531264945301</v>
      </c>
      <c r="Q187">
        <v>0.88348676296663298</v>
      </c>
      <c r="R187">
        <v>5.5158367595608297E-3</v>
      </c>
      <c r="S187">
        <v>5.4701914853310898E-2</v>
      </c>
      <c r="T187">
        <v>0.84130488132291503</v>
      </c>
      <c r="U187">
        <v>0.84130488132291503</v>
      </c>
      <c r="V187">
        <v>1.3085489063464899</v>
      </c>
      <c r="W187">
        <v>3.85</v>
      </c>
      <c r="X187">
        <v>3.94</v>
      </c>
      <c r="Y187">
        <v>352654</v>
      </c>
      <c r="Z187">
        <v>15333</v>
      </c>
      <c r="AA187">
        <v>0.76</v>
      </c>
      <c r="AB187">
        <v>23</v>
      </c>
      <c r="AC187">
        <v>15</v>
      </c>
      <c r="AD187">
        <v>8</v>
      </c>
      <c r="AE187">
        <v>65.22</v>
      </c>
      <c r="AF187">
        <v>12</v>
      </c>
      <c r="AG187">
        <v>11</v>
      </c>
      <c r="AH187">
        <v>5</v>
      </c>
      <c r="AI187">
        <v>7</v>
      </c>
    </row>
    <row r="188" spans="1:35" x14ac:dyDescent="0.2">
      <c r="A188" s="102">
        <v>5</v>
      </c>
      <c r="B188">
        <v>3635</v>
      </c>
      <c r="C188" s="106" t="s">
        <v>44</v>
      </c>
      <c r="D188" s="106" t="s">
        <v>1241</v>
      </c>
      <c r="E188">
        <v>2830</v>
      </c>
      <c r="F188">
        <v>2939</v>
      </c>
      <c r="G188">
        <v>300</v>
      </c>
      <c r="H188" s="106" t="s">
        <v>1239</v>
      </c>
      <c r="I188">
        <v>8572</v>
      </c>
      <c r="J188" s="106" t="s">
        <v>1207</v>
      </c>
      <c r="K188" s="106" t="s">
        <v>1245</v>
      </c>
      <c r="L188">
        <v>497</v>
      </c>
      <c r="M188">
        <v>494</v>
      </c>
      <c r="N188">
        <v>1800</v>
      </c>
      <c r="O188" s="106" t="s">
        <v>1242</v>
      </c>
      <c r="P188">
        <v>0.859316997730457</v>
      </c>
      <c r="Q188">
        <v>0.96999802555632497</v>
      </c>
      <c r="R188">
        <v>0.18537405672560101</v>
      </c>
      <c r="S188" s="15">
        <v>7.8254770698426901E-2</v>
      </c>
      <c r="T188">
        <v>1.34640036454135</v>
      </c>
      <c r="U188">
        <v>1.34640036454135</v>
      </c>
      <c r="V188">
        <v>0.41077245404732599</v>
      </c>
      <c r="W188">
        <v>3.46</v>
      </c>
      <c r="X188">
        <v>0.85</v>
      </c>
      <c r="Y188">
        <v>352027</v>
      </c>
      <c r="Z188">
        <v>19557</v>
      </c>
      <c r="AA188">
        <v>0.94</v>
      </c>
      <c r="AB188">
        <v>18</v>
      </c>
      <c r="AC188">
        <v>11</v>
      </c>
      <c r="AD188">
        <v>7</v>
      </c>
      <c r="AE188">
        <v>61.11</v>
      </c>
      <c r="AF188">
        <v>14</v>
      </c>
      <c r="AG188">
        <v>7</v>
      </c>
      <c r="AH188">
        <v>2</v>
      </c>
      <c r="AI188">
        <v>9</v>
      </c>
    </row>
    <row r="189" spans="1:35" x14ac:dyDescent="0.2">
      <c r="A189" s="102">
        <v>557</v>
      </c>
      <c r="B189">
        <v>4212</v>
      </c>
      <c r="C189" s="106" t="s">
        <v>666</v>
      </c>
      <c r="D189" s="106" t="s">
        <v>1263</v>
      </c>
      <c r="E189">
        <v>2209</v>
      </c>
      <c r="F189">
        <v>2225</v>
      </c>
      <c r="G189">
        <v>500</v>
      </c>
      <c r="H189" s="106" t="s">
        <v>1242</v>
      </c>
      <c r="I189">
        <v>8060</v>
      </c>
      <c r="J189" s="106" t="s">
        <v>1053</v>
      </c>
      <c r="K189" s="106" t="s">
        <v>1246</v>
      </c>
      <c r="L189">
        <v>2700</v>
      </c>
      <c r="M189">
        <v>2649</v>
      </c>
      <c r="N189">
        <v>400</v>
      </c>
      <c r="O189" s="106" t="s">
        <v>1239</v>
      </c>
      <c r="P189">
        <v>0.80514814963703896</v>
      </c>
      <c r="Q189">
        <v>0.89684488983391797</v>
      </c>
      <c r="R189">
        <v>7.9938338361783701E-3</v>
      </c>
      <c r="S189">
        <v>2.10267008989889E-2</v>
      </c>
      <c r="T189">
        <v>-2.15286282540997</v>
      </c>
      <c r="U189">
        <v>2.15286282540997</v>
      </c>
      <c r="V189">
        <v>1.22522210393024</v>
      </c>
      <c r="W189">
        <v>-7.91</v>
      </c>
      <c r="X189">
        <v>4.99</v>
      </c>
      <c r="Y189">
        <v>351315</v>
      </c>
      <c r="Z189">
        <v>23421</v>
      </c>
      <c r="AA189">
        <v>1.18</v>
      </c>
      <c r="AB189">
        <v>15</v>
      </c>
      <c r="AC189">
        <v>11</v>
      </c>
      <c r="AD189">
        <v>4</v>
      </c>
      <c r="AE189">
        <v>73.33</v>
      </c>
      <c r="AF189">
        <v>12</v>
      </c>
      <c r="AG189">
        <v>8</v>
      </c>
      <c r="AH189">
        <v>3</v>
      </c>
      <c r="AI189">
        <v>4</v>
      </c>
    </row>
    <row r="190" spans="1:35" x14ac:dyDescent="0.2">
      <c r="A190" s="102">
        <v>566</v>
      </c>
      <c r="B190">
        <v>3861</v>
      </c>
      <c r="C190" s="106" t="s">
        <v>35</v>
      </c>
      <c r="D190" s="106" t="s">
        <v>1453</v>
      </c>
      <c r="E190">
        <v>537</v>
      </c>
      <c r="F190">
        <v>545</v>
      </c>
      <c r="G190">
        <v>1800</v>
      </c>
      <c r="H190" s="106" t="s">
        <v>1242</v>
      </c>
      <c r="I190">
        <v>4183</v>
      </c>
      <c r="J190" s="106" t="s">
        <v>1432</v>
      </c>
      <c r="K190" s="106" t="s">
        <v>1263</v>
      </c>
      <c r="L190">
        <v>2400</v>
      </c>
      <c r="M190">
        <v>2450</v>
      </c>
      <c r="N190">
        <v>400</v>
      </c>
      <c r="O190" s="106" t="s">
        <v>1239</v>
      </c>
      <c r="P190">
        <v>0.76905809065068098</v>
      </c>
      <c r="Q190">
        <v>0.89640039674803096</v>
      </c>
      <c r="R190">
        <v>0.18200441281952301</v>
      </c>
      <c r="S190" s="106">
        <v>6.4671787945221104E-2</v>
      </c>
      <c r="T190">
        <v>-1.28851718443902</v>
      </c>
      <c r="U190">
        <v>1.28851718443902</v>
      </c>
      <c r="V190">
        <v>1.19917862223816</v>
      </c>
      <c r="W190">
        <v>-3.1</v>
      </c>
      <c r="X190">
        <v>0.1</v>
      </c>
      <c r="Y190">
        <v>351231</v>
      </c>
      <c r="Z190">
        <v>15965</v>
      </c>
      <c r="AA190">
        <v>0.83</v>
      </c>
      <c r="AB190">
        <v>22</v>
      </c>
      <c r="AC190">
        <v>14</v>
      </c>
      <c r="AD190">
        <v>8</v>
      </c>
      <c r="AE190">
        <v>63.64</v>
      </c>
      <c r="AF190">
        <v>13</v>
      </c>
      <c r="AG190">
        <v>9</v>
      </c>
      <c r="AH190">
        <v>4</v>
      </c>
      <c r="AI190">
        <v>9</v>
      </c>
    </row>
    <row r="191" spans="1:35" x14ac:dyDescent="0.2">
      <c r="A191" s="102">
        <v>397</v>
      </c>
      <c r="B191">
        <v>6472</v>
      </c>
      <c r="C191" s="106" t="s">
        <v>60</v>
      </c>
      <c r="D191" s="106" t="s">
        <v>1251</v>
      </c>
      <c r="E191">
        <v>276</v>
      </c>
      <c r="F191">
        <v>281</v>
      </c>
      <c r="G191">
        <v>3800</v>
      </c>
      <c r="H191" s="106" t="s">
        <v>1239</v>
      </c>
      <c r="I191">
        <v>7762</v>
      </c>
      <c r="J191" s="106" t="s">
        <v>1444</v>
      </c>
      <c r="K191" s="106" t="s">
        <v>1248</v>
      </c>
      <c r="L191">
        <v>456</v>
      </c>
      <c r="M191">
        <v>459</v>
      </c>
      <c r="N191">
        <v>2300</v>
      </c>
      <c r="O191" s="106" t="s">
        <v>1242</v>
      </c>
      <c r="P191">
        <v>0.92881892998234905</v>
      </c>
      <c r="Q191">
        <v>0.90738344274920602</v>
      </c>
      <c r="R191" s="106">
        <v>6.4891344186274097E-2</v>
      </c>
      <c r="S191" s="15">
        <v>1.5375378029939E-2</v>
      </c>
      <c r="T191">
        <v>2.07924647278863</v>
      </c>
      <c r="U191">
        <v>2.07924647278863</v>
      </c>
      <c r="V191">
        <v>1.80352434308063</v>
      </c>
      <c r="W191">
        <v>5.84</v>
      </c>
      <c r="X191">
        <v>1.1499999999999999</v>
      </c>
      <c r="Y191">
        <v>349665</v>
      </c>
      <c r="Z191">
        <v>29139</v>
      </c>
      <c r="AA191">
        <v>1.36</v>
      </c>
      <c r="AB191">
        <v>12</v>
      </c>
      <c r="AC191">
        <v>8</v>
      </c>
      <c r="AD191">
        <v>4</v>
      </c>
      <c r="AE191">
        <v>66.67</v>
      </c>
      <c r="AF191">
        <v>13</v>
      </c>
      <c r="AG191">
        <v>4</v>
      </c>
      <c r="AH191">
        <v>2</v>
      </c>
      <c r="AI191">
        <v>6</v>
      </c>
    </row>
    <row r="192" spans="1:35" x14ac:dyDescent="0.2">
      <c r="A192" s="102">
        <v>922</v>
      </c>
      <c r="B192">
        <v>2427</v>
      </c>
      <c r="C192" s="106" t="s">
        <v>1502</v>
      </c>
      <c r="D192" s="106" t="s">
        <v>1253</v>
      </c>
      <c r="E192">
        <v>915</v>
      </c>
      <c r="F192">
        <v>894</v>
      </c>
      <c r="G192">
        <v>1200</v>
      </c>
      <c r="H192" s="106" t="s">
        <v>1239</v>
      </c>
      <c r="I192">
        <v>5406</v>
      </c>
      <c r="J192" s="106" t="s">
        <v>1569</v>
      </c>
      <c r="K192" s="106" t="s">
        <v>1292</v>
      </c>
      <c r="L192">
        <v>426</v>
      </c>
      <c r="M192">
        <v>427</v>
      </c>
      <c r="N192">
        <v>2500</v>
      </c>
      <c r="O192" s="106" t="s">
        <v>1242</v>
      </c>
      <c r="P192">
        <v>0.90317615867860801</v>
      </c>
      <c r="Q192">
        <v>0.865319125224978</v>
      </c>
      <c r="R192">
        <v>0.41739722265062301</v>
      </c>
      <c r="S192">
        <v>6.8180410799875593E-2</v>
      </c>
      <c r="T192">
        <v>0.87400566350250397</v>
      </c>
      <c r="U192">
        <v>0.87400566350250397</v>
      </c>
      <c r="V192">
        <v>1.9864470317816501</v>
      </c>
      <c r="W192">
        <v>3.51</v>
      </c>
      <c r="X192">
        <v>0.49</v>
      </c>
      <c r="Y192">
        <v>347873</v>
      </c>
      <c r="Z192">
        <v>17394</v>
      </c>
      <c r="AA192">
        <v>0.9</v>
      </c>
      <c r="AB192">
        <v>20</v>
      </c>
      <c r="AC192">
        <v>14</v>
      </c>
      <c r="AD192">
        <v>6</v>
      </c>
      <c r="AE192">
        <v>70</v>
      </c>
      <c r="AF192">
        <v>8</v>
      </c>
      <c r="AG192">
        <v>14</v>
      </c>
      <c r="AH192">
        <v>6</v>
      </c>
      <c r="AI192">
        <v>0</v>
      </c>
    </row>
    <row r="193" spans="1:35" x14ac:dyDescent="0.2">
      <c r="A193" s="102">
        <v>1133</v>
      </c>
      <c r="B193">
        <v>3076</v>
      </c>
      <c r="C193" s="106" t="s">
        <v>1553</v>
      </c>
      <c r="D193" s="106" t="s">
        <v>1246</v>
      </c>
      <c r="E193">
        <v>1640</v>
      </c>
      <c r="F193">
        <v>1630</v>
      </c>
      <c r="G193">
        <v>600</v>
      </c>
      <c r="H193" s="106" t="s">
        <v>1242</v>
      </c>
      <c r="I193">
        <v>7282</v>
      </c>
      <c r="J193" s="106" t="s">
        <v>1488</v>
      </c>
      <c r="K193" s="106" t="s">
        <v>1256</v>
      </c>
      <c r="L193">
        <v>2435</v>
      </c>
      <c r="M193">
        <v>2429</v>
      </c>
      <c r="N193">
        <v>400</v>
      </c>
      <c r="O193" s="106" t="s">
        <v>1239</v>
      </c>
      <c r="P193">
        <v>0.68768800280282305</v>
      </c>
      <c r="Q193">
        <v>0.84923308347297299</v>
      </c>
      <c r="R193">
        <v>0.15812954636045701</v>
      </c>
      <c r="S193" s="15">
        <v>1.85161359438705E-3</v>
      </c>
      <c r="T193">
        <v>-2.1663405151291499</v>
      </c>
      <c r="U193">
        <v>2.1663405151291499</v>
      </c>
      <c r="V193">
        <v>2.0819417409584098</v>
      </c>
      <c r="W193">
        <v>-11.08</v>
      </c>
      <c r="X193">
        <v>0.66</v>
      </c>
      <c r="Y193">
        <v>347292</v>
      </c>
      <c r="Z193">
        <v>24807</v>
      </c>
      <c r="AA193">
        <v>1.21</v>
      </c>
      <c r="AB193">
        <v>14</v>
      </c>
      <c r="AC193">
        <v>9</v>
      </c>
      <c r="AD193">
        <v>5</v>
      </c>
      <c r="AE193">
        <v>64.290000000000006</v>
      </c>
      <c r="AF193">
        <v>12</v>
      </c>
      <c r="AG193">
        <v>6</v>
      </c>
      <c r="AH193">
        <v>3</v>
      </c>
      <c r="AI193">
        <v>5</v>
      </c>
    </row>
    <row r="194" spans="1:35" x14ac:dyDescent="0.2">
      <c r="A194" s="102">
        <v>788</v>
      </c>
      <c r="B194">
        <v>7321</v>
      </c>
      <c r="C194" s="106" t="s">
        <v>1441</v>
      </c>
      <c r="D194" s="106" t="s">
        <v>1294</v>
      </c>
      <c r="E194">
        <v>544</v>
      </c>
      <c r="F194">
        <v>543</v>
      </c>
      <c r="G194">
        <v>1800</v>
      </c>
      <c r="H194" s="106" t="s">
        <v>1239</v>
      </c>
      <c r="I194">
        <v>9474</v>
      </c>
      <c r="J194" s="106" t="s">
        <v>1450</v>
      </c>
      <c r="K194" s="106" t="s">
        <v>1241</v>
      </c>
      <c r="L194">
        <v>1400</v>
      </c>
      <c r="M194">
        <v>1402</v>
      </c>
      <c r="N194">
        <v>700</v>
      </c>
      <c r="O194" s="106" t="s">
        <v>1242</v>
      </c>
      <c r="P194">
        <v>0.9516024492306</v>
      </c>
      <c r="Q194">
        <v>0.87782679003530995</v>
      </c>
      <c r="R194">
        <v>4.2686228889201601E-2</v>
      </c>
      <c r="S194">
        <v>1.8191820822955999E-2</v>
      </c>
      <c r="T194">
        <v>0.29661836134859798</v>
      </c>
      <c r="U194">
        <v>0.29661836134859798</v>
      </c>
      <c r="V194">
        <v>0.322418111972818</v>
      </c>
      <c r="W194">
        <v>1.05</v>
      </c>
      <c r="X194">
        <v>0.41</v>
      </c>
      <c r="Y194">
        <v>345937</v>
      </c>
      <c r="Z194">
        <v>38437</v>
      </c>
      <c r="AA194">
        <v>1.95</v>
      </c>
      <c r="AB194">
        <v>9</v>
      </c>
      <c r="AC194">
        <v>6</v>
      </c>
      <c r="AD194">
        <v>3</v>
      </c>
      <c r="AE194">
        <v>66.67</v>
      </c>
      <c r="AF194">
        <v>10</v>
      </c>
      <c r="AG194">
        <v>6</v>
      </c>
      <c r="AH194">
        <v>1</v>
      </c>
      <c r="AI194">
        <v>2</v>
      </c>
    </row>
    <row r="195" spans="1:35" x14ac:dyDescent="0.2">
      <c r="A195" s="102">
        <v>1453</v>
      </c>
      <c r="B195">
        <v>3076</v>
      </c>
      <c r="C195" s="106" t="s">
        <v>1553</v>
      </c>
      <c r="D195" s="106" t="s">
        <v>1246</v>
      </c>
      <c r="E195">
        <v>1640</v>
      </c>
      <c r="F195">
        <v>1630</v>
      </c>
      <c r="G195">
        <v>600</v>
      </c>
      <c r="H195" s="106" t="s">
        <v>1242</v>
      </c>
      <c r="I195">
        <v>9303</v>
      </c>
      <c r="J195" s="106" t="s">
        <v>1638</v>
      </c>
      <c r="K195" s="106" t="s">
        <v>1657</v>
      </c>
      <c r="L195">
        <v>1375</v>
      </c>
      <c r="M195">
        <v>1379</v>
      </c>
      <c r="N195">
        <v>700</v>
      </c>
      <c r="O195" s="106" t="s">
        <v>1239</v>
      </c>
      <c r="P195">
        <v>0.73402684364894899</v>
      </c>
      <c r="Q195">
        <v>0.82339869556404999</v>
      </c>
      <c r="R195" s="106">
        <v>0.454873491286508</v>
      </c>
      <c r="S195">
        <v>3.5958057671142299E-3</v>
      </c>
      <c r="T195">
        <v>-2.80589572700553</v>
      </c>
      <c r="U195">
        <v>2.80589572700553</v>
      </c>
      <c r="V195">
        <v>2.6186340562638599</v>
      </c>
      <c r="W195">
        <v>-10.43</v>
      </c>
      <c r="X195">
        <v>1.3</v>
      </c>
      <c r="Y195">
        <v>345232</v>
      </c>
      <c r="Z195">
        <v>17262</v>
      </c>
      <c r="AA195">
        <v>0.85</v>
      </c>
      <c r="AB195">
        <v>20</v>
      </c>
      <c r="AC195">
        <v>13</v>
      </c>
      <c r="AD195">
        <v>7</v>
      </c>
      <c r="AE195">
        <v>65</v>
      </c>
      <c r="AF195">
        <v>13</v>
      </c>
      <c r="AG195">
        <v>9</v>
      </c>
      <c r="AH195">
        <v>3</v>
      </c>
      <c r="AI195">
        <v>8</v>
      </c>
    </row>
    <row r="196" spans="1:35" x14ac:dyDescent="0.2">
      <c r="A196" s="102">
        <v>1555</v>
      </c>
      <c r="B196">
        <v>2220</v>
      </c>
      <c r="C196" s="106" t="s">
        <v>1550</v>
      </c>
      <c r="D196" s="106" t="s">
        <v>1266</v>
      </c>
      <c r="E196">
        <v>4700</v>
      </c>
      <c r="F196">
        <v>4560</v>
      </c>
      <c r="G196">
        <v>200</v>
      </c>
      <c r="H196" s="106" t="s">
        <v>1239</v>
      </c>
      <c r="I196">
        <v>9076</v>
      </c>
      <c r="J196" s="106" t="s">
        <v>912</v>
      </c>
      <c r="K196" s="106" t="s">
        <v>1359</v>
      </c>
      <c r="L196">
        <v>1270</v>
      </c>
      <c r="M196">
        <v>1270</v>
      </c>
      <c r="N196">
        <v>700</v>
      </c>
      <c r="O196" s="106" t="s">
        <v>1242</v>
      </c>
      <c r="P196">
        <v>0.79107572660356895</v>
      </c>
      <c r="Q196">
        <v>0.814612051762581</v>
      </c>
      <c r="R196" s="15">
        <v>0.22793582838996901</v>
      </c>
      <c r="S196">
        <v>6.9857338073279797E-3</v>
      </c>
      <c r="T196">
        <v>2.1189735799097802</v>
      </c>
      <c r="U196">
        <v>2.1189735799097802</v>
      </c>
      <c r="V196">
        <v>2.1392899072174001</v>
      </c>
      <c r="W196">
        <v>5.15</v>
      </c>
      <c r="X196">
        <v>2.52</v>
      </c>
      <c r="Y196">
        <v>344802</v>
      </c>
      <c r="Z196">
        <v>24629</v>
      </c>
      <c r="AA196">
        <v>1.4</v>
      </c>
      <c r="AB196">
        <v>14</v>
      </c>
      <c r="AC196">
        <v>11</v>
      </c>
      <c r="AD196">
        <v>3</v>
      </c>
      <c r="AE196">
        <v>78.569999999999993</v>
      </c>
      <c r="AF196">
        <v>12</v>
      </c>
      <c r="AG196">
        <v>6</v>
      </c>
      <c r="AH196">
        <v>2</v>
      </c>
      <c r="AI196">
        <v>6</v>
      </c>
    </row>
    <row r="197" spans="1:35" x14ac:dyDescent="0.2">
      <c r="A197" s="102">
        <v>1137</v>
      </c>
      <c r="B197">
        <v>6856</v>
      </c>
      <c r="C197" s="106" t="s">
        <v>231</v>
      </c>
      <c r="D197" s="106" t="s">
        <v>1244</v>
      </c>
      <c r="E197">
        <v>6260</v>
      </c>
      <c r="F197">
        <v>6240</v>
      </c>
      <c r="G197">
        <v>100</v>
      </c>
      <c r="H197" s="106" t="s">
        <v>1242</v>
      </c>
      <c r="I197">
        <v>9303</v>
      </c>
      <c r="J197" s="106" t="s">
        <v>1638</v>
      </c>
      <c r="K197" s="106" t="s">
        <v>1657</v>
      </c>
      <c r="L197">
        <v>1375</v>
      </c>
      <c r="M197">
        <v>1379</v>
      </c>
      <c r="N197">
        <v>500</v>
      </c>
      <c r="O197" s="106" t="s">
        <v>1239</v>
      </c>
      <c r="P197">
        <v>0.77707662469208605</v>
      </c>
      <c r="Q197">
        <v>0.84902011741304895</v>
      </c>
      <c r="R197" s="106">
        <v>0.12698655783731799</v>
      </c>
      <c r="S197" s="106">
        <v>4.1353739886578102E-4</v>
      </c>
      <c r="T197">
        <v>-2.83906732789278</v>
      </c>
      <c r="U197">
        <v>2.83906732789278</v>
      </c>
      <c r="V197">
        <v>2.0258527379046298</v>
      </c>
      <c r="W197">
        <v>-7.96</v>
      </c>
      <c r="X197">
        <v>10.5</v>
      </c>
      <c r="Y197">
        <v>344767</v>
      </c>
      <c r="Z197">
        <v>16417</v>
      </c>
      <c r="AA197">
        <v>0.92</v>
      </c>
      <c r="AB197">
        <v>21</v>
      </c>
      <c r="AC197">
        <v>14</v>
      </c>
      <c r="AD197">
        <v>7</v>
      </c>
      <c r="AE197">
        <v>66.67</v>
      </c>
      <c r="AF197">
        <v>11</v>
      </c>
      <c r="AG197">
        <v>11</v>
      </c>
      <c r="AH197">
        <v>5</v>
      </c>
      <c r="AI197">
        <v>5</v>
      </c>
    </row>
    <row r="198" spans="1:35" x14ac:dyDescent="0.2">
      <c r="A198" s="102">
        <v>1525</v>
      </c>
      <c r="B198">
        <v>4523</v>
      </c>
      <c r="C198" s="106" t="s">
        <v>1427</v>
      </c>
      <c r="D198" s="106" t="s">
        <v>1261</v>
      </c>
      <c r="E198">
        <v>8547</v>
      </c>
      <c r="F198">
        <v>8723</v>
      </c>
      <c r="G198">
        <v>100</v>
      </c>
      <c r="H198" s="106" t="s">
        <v>1239</v>
      </c>
      <c r="I198">
        <v>8697</v>
      </c>
      <c r="J198" s="106" t="s">
        <v>895</v>
      </c>
      <c r="K198" s="106" t="s">
        <v>1245</v>
      </c>
      <c r="L198">
        <v>1900</v>
      </c>
      <c r="M198">
        <v>1905</v>
      </c>
      <c r="N198">
        <v>500</v>
      </c>
      <c r="O198" s="106" t="s">
        <v>1242</v>
      </c>
      <c r="P198">
        <v>0.61794893912443205</v>
      </c>
      <c r="Q198">
        <v>0.81674533330547905</v>
      </c>
      <c r="R198">
        <v>0.247936364379891</v>
      </c>
      <c r="S198">
        <v>1.3476259889080701E-2</v>
      </c>
      <c r="T198">
        <v>2.0535125900137201</v>
      </c>
      <c r="U198">
        <v>2.0535125900137201</v>
      </c>
      <c r="V198">
        <v>2.0048634018840299</v>
      </c>
      <c r="W198">
        <v>7.78</v>
      </c>
      <c r="X198">
        <v>9.19</v>
      </c>
      <c r="Y198">
        <v>344567</v>
      </c>
      <c r="Z198">
        <v>21535</v>
      </c>
      <c r="AA198">
        <v>1.39</v>
      </c>
      <c r="AB198">
        <v>16</v>
      </c>
      <c r="AC198">
        <v>11</v>
      </c>
      <c r="AD198">
        <v>5</v>
      </c>
      <c r="AE198">
        <v>68.75</v>
      </c>
      <c r="AF198">
        <v>11</v>
      </c>
      <c r="AG198">
        <v>10</v>
      </c>
      <c r="AH198">
        <v>2</v>
      </c>
      <c r="AI198">
        <v>4</v>
      </c>
    </row>
    <row r="199" spans="1:35" x14ac:dyDescent="0.2">
      <c r="A199" s="102">
        <v>1037</v>
      </c>
      <c r="B199">
        <v>9069</v>
      </c>
      <c r="C199" s="106" t="s">
        <v>1349</v>
      </c>
      <c r="D199" s="106" t="s">
        <v>1359</v>
      </c>
      <c r="E199">
        <v>813</v>
      </c>
      <c r="F199">
        <v>827</v>
      </c>
      <c r="G199">
        <v>1100</v>
      </c>
      <c r="H199" s="106" t="s">
        <v>1239</v>
      </c>
      <c r="I199">
        <v>9810</v>
      </c>
      <c r="J199" s="106" t="s">
        <v>1206</v>
      </c>
      <c r="K199" s="106" t="s">
        <v>1246</v>
      </c>
      <c r="L199">
        <v>4555</v>
      </c>
      <c r="M199">
        <v>4460</v>
      </c>
      <c r="N199">
        <v>200</v>
      </c>
      <c r="O199" s="106" t="s">
        <v>1242</v>
      </c>
      <c r="P199">
        <v>0.87691221827786603</v>
      </c>
      <c r="Q199">
        <v>0.85634624473571597</v>
      </c>
      <c r="R199" s="15">
        <v>5.74442382401259E-2</v>
      </c>
      <c r="S199" s="15">
        <v>5.2547588341674403E-2</v>
      </c>
      <c r="T199">
        <v>0.85657208964537201</v>
      </c>
      <c r="U199">
        <v>0.85657208964537201</v>
      </c>
      <c r="V199">
        <v>1.2980854693189099</v>
      </c>
      <c r="W199">
        <v>2.2400000000000002</v>
      </c>
      <c r="X199">
        <v>1.98</v>
      </c>
      <c r="Y199">
        <v>344177</v>
      </c>
      <c r="Z199">
        <v>19121</v>
      </c>
      <c r="AA199">
        <v>1.18</v>
      </c>
      <c r="AB199">
        <v>18</v>
      </c>
      <c r="AC199">
        <v>12</v>
      </c>
      <c r="AD199">
        <v>6</v>
      </c>
      <c r="AE199">
        <v>66.67</v>
      </c>
      <c r="AF199">
        <v>12</v>
      </c>
      <c r="AG199">
        <v>9</v>
      </c>
      <c r="AH199">
        <v>2</v>
      </c>
      <c r="AI199">
        <v>7</v>
      </c>
    </row>
    <row r="200" spans="1:35" x14ac:dyDescent="0.2">
      <c r="A200" s="102">
        <v>133</v>
      </c>
      <c r="B200">
        <v>3774</v>
      </c>
      <c r="C200" s="106" t="s">
        <v>655</v>
      </c>
      <c r="D200" s="106" t="s">
        <v>1241</v>
      </c>
      <c r="E200">
        <v>3240</v>
      </c>
      <c r="F200">
        <v>3285</v>
      </c>
      <c r="G200">
        <v>300</v>
      </c>
      <c r="H200" s="106" t="s">
        <v>1239</v>
      </c>
      <c r="I200">
        <v>8806</v>
      </c>
      <c r="J200" s="106" t="s">
        <v>1434</v>
      </c>
      <c r="K200" s="106" t="s">
        <v>1260</v>
      </c>
      <c r="L200">
        <v>1303</v>
      </c>
      <c r="M200">
        <v>1318</v>
      </c>
      <c r="N200">
        <v>700</v>
      </c>
      <c r="O200" s="106" t="s">
        <v>1242</v>
      </c>
      <c r="P200">
        <v>0.89695264996267898</v>
      </c>
      <c r="Q200">
        <v>0.93715514349380802</v>
      </c>
      <c r="R200" s="15">
        <v>0.120305085639221</v>
      </c>
      <c r="S200" s="15">
        <v>2.25854274005621E-3</v>
      </c>
      <c r="T200">
        <v>2.46648708642262</v>
      </c>
      <c r="U200">
        <v>2.46648708642262</v>
      </c>
      <c r="V200">
        <v>2.3598881259195301</v>
      </c>
      <c r="W200">
        <v>8.85</v>
      </c>
      <c r="X200">
        <v>6.38</v>
      </c>
      <c r="Y200">
        <v>343974</v>
      </c>
      <c r="Z200">
        <v>18104</v>
      </c>
      <c r="AA200">
        <v>0.98</v>
      </c>
      <c r="AB200">
        <v>19</v>
      </c>
      <c r="AC200">
        <v>13</v>
      </c>
      <c r="AD200">
        <v>6</v>
      </c>
      <c r="AE200">
        <v>68.42</v>
      </c>
      <c r="AF200">
        <v>12</v>
      </c>
      <c r="AG200">
        <v>10</v>
      </c>
      <c r="AH200">
        <v>4</v>
      </c>
      <c r="AI200">
        <v>5</v>
      </c>
    </row>
    <row r="201" spans="1:35" x14ac:dyDescent="0.2">
      <c r="A201" s="102">
        <v>871</v>
      </c>
      <c r="B201">
        <v>8411</v>
      </c>
      <c r="C201" s="106" t="s">
        <v>1362</v>
      </c>
      <c r="D201" s="106" t="s">
        <v>1294</v>
      </c>
      <c r="E201">
        <v>154.6</v>
      </c>
      <c r="F201">
        <v>155.1</v>
      </c>
      <c r="G201">
        <v>6800</v>
      </c>
      <c r="H201" s="106" t="s">
        <v>1239</v>
      </c>
      <c r="I201">
        <v>9787</v>
      </c>
      <c r="J201" s="106" t="s">
        <v>1655</v>
      </c>
      <c r="K201" s="106" t="s">
        <v>1253</v>
      </c>
      <c r="L201">
        <v>3535</v>
      </c>
      <c r="M201">
        <v>3540</v>
      </c>
      <c r="N201">
        <v>300</v>
      </c>
      <c r="O201" s="106" t="s">
        <v>1242</v>
      </c>
      <c r="P201">
        <v>0.78489077844549004</v>
      </c>
      <c r="Q201">
        <v>0.87024539322670802</v>
      </c>
      <c r="R201" s="106">
        <v>0.36347127249036099</v>
      </c>
      <c r="S201">
        <v>5.2699805489933201E-2</v>
      </c>
      <c r="T201">
        <v>0.41451811271496802</v>
      </c>
      <c r="U201">
        <v>0.41451811271496802</v>
      </c>
      <c r="V201">
        <v>0.11471049720665</v>
      </c>
      <c r="W201">
        <v>0.84</v>
      </c>
      <c r="X201">
        <v>0.69</v>
      </c>
      <c r="Y201">
        <v>343821</v>
      </c>
      <c r="Z201">
        <v>20225</v>
      </c>
      <c r="AA201">
        <v>1.22</v>
      </c>
      <c r="AB201">
        <v>17</v>
      </c>
      <c r="AC201">
        <v>12</v>
      </c>
      <c r="AD201">
        <v>5</v>
      </c>
      <c r="AE201">
        <v>70.59</v>
      </c>
      <c r="AF201">
        <v>13</v>
      </c>
      <c r="AG201">
        <v>8</v>
      </c>
      <c r="AH201">
        <v>0</v>
      </c>
      <c r="AI201">
        <v>9</v>
      </c>
    </row>
    <row r="202" spans="1:35" x14ac:dyDescent="0.2">
      <c r="A202" s="102">
        <v>1053</v>
      </c>
      <c r="B202">
        <v>4917</v>
      </c>
      <c r="C202" s="106" t="s">
        <v>1572</v>
      </c>
      <c r="D202" s="106" t="s">
        <v>1263</v>
      </c>
      <c r="E202">
        <v>2450</v>
      </c>
      <c r="F202">
        <v>2422</v>
      </c>
      <c r="G202">
        <v>400</v>
      </c>
      <c r="H202" s="106" t="s">
        <v>1242</v>
      </c>
      <c r="I202">
        <v>9072</v>
      </c>
      <c r="J202" s="106" t="s">
        <v>1358</v>
      </c>
      <c r="K202" s="106" t="s">
        <v>1359</v>
      </c>
      <c r="L202">
        <v>2247</v>
      </c>
      <c r="M202">
        <v>2251</v>
      </c>
      <c r="N202">
        <v>400</v>
      </c>
      <c r="O202" s="106" t="s">
        <v>1239</v>
      </c>
      <c r="P202">
        <v>0.89403805838352401</v>
      </c>
      <c r="Q202">
        <v>0.85514771347934604</v>
      </c>
      <c r="R202">
        <v>0.14242665863225101</v>
      </c>
      <c r="S202">
        <v>1.1362845403564399E-3</v>
      </c>
      <c r="T202">
        <v>-0.255101273586823</v>
      </c>
      <c r="U202">
        <v>0.255101273586823</v>
      </c>
      <c r="V202">
        <v>0.66408169079471202</v>
      </c>
      <c r="W202">
        <v>-0.78</v>
      </c>
      <c r="X202">
        <v>7.06</v>
      </c>
      <c r="Y202">
        <v>341372</v>
      </c>
      <c r="Z202">
        <v>24384</v>
      </c>
      <c r="AA202">
        <v>1.27</v>
      </c>
      <c r="AB202">
        <v>14</v>
      </c>
      <c r="AC202">
        <v>12</v>
      </c>
      <c r="AD202">
        <v>2</v>
      </c>
      <c r="AE202">
        <v>85.71</v>
      </c>
      <c r="AF202">
        <v>14</v>
      </c>
      <c r="AG202">
        <v>6</v>
      </c>
      <c r="AH202">
        <v>0</v>
      </c>
      <c r="AI202">
        <v>8</v>
      </c>
    </row>
    <row r="203" spans="1:35" x14ac:dyDescent="0.2">
      <c r="A203" s="102">
        <v>790</v>
      </c>
      <c r="B203">
        <v>7272</v>
      </c>
      <c r="C203" s="106" t="s">
        <v>1443</v>
      </c>
      <c r="D203" s="106" t="s">
        <v>1256</v>
      </c>
      <c r="E203">
        <v>1846</v>
      </c>
      <c r="F203">
        <v>1856</v>
      </c>
      <c r="G203">
        <v>500</v>
      </c>
      <c r="H203" s="106" t="s">
        <v>1239</v>
      </c>
      <c r="I203">
        <v>7762</v>
      </c>
      <c r="J203" s="106" t="s">
        <v>1444</v>
      </c>
      <c r="K203" s="106" t="s">
        <v>1248</v>
      </c>
      <c r="L203">
        <v>456</v>
      </c>
      <c r="M203">
        <v>459</v>
      </c>
      <c r="N203">
        <v>2000</v>
      </c>
      <c r="O203" s="106" t="s">
        <v>1242</v>
      </c>
      <c r="P203">
        <v>0.97415418698638601</v>
      </c>
      <c r="Q203">
        <v>0.87765736440083497</v>
      </c>
      <c r="R203" s="15">
        <v>7.0962473084130395E-2</v>
      </c>
      <c r="S203" s="15">
        <v>9.7269034687412603E-2</v>
      </c>
      <c r="T203">
        <v>2.5726751478767902</v>
      </c>
      <c r="U203">
        <v>2.5726751478767902</v>
      </c>
      <c r="V203">
        <v>2.53962960572348</v>
      </c>
      <c r="W203">
        <v>6.45</v>
      </c>
      <c r="X203">
        <v>1.08</v>
      </c>
      <c r="Y203">
        <v>340874</v>
      </c>
      <c r="Z203">
        <v>24348</v>
      </c>
      <c r="AA203">
        <v>1.21</v>
      </c>
      <c r="AB203">
        <v>14</v>
      </c>
      <c r="AC203">
        <v>11</v>
      </c>
      <c r="AD203">
        <v>3</v>
      </c>
      <c r="AE203">
        <v>78.569999999999993</v>
      </c>
      <c r="AF203">
        <v>14</v>
      </c>
      <c r="AG203">
        <v>6</v>
      </c>
      <c r="AH203">
        <v>1</v>
      </c>
      <c r="AI203">
        <v>7</v>
      </c>
    </row>
    <row r="204" spans="1:35" x14ac:dyDescent="0.2">
      <c r="A204" s="102">
        <v>270</v>
      </c>
      <c r="B204">
        <v>5631</v>
      </c>
      <c r="C204" s="106" t="s">
        <v>1457</v>
      </c>
      <c r="D204" s="106" t="s">
        <v>1251</v>
      </c>
      <c r="E204">
        <v>1680</v>
      </c>
      <c r="F204">
        <v>1670</v>
      </c>
      <c r="G204">
        <v>500</v>
      </c>
      <c r="H204" s="106" t="s">
        <v>1242</v>
      </c>
      <c r="I204">
        <v>7313</v>
      </c>
      <c r="J204" s="106" t="s">
        <v>1192</v>
      </c>
      <c r="K204" s="106" t="s">
        <v>1256</v>
      </c>
      <c r="L204">
        <v>2965</v>
      </c>
      <c r="M204">
        <v>3000</v>
      </c>
      <c r="N204">
        <v>300</v>
      </c>
      <c r="O204" s="106" t="s">
        <v>1239</v>
      </c>
      <c r="P204">
        <v>0.78426306176940197</v>
      </c>
      <c r="Q204">
        <v>0.91886311394904496</v>
      </c>
      <c r="R204">
        <v>0.22932860887784001</v>
      </c>
      <c r="S204" s="106">
        <v>6.6316318662577502E-3</v>
      </c>
      <c r="T204">
        <v>-3.2601712332654902</v>
      </c>
      <c r="U204">
        <v>3.2601712332654902</v>
      </c>
      <c r="V204">
        <v>2.8529509376551299</v>
      </c>
      <c r="W204">
        <v>-16.02</v>
      </c>
      <c r="X204">
        <v>7.22</v>
      </c>
      <c r="Y204">
        <v>340491</v>
      </c>
      <c r="Z204">
        <v>21281</v>
      </c>
      <c r="AA204">
        <v>1.1599999999999999</v>
      </c>
      <c r="AB204">
        <v>16</v>
      </c>
      <c r="AC204">
        <v>10</v>
      </c>
      <c r="AD204">
        <v>6</v>
      </c>
      <c r="AE204">
        <v>62.5</v>
      </c>
      <c r="AF204">
        <v>8</v>
      </c>
      <c r="AG204">
        <v>9</v>
      </c>
      <c r="AH204">
        <v>4</v>
      </c>
      <c r="AI204">
        <v>3</v>
      </c>
    </row>
    <row r="205" spans="1:35" x14ac:dyDescent="0.2">
      <c r="A205" s="102">
        <v>1648</v>
      </c>
      <c r="B205">
        <v>6503</v>
      </c>
      <c r="C205" s="106" t="s">
        <v>1191</v>
      </c>
      <c r="D205" s="106" t="s">
        <v>1244</v>
      </c>
      <c r="E205">
        <v>1460</v>
      </c>
      <c r="F205">
        <v>1477.5</v>
      </c>
      <c r="G205">
        <v>600</v>
      </c>
      <c r="H205" s="106" t="s">
        <v>1242</v>
      </c>
      <c r="I205">
        <v>8595</v>
      </c>
      <c r="J205" s="106" t="s">
        <v>1408</v>
      </c>
      <c r="K205" s="106" t="s">
        <v>1428</v>
      </c>
      <c r="L205">
        <v>4455</v>
      </c>
      <c r="M205">
        <v>4420</v>
      </c>
      <c r="N205">
        <v>200</v>
      </c>
      <c r="O205" s="106" t="s">
        <v>1239</v>
      </c>
      <c r="P205">
        <v>0.61963936500760897</v>
      </c>
      <c r="Q205">
        <v>0.80471979433516705</v>
      </c>
      <c r="R205" s="106">
        <v>1.3383213432166001E-2</v>
      </c>
      <c r="S205">
        <v>4.3750463245562803E-2</v>
      </c>
      <c r="T205">
        <v>-1.2247136468861299</v>
      </c>
      <c r="U205">
        <v>1.2247136468861299</v>
      </c>
      <c r="V205">
        <v>1.2981205443221799</v>
      </c>
      <c r="W205">
        <v>-6.45</v>
      </c>
      <c r="X205">
        <v>0.28000000000000003</v>
      </c>
      <c r="Y205">
        <v>338033</v>
      </c>
      <c r="Z205">
        <v>21127</v>
      </c>
      <c r="AA205">
        <v>1.24</v>
      </c>
      <c r="AB205">
        <v>16</v>
      </c>
      <c r="AC205">
        <v>12</v>
      </c>
      <c r="AD205">
        <v>4</v>
      </c>
      <c r="AE205">
        <v>75</v>
      </c>
      <c r="AF205">
        <v>12</v>
      </c>
      <c r="AG205">
        <v>8</v>
      </c>
      <c r="AH205">
        <v>3</v>
      </c>
      <c r="AI205">
        <v>5</v>
      </c>
    </row>
    <row r="206" spans="1:35" x14ac:dyDescent="0.2">
      <c r="A206" s="102">
        <v>822</v>
      </c>
      <c r="B206">
        <v>6361</v>
      </c>
      <c r="C206" s="106" t="s">
        <v>740</v>
      </c>
      <c r="D206" s="106" t="s">
        <v>1251</v>
      </c>
      <c r="E206">
        <v>2705</v>
      </c>
      <c r="F206">
        <v>2723</v>
      </c>
      <c r="G206">
        <v>400</v>
      </c>
      <c r="H206" s="106" t="s">
        <v>1242</v>
      </c>
      <c r="I206">
        <v>6995</v>
      </c>
      <c r="J206" s="106" t="s">
        <v>48</v>
      </c>
      <c r="K206" s="106" t="s">
        <v>1256</v>
      </c>
      <c r="L206">
        <v>1711</v>
      </c>
      <c r="M206">
        <v>1717</v>
      </c>
      <c r="N206">
        <v>600</v>
      </c>
      <c r="O206" s="106" t="s">
        <v>1239</v>
      </c>
      <c r="P206">
        <v>0.74424341974296504</v>
      </c>
      <c r="Q206">
        <v>0.874797631375832</v>
      </c>
      <c r="R206" s="106">
        <v>2.3488708050786102E-2</v>
      </c>
      <c r="S206">
        <v>1.72900242428577E-2</v>
      </c>
      <c r="T206">
        <v>-2.6620909058676801E-3</v>
      </c>
      <c r="U206">
        <v>2.6620909058676801E-3</v>
      </c>
      <c r="V206">
        <v>0.11205719864540099</v>
      </c>
      <c r="W206">
        <v>-0.01</v>
      </c>
      <c r="X206">
        <v>5.42</v>
      </c>
      <c r="Y206">
        <v>337997</v>
      </c>
      <c r="Z206">
        <v>22533</v>
      </c>
      <c r="AA206">
        <v>1.18</v>
      </c>
      <c r="AB206">
        <v>15</v>
      </c>
      <c r="AC206">
        <v>11</v>
      </c>
      <c r="AD206">
        <v>4</v>
      </c>
      <c r="AE206">
        <v>73.33</v>
      </c>
      <c r="AF206">
        <v>10</v>
      </c>
      <c r="AG206">
        <v>7</v>
      </c>
      <c r="AH206">
        <v>3</v>
      </c>
      <c r="AI206">
        <v>5</v>
      </c>
    </row>
    <row r="207" spans="1:35" x14ac:dyDescent="0.2">
      <c r="A207" s="102">
        <v>1147</v>
      </c>
      <c r="B207">
        <v>2607</v>
      </c>
      <c r="C207" s="106" t="s">
        <v>1267</v>
      </c>
      <c r="D207" s="106" t="s">
        <v>1266</v>
      </c>
      <c r="E207">
        <v>2641</v>
      </c>
      <c r="F207">
        <v>2604</v>
      </c>
      <c r="G207">
        <v>300</v>
      </c>
      <c r="H207" s="106" t="s">
        <v>1239</v>
      </c>
      <c r="I207">
        <v>7276</v>
      </c>
      <c r="J207" s="106" t="s">
        <v>1290</v>
      </c>
      <c r="K207" s="106" t="s">
        <v>1244</v>
      </c>
      <c r="L207">
        <v>4410</v>
      </c>
      <c r="M207">
        <v>4445</v>
      </c>
      <c r="N207">
        <v>200</v>
      </c>
      <c r="O207" s="106" t="s">
        <v>1242</v>
      </c>
      <c r="P207">
        <v>0.91334981633377899</v>
      </c>
      <c r="Q207">
        <v>0.84845286826671396</v>
      </c>
      <c r="R207">
        <v>2.4771270684908302E-3</v>
      </c>
      <c r="S207">
        <v>5.3141034266976403E-2</v>
      </c>
      <c r="T207">
        <v>0.78434310505825999</v>
      </c>
      <c r="U207">
        <v>0.78434310505825999</v>
      </c>
      <c r="V207">
        <v>1.14582583739738</v>
      </c>
      <c r="W207">
        <v>2.81</v>
      </c>
      <c r="X207">
        <v>12.13</v>
      </c>
      <c r="Y207">
        <v>337726</v>
      </c>
      <c r="Z207">
        <v>28144</v>
      </c>
      <c r="AA207">
        <v>1.72</v>
      </c>
      <c r="AB207">
        <v>12</v>
      </c>
      <c r="AC207">
        <v>9</v>
      </c>
      <c r="AD207">
        <v>3</v>
      </c>
      <c r="AE207">
        <v>75</v>
      </c>
      <c r="AF207">
        <v>11</v>
      </c>
      <c r="AG207">
        <v>8</v>
      </c>
      <c r="AH207">
        <v>0</v>
      </c>
      <c r="AI207">
        <v>4</v>
      </c>
    </row>
    <row r="208" spans="1:35" x14ac:dyDescent="0.2">
      <c r="A208" s="102">
        <v>553</v>
      </c>
      <c r="B208">
        <v>4290</v>
      </c>
      <c r="C208" s="106" t="s">
        <v>1293</v>
      </c>
      <c r="D208" s="106" t="s">
        <v>1253</v>
      </c>
      <c r="E208">
        <v>911</v>
      </c>
      <c r="F208">
        <v>927</v>
      </c>
      <c r="G208">
        <v>800</v>
      </c>
      <c r="H208" s="106" t="s">
        <v>1242</v>
      </c>
      <c r="I208">
        <v>6758</v>
      </c>
      <c r="J208" s="106" t="s">
        <v>1255</v>
      </c>
      <c r="K208" s="106" t="s">
        <v>1244</v>
      </c>
      <c r="L208">
        <v>7105</v>
      </c>
      <c r="M208">
        <v>7269</v>
      </c>
      <c r="N208">
        <v>100</v>
      </c>
      <c r="O208" s="106" t="s">
        <v>1239</v>
      </c>
      <c r="P208">
        <v>0.60490385794995105</v>
      </c>
      <c r="Q208">
        <v>0.89722441072035897</v>
      </c>
      <c r="R208" s="106">
        <v>0.124751551682335</v>
      </c>
      <c r="S208">
        <v>6.0687547365710803E-2</v>
      </c>
      <c r="T208">
        <v>-0.81694563660819097</v>
      </c>
      <c r="U208">
        <v>0.81694563660819097</v>
      </c>
      <c r="V208">
        <v>0.31947715256981501</v>
      </c>
      <c r="W208">
        <v>-2.82</v>
      </c>
      <c r="X208">
        <v>2.02</v>
      </c>
      <c r="Y208">
        <v>337483</v>
      </c>
      <c r="Z208">
        <v>14673</v>
      </c>
      <c r="AA208">
        <v>0.84</v>
      </c>
      <c r="AB208">
        <v>23</v>
      </c>
      <c r="AC208">
        <v>16</v>
      </c>
      <c r="AD208">
        <v>7</v>
      </c>
      <c r="AE208">
        <v>69.569999999999993</v>
      </c>
      <c r="AF208">
        <v>9</v>
      </c>
      <c r="AG208">
        <v>15</v>
      </c>
      <c r="AH208">
        <v>6</v>
      </c>
      <c r="AI208">
        <v>2</v>
      </c>
    </row>
    <row r="209" spans="1:35" x14ac:dyDescent="0.2">
      <c r="A209" s="102">
        <v>1239</v>
      </c>
      <c r="B209">
        <v>6301</v>
      </c>
      <c r="C209" s="106" t="s">
        <v>53</v>
      </c>
      <c r="D209" s="106" t="s">
        <v>1251</v>
      </c>
      <c r="E209">
        <v>2219</v>
      </c>
      <c r="F209">
        <v>2241.5</v>
      </c>
      <c r="G209">
        <v>400</v>
      </c>
      <c r="H209" s="106" t="s">
        <v>1239</v>
      </c>
      <c r="I209">
        <v>8385</v>
      </c>
      <c r="J209" s="106" t="s">
        <v>881</v>
      </c>
      <c r="K209" s="106" t="s">
        <v>1294</v>
      </c>
      <c r="L209">
        <v>515</v>
      </c>
      <c r="M209">
        <v>514</v>
      </c>
      <c r="N209">
        <v>1700</v>
      </c>
      <c r="O209" s="106" t="s">
        <v>1242</v>
      </c>
      <c r="P209">
        <v>0.89440088232444304</v>
      </c>
      <c r="Q209">
        <v>0.84156078857632499</v>
      </c>
      <c r="R209">
        <v>1.09306192252991E-2</v>
      </c>
      <c r="S209" s="106">
        <v>4.1690371001028E-4</v>
      </c>
      <c r="T209">
        <v>0.210016892519585</v>
      </c>
      <c r="U209">
        <v>0.210016892519585</v>
      </c>
      <c r="V209">
        <v>0.87143713499693198</v>
      </c>
      <c r="W209">
        <v>0.49</v>
      </c>
      <c r="X209">
        <v>2.54</v>
      </c>
      <c r="Y209">
        <v>336729</v>
      </c>
      <c r="Z209">
        <v>24052</v>
      </c>
      <c r="AA209">
        <v>1.1100000000000001</v>
      </c>
      <c r="AB209">
        <v>14</v>
      </c>
      <c r="AC209">
        <v>10</v>
      </c>
      <c r="AD209">
        <v>4</v>
      </c>
      <c r="AE209">
        <v>71.430000000000007</v>
      </c>
      <c r="AF209">
        <v>12</v>
      </c>
      <c r="AG209">
        <v>7</v>
      </c>
      <c r="AH209">
        <v>2</v>
      </c>
      <c r="AI209">
        <v>5</v>
      </c>
    </row>
    <row r="210" spans="1:35" x14ac:dyDescent="0.2">
      <c r="A210" s="102">
        <v>1604</v>
      </c>
      <c r="B210">
        <v>4559</v>
      </c>
      <c r="C210" s="106" t="s">
        <v>1321</v>
      </c>
      <c r="D210" s="106" t="s">
        <v>1261</v>
      </c>
      <c r="E210">
        <v>1900</v>
      </c>
      <c r="F210">
        <v>1867</v>
      </c>
      <c r="G210">
        <v>600</v>
      </c>
      <c r="H210" s="106" t="s">
        <v>1239</v>
      </c>
      <c r="I210">
        <v>9928</v>
      </c>
      <c r="J210" s="106" t="s">
        <v>1055</v>
      </c>
      <c r="K210" s="106" t="s">
        <v>1241</v>
      </c>
      <c r="L210">
        <v>2520</v>
      </c>
      <c r="M210">
        <v>2575</v>
      </c>
      <c r="N210">
        <v>400</v>
      </c>
      <c r="O210" s="106" t="s">
        <v>1242</v>
      </c>
      <c r="P210">
        <v>0.72030942389863395</v>
      </c>
      <c r="Q210">
        <v>0.80887461471994204</v>
      </c>
      <c r="R210" s="15">
        <v>0.110125790399742</v>
      </c>
      <c r="S210" s="106">
        <v>3.9380996184629001E-2</v>
      </c>
      <c r="T210">
        <v>1.44595723224062</v>
      </c>
      <c r="U210">
        <v>1.44595723224062</v>
      </c>
      <c r="V210">
        <v>1.68755359491392</v>
      </c>
      <c r="W210">
        <v>8.77</v>
      </c>
      <c r="X210">
        <v>8.76</v>
      </c>
      <c r="Y210">
        <v>336305</v>
      </c>
      <c r="Z210">
        <v>18684</v>
      </c>
      <c r="AA210">
        <v>0.92</v>
      </c>
      <c r="AB210">
        <v>18</v>
      </c>
      <c r="AC210">
        <v>11</v>
      </c>
      <c r="AD210">
        <v>7</v>
      </c>
      <c r="AE210">
        <v>61.11</v>
      </c>
      <c r="AF210">
        <v>10</v>
      </c>
      <c r="AG210">
        <v>10</v>
      </c>
      <c r="AH210">
        <v>5</v>
      </c>
      <c r="AI210">
        <v>3</v>
      </c>
    </row>
    <row r="211" spans="1:35" x14ac:dyDescent="0.2">
      <c r="A211" s="102">
        <v>1349</v>
      </c>
      <c r="B211">
        <v>7278</v>
      </c>
      <c r="C211" s="106" t="s">
        <v>43</v>
      </c>
      <c r="D211" s="106" t="s">
        <v>1256</v>
      </c>
      <c r="E211">
        <v>2182</v>
      </c>
      <c r="F211">
        <v>2099</v>
      </c>
      <c r="G211">
        <v>500</v>
      </c>
      <c r="H211" s="106" t="s">
        <v>1242</v>
      </c>
      <c r="I211">
        <v>9069</v>
      </c>
      <c r="J211" s="106" t="s">
        <v>1349</v>
      </c>
      <c r="K211" s="106" t="s">
        <v>1359</v>
      </c>
      <c r="L211">
        <v>813</v>
      </c>
      <c r="M211">
        <v>827</v>
      </c>
      <c r="N211">
        <v>1300</v>
      </c>
      <c r="O211" s="106" t="s">
        <v>1239</v>
      </c>
      <c r="P211">
        <v>0.84847155978858002</v>
      </c>
      <c r="Q211">
        <v>0.83242699054359104</v>
      </c>
      <c r="R211">
        <v>0.10132309448511</v>
      </c>
      <c r="S211">
        <v>1.2121327932049E-2</v>
      </c>
      <c r="T211">
        <v>-1.26187208349405</v>
      </c>
      <c r="U211">
        <v>1.26187208349405</v>
      </c>
      <c r="V211">
        <v>0.98759825807429003</v>
      </c>
      <c r="W211">
        <v>-4.54</v>
      </c>
      <c r="X211">
        <v>2.44</v>
      </c>
      <c r="Y211">
        <v>336057</v>
      </c>
      <c r="Z211">
        <v>19768</v>
      </c>
      <c r="AA211">
        <v>1.03</v>
      </c>
      <c r="AB211">
        <v>17</v>
      </c>
      <c r="AC211">
        <v>12</v>
      </c>
      <c r="AD211">
        <v>5</v>
      </c>
      <c r="AE211">
        <v>70.59</v>
      </c>
      <c r="AF211">
        <v>11</v>
      </c>
      <c r="AG211">
        <v>10</v>
      </c>
      <c r="AH211">
        <v>3</v>
      </c>
      <c r="AI211">
        <v>4</v>
      </c>
    </row>
    <row r="212" spans="1:35" x14ac:dyDescent="0.2">
      <c r="A212" s="102">
        <v>275</v>
      </c>
      <c r="B212">
        <v>3088</v>
      </c>
      <c r="C212" s="106" t="s">
        <v>618</v>
      </c>
      <c r="D212" s="106" t="s">
        <v>1264</v>
      </c>
      <c r="E212">
        <v>3685</v>
      </c>
      <c r="F212">
        <v>3635</v>
      </c>
      <c r="G212">
        <v>200</v>
      </c>
      <c r="H212" s="106" t="s">
        <v>1242</v>
      </c>
      <c r="I212">
        <v>4578</v>
      </c>
      <c r="J212" s="106" t="s">
        <v>2069</v>
      </c>
      <c r="K212" s="106" t="s">
        <v>1261</v>
      </c>
      <c r="L212">
        <v>4280</v>
      </c>
      <c r="M212">
        <v>4288</v>
      </c>
      <c r="N212">
        <v>200</v>
      </c>
      <c r="O212" s="106" t="s">
        <v>1239</v>
      </c>
      <c r="P212">
        <v>0.850681112064537</v>
      </c>
      <c r="Q212">
        <v>0.91824168925859895</v>
      </c>
      <c r="R212">
        <v>9.2508694434673203E-2</v>
      </c>
      <c r="S212">
        <v>1.6992010399958998E-2</v>
      </c>
      <c r="T212">
        <v>-1.59102691302961</v>
      </c>
      <c r="U212">
        <v>1.59102691302961</v>
      </c>
      <c r="V212">
        <v>1.5529605558042501</v>
      </c>
      <c r="W212">
        <v>-3.43</v>
      </c>
      <c r="X212">
        <v>15.23</v>
      </c>
      <c r="Y212">
        <v>335556</v>
      </c>
      <c r="Z212">
        <v>30505</v>
      </c>
      <c r="AA212">
        <v>2.0299999999999998</v>
      </c>
      <c r="AB212">
        <v>11</v>
      </c>
      <c r="AC212">
        <v>8</v>
      </c>
      <c r="AD212">
        <v>3</v>
      </c>
      <c r="AE212">
        <v>72.73</v>
      </c>
      <c r="AF212">
        <v>9</v>
      </c>
      <c r="AG212">
        <v>7</v>
      </c>
      <c r="AH212">
        <v>2</v>
      </c>
      <c r="AI212">
        <v>2</v>
      </c>
    </row>
    <row r="213" spans="1:35" x14ac:dyDescent="0.2">
      <c r="A213" s="102">
        <v>1564</v>
      </c>
      <c r="B213">
        <v>9069</v>
      </c>
      <c r="C213" s="106" t="s">
        <v>1349</v>
      </c>
      <c r="D213" s="106" t="s">
        <v>1359</v>
      </c>
      <c r="E213">
        <v>813</v>
      </c>
      <c r="F213">
        <v>827</v>
      </c>
      <c r="G213">
        <v>1300</v>
      </c>
      <c r="H213" s="106" t="s">
        <v>1242</v>
      </c>
      <c r="I213">
        <v>9787</v>
      </c>
      <c r="J213" s="106" t="s">
        <v>1655</v>
      </c>
      <c r="K213" s="106" t="s">
        <v>1253</v>
      </c>
      <c r="L213">
        <v>3535</v>
      </c>
      <c r="M213">
        <v>3540</v>
      </c>
      <c r="N213">
        <v>300</v>
      </c>
      <c r="O213" s="106" t="s">
        <v>1239</v>
      </c>
      <c r="P213">
        <v>0.81533442425439495</v>
      </c>
      <c r="Q213">
        <v>0.81336349152924903</v>
      </c>
      <c r="R213" s="15">
        <v>5.9768198994869397E-2</v>
      </c>
      <c r="S213" s="106">
        <v>4.74114481546732E-2</v>
      </c>
      <c r="T213">
        <v>-0.68088270096560899</v>
      </c>
      <c r="U213">
        <v>0.68088270096560899</v>
      </c>
      <c r="V213">
        <v>6.6918186045547307E-2</v>
      </c>
      <c r="W213">
        <v>-1.03</v>
      </c>
      <c r="X213">
        <v>1.23</v>
      </c>
      <c r="Y213">
        <v>335297</v>
      </c>
      <c r="Z213">
        <v>18628</v>
      </c>
      <c r="AA213">
        <v>1.1399999999999999</v>
      </c>
      <c r="AB213">
        <v>18</v>
      </c>
      <c r="AC213">
        <v>14</v>
      </c>
      <c r="AD213">
        <v>4</v>
      </c>
      <c r="AE213">
        <v>77.78</v>
      </c>
      <c r="AF213">
        <v>14</v>
      </c>
      <c r="AG213">
        <v>7</v>
      </c>
      <c r="AH213">
        <v>1</v>
      </c>
      <c r="AI213">
        <v>10</v>
      </c>
    </row>
    <row r="214" spans="1:35" x14ac:dyDescent="0.2">
      <c r="A214" s="102">
        <v>465</v>
      </c>
      <c r="B214">
        <v>7202</v>
      </c>
      <c r="C214" s="106" t="s">
        <v>778</v>
      </c>
      <c r="D214" s="106" t="s">
        <v>1256</v>
      </c>
      <c r="E214">
        <v>1070</v>
      </c>
      <c r="F214">
        <v>1084</v>
      </c>
      <c r="G214">
        <v>900</v>
      </c>
      <c r="H214" s="106" t="s">
        <v>1239</v>
      </c>
      <c r="I214">
        <v>9603</v>
      </c>
      <c r="J214" s="106" t="s">
        <v>1412</v>
      </c>
      <c r="K214" s="106" t="s">
        <v>1253</v>
      </c>
      <c r="L214">
        <v>2318</v>
      </c>
      <c r="M214">
        <v>2329</v>
      </c>
      <c r="N214">
        <v>400</v>
      </c>
      <c r="O214" s="106" t="s">
        <v>1242</v>
      </c>
      <c r="P214">
        <v>0.93548619402250399</v>
      </c>
      <c r="Q214">
        <v>0.90337729362077102</v>
      </c>
      <c r="R214">
        <v>0.136369800742866</v>
      </c>
      <c r="S214" s="15">
        <v>6.5947991996776097E-3</v>
      </c>
      <c r="T214">
        <v>2.2085008085025</v>
      </c>
      <c r="U214">
        <v>2.2085008085025</v>
      </c>
      <c r="V214">
        <v>1.9333241058141599</v>
      </c>
      <c r="W214">
        <v>7.15</v>
      </c>
      <c r="X214">
        <v>4.72</v>
      </c>
      <c r="Y214">
        <v>334947</v>
      </c>
      <c r="Z214">
        <v>16747</v>
      </c>
      <c r="AA214">
        <v>0.86</v>
      </c>
      <c r="AB214">
        <v>20</v>
      </c>
      <c r="AC214">
        <v>12</v>
      </c>
      <c r="AD214">
        <v>8</v>
      </c>
      <c r="AE214">
        <v>60</v>
      </c>
      <c r="AF214">
        <v>10</v>
      </c>
      <c r="AG214">
        <v>11</v>
      </c>
      <c r="AH214">
        <v>5</v>
      </c>
      <c r="AI214">
        <v>4</v>
      </c>
    </row>
    <row r="215" spans="1:35" x14ac:dyDescent="0.2">
      <c r="A215" s="102">
        <v>1651</v>
      </c>
      <c r="B215">
        <v>3048</v>
      </c>
      <c r="C215" s="106" t="s">
        <v>1552</v>
      </c>
      <c r="D215" s="106" t="s">
        <v>1264</v>
      </c>
      <c r="E215">
        <v>1031</v>
      </c>
      <c r="F215">
        <v>1036</v>
      </c>
      <c r="G215">
        <v>1100</v>
      </c>
      <c r="H215" s="106" t="s">
        <v>1239</v>
      </c>
      <c r="I215">
        <v>6361</v>
      </c>
      <c r="J215" s="106" t="s">
        <v>740</v>
      </c>
      <c r="K215" s="106" t="s">
        <v>1251</v>
      </c>
      <c r="L215">
        <v>2705</v>
      </c>
      <c r="M215">
        <v>2723</v>
      </c>
      <c r="N215">
        <v>400</v>
      </c>
      <c r="O215" s="106" t="s">
        <v>1242</v>
      </c>
      <c r="P215">
        <v>0.71771158142957103</v>
      </c>
      <c r="Q215">
        <v>0.80455935927850497</v>
      </c>
      <c r="R215" s="106">
        <v>0.184901734548058</v>
      </c>
      <c r="S215">
        <v>5.5313906148847299E-2</v>
      </c>
      <c r="T215">
        <v>0.48406669260963903</v>
      </c>
      <c r="U215">
        <v>0.48406669260963903</v>
      </c>
      <c r="V215">
        <v>0.14804781107586201</v>
      </c>
      <c r="W215">
        <v>1.81</v>
      </c>
      <c r="X215">
        <v>4.63</v>
      </c>
      <c r="Y215">
        <v>333430</v>
      </c>
      <c r="Z215">
        <v>17549</v>
      </c>
      <c r="AA215">
        <v>0.97</v>
      </c>
      <c r="AB215">
        <v>19</v>
      </c>
      <c r="AC215">
        <v>13</v>
      </c>
      <c r="AD215">
        <v>6</v>
      </c>
      <c r="AE215">
        <v>68.42</v>
      </c>
      <c r="AF215">
        <v>12</v>
      </c>
      <c r="AG215">
        <v>12</v>
      </c>
      <c r="AH215">
        <v>3</v>
      </c>
      <c r="AI215">
        <v>4</v>
      </c>
    </row>
    <row r="216" spans="1:35" x14ac:dyDescent="0.2">
      <c r="A216" s="102">
        <v>1404</v>
      </c>
      <c r="B216">
        <v>6641</v>
      </c>
      <c r="C216" s="106" t="s">
        <v>2158</v>
      </c>
      <c r="D216" s="106" t="s">
        <v>1244</v>
      </c>
      <c r="E216">
        <v>1065</v>
      </c>
      <c r="F216">
        <v>1066</v>
      </c>
      <c r="G216">
        <v>700</v>
      </c>
      <c r="H216" s="106" t="s">
        <v>1242</v>
      </c>
      <c r="I216">
        <v>6750</v>
      </c>
      <c r="J216" s="106" t="s">
        <v>1297</v>
      </c>
      <c r="K216" s="106" t="s">
        <v>1244</v>
      </c>
      <c r="L216">
        <v>3605</v>
      </c>
      <c r="M216">
        <v>3675</v>
      </c>
      <c r="N216">
        <v>200</v>
      </c>
      <c r="O216" s="106" t="s">
        <v>1239</v>
      </c>
      <c r="P216">
        <v>0.78433168282745103</v>
      </c>
      <c r="Q216">
        <v>0.82723679594562605</v>
      </c>
      <c r="R216" s="15">
        <v>0.43415601140835502</v>
      </c>
      <c r="S216">
        <v>4.1416801422237302E-3</v>
      </c>
      <c r="T216">
        <v>-0.26694548840913401</v>
      </c>
      <c r="U216">
        <v>0.26694548840913401</v>
      </c>
      <c r="V216">
        <v>0.44057455695559999</v>
      </c>
      <c r="W216">
        <v>-1.3</v>
      </c>
      <c r="X216">
        <v>1.52</v>
      </c>
      <c r="Y216">
        <v>333319</v>
      </c>
      <c r="Z216">
        <v>23808</v>
      </c>
      <c r="AA216">
        <v>1.37</v>
      </c>
      <c r="AB216">
        <v>14</v>
      </c>
      <c r="AC216">
        <v>9</v>
      </c>
      <c r="AD216">
        <v>5</v>
      </c>
      <c r="AE216">
        <v>64.290000000000006</v>
      </c>
      <c r="AF216">
        <v>11</v>
      </c>
      <c r="AG216">
        <v>7</v>
      </c>
      <c r="AH216">
        <v>2</v>
      </c>
      <c r="AI216">
        <v>5</v>
      </c>
    </row>
    <row r="217" spans="1:35" x14ac:dyDescent="0.2">
      <c r="A217" s="102">
        <v>916</v>
      </c>
      <c r="B217">
        <v>4540</v>
      </c>
      <c r="C217" s="106" t="s">
        <v>1659</v>
      </c>
      <c r="D217" s="106" t="s">
        <v>1261</v>
      </c>
      <c r="E217">
        <v>2688</v>
      </c>
      <c r="F217">
        <v>2656</v>
      </c>
      <c r="G217">
        <v>400</v>
      </c>
      <c r="H217" s="106" t="s">
        <v>1242</v>
      </c>
      <c r="I217">
        <v>7202</v>
      </c>
      <c r="J217" s="106" t="s">
        <v>778</v>
      </c>
      <c r="K217" s="106" t="s">
        <v>1256</v>
      </c>
      <c r="L217">
        <v>1070</v>
      </c>
      <c r="M217">
        <v>1084</v>
      </c>
      <c r="N217">
        <v>1000</v>
      </c>
      <c r="O217" s="106" t="s">
        <v>1239</v>
      </c>
      <c r="P217">
        <v>0.78618825711231899</v>
      </c>
      <c r="Q217">
        <v>0.86594381106331997</v>
      </c>
      <c r="R217">
        <v>2.5175253783408701E-2</v>
      </c>
      <c r="S217" s="15">
        <v>8.17345429705023E-5</v>
      </c>
      <c r="T217">
        <v>-0.61637006405654104</v>
      </c>
      <c r="U217">
        <v>0.61637006405654104</v>
      </c>
      <c r="V217">
        <v>0.50001061354585397</v>
      </c>
      <c r="W217">
        <v>-3.02</v>
      </c>
      <c r="X217">
        <v>2.0299999999999998</v>
      </c>
      <c r="Y217">
        <v>332638</v>
      </c>
      <c r="Z217">
        <v>16632</v>
      </c>
      <c r="AA217">
        <v>0.82</v>
      </c>
      <c r="AB217">
        <v>20</v>
      </c>
      <c r="AC217">
        <v>12</v>
      </c>
      <c r="AD217">
        <v>8</v>
      </c>
      <c r="AE217">
        <v>60</v>
      </c>
      <c r="AF217">
        <v>10</v>
      </c>
      <c r="AG217">
        <v>11</v>
      </c>
      <c r="AH217">
        <v>4</v>
      </c>
      <c r="AI217">
        <v>5</v>
      </c>
    </row>
    <row r="218" spans="1:35" x14ac:dyDescent="0.2">
      <c r="A218" s="102">
        <v>395</v>
      </c>
      <c r="B218">
        <v>1942</v>
      </c>
      <c r="C218" s="106" t="s">
        <v>1664</v>
      </c>
      <c r="D218" s="106" t="s">
        <v>1249</v>
      </c>
      <c r="E218">
        <v>965</v>
      </c>
      <c r="F218">
        <v>966</v>
      </c>
      <c r="G218">
        <v>1000</v>
      </c>
      <c r="H218" s="106" t="s">
        <v>1239</v>
      </c>
      <c r="I218">
        <v>9989</v>
      </c>
      <c r="J218" s="106" t="s">
        <v>2073</v>
      </c>
      <c r="K218" s="106" t="s">
        <v>1264</v>
      </c>
      <c r="L218">
        <v>3215</v>
      </c>
      <c r="M218">
        <v>3235</v>
      </c>
      <c r="N218">
        <v>300</v>
      </c>
      <c r="O218" s="106" t="s">
        <v>1242</v>
      </c>
      <c r="P218">
        <v>0.69191415121184396</v>
      </c>
      <c r="Q218">
        <v>0.90749885780686701</v>
      </c>
      <c r="R218">
        <v>0.22784386017348501</v>
      </c>
      <c r="S218" s="15">
        <v>2.79039662876365E-2</v>
      </c>
      <c r="T218">
        <v>1.8805369395893601</v>
      </c>
      <c r="U218">
        <v>1.8805369395893601</v>
      </c>
      <c r="V218">
        <v>2.1068731504717402</v>
      </c>
      <c r="W218">
        <v>7.81</v>
      </c>
      <c r="X218">
        <v>0.46</v>
      </c>
      <c r="Y218">
        <v>332499</v>
      </c>
      <c r="Z218">
        <v>19559</v>
      </c>
      <c r="AA218">
        <v>1.1000000000000001</v>
      </c>
      <c r="AB218">
        <v>17</v>
      </c>
      <c r="AC218">
        <v>13</v>
      </c>
      <c r="AD218">
        <v>4</v>
      </c>
      <c r="AE218">
        <v>76.47</v>
      </c>
      <c r="AF218">
        <v>13</v>
      </c>
      <c r="AG218">
        <v>7</v>
      </c>
      <c r="AH218">
        <v>2</v>
      </c>
      <c r="AI218">
        <v>8</v>
      </c>
    </row>
    <row r="219" spans="1:35" x14ac:dyDescent="0.2">
      <c r="A219" s="102">
        <v>1487</v>
      </c>
      <c r="B219">
        <v>2914</v>
      </c>
      <c r="C219" s="106" t="s">
        <v>1388</v>
      </c>
      <c r="D219" s="106" t="s">
        <v>1266</v>
      </c>
      <c r="E219">
        <v>2200</v>
      </c>
      <c r="F219">
        <v>2217.5</v>
      </c>
      <c r="G219">
        <v>400</v>
      </c>
      <c r="H219" s="106" t="s">
        <v>1239</v>
      </c>
      <c r="I219">
        <v>9716</v>
      </c>
      <c r="J219" s="106" t="s">
        <v>1438</v>
      </c>
      <c r="K219" s="106" t="s">
        <v>1253</v>
      </c>
      <c r="L219">
        <v>1074</v>
      </c>
      <c r="M219">
        <v>1096</v>
      </c>
      <c r="N219">
        <v>800</v>
      </c>
      <c r="O219" s="106" t="s">
        <v>1242</v>
      </c>
      <c r="P219">
        <v>0.89076704303061804</v>
      </c>
      <c r="Q219">
        <v>0.82080798318428205</v>
      </c>
      <c r="R219">
        <v>2.4757287248585901E-2</v>
      </c>
      <c r="S219">
        <v>6.1897553227034101E-2</v>
      </c>
      <c r="T219">
        <v>3.9839817351489701</v>
      </c>
      <c r="U219">
        <v>3.9839817351489701</v>
      </c>
      <c r="V219">
        <v>3.1294199681372401</v>
      </c>
      <c r="W219">
        <v>12.4</v>
      </c>
      <c r="X219">
        <v>1.1499999999999999</v>
      </c>
      <c r="Y219">
        <v>331295</v>
      </c>
      <c r="Z219">
        <v>18405</v>
      </c>
      <c r="AA219">
        <v>1.02</v>
      </c>
      <c r="AB219">
        <v>18</v>
      </c>
      <c r="AC219">
        <v>12</v>
      </c>
      <c r="AD219">
        <v>6</v>
      </c>
      <c r="AE219">
        <v>66.67</v>
      </c>
      <c r="AF219">
        <v>10</v>
      </c>
      <c r="AG219">
        <v>12</v>
      </c>
      <c r="AH219">
        <v>4</v>
      </c>
      <c r="AI219">
        <v>2</v>
      </c>
    </row>
    <row r="220" spans="1:35" x14ac:dyDescent="0.2">
      <c r="A220" s="102">
        <v>1259</v>
      </c>
      <c r="B220">
        <v>9062</v>
      </c>
      <c r="C220" s="106" t="s">
        <v>1204</v>
      </c>
      <c r="D220" s="106" t="s">
        <v>1359</v>
      </c>
      <c r="E220">
        <v>5580</v>
      </c>
      <c r="F220">
        <v>5580</v>
      </c>
      <c r="G220">
        <v>100</v>
      </c>
      <c r="H220" s="106" t="s">
        <v>1242</v>
      </c>
      <c r="I220">
        <v>9069</v>
      </c>
      <c r="J220" s="106" t="s">
        <v>1349</v>
      </c>
      <c r="K220" s="106" t="s">
        <v>1359</v>
      </c>
      <c r="L220">
        <v>813</v>
      </c>
      <c r="M220">
        <v>827</v>
      </c>
      <c r="N220">
        <v>700</v>
      </c>
      <c r="O220" s="106" t="s">
        <v>1239</v>
      </c>
      <c r="P220">
        <v>0.70054742163250106</v>
      </c>
      <c r="Q220">
        <v>0.84011690457079502</v>
      </c>
      <c r="R220">
        <v>0.43820453467410198</v>
      </c>
      <c r="S220" s="15">
        <v>1.91613160241694E-2</v>
      </c>
      <c r="T220">
        <v>-1.1989563943086601</v>
      </c>
      <c r="U220">
        <v>1.1989563943086601</v>
      </c>
      <c r="V220">
        <v>1.4153174218232201</v>
      </c>
      <c r="W220">
        <v>-5.45</v>
      </c>
      <c r="X220">
        <v>3.75</v>
      </c>
      <c r="Y220">
        <v>330017</v>
      </c>
      <c r="Z220">
        <v>20626</v>
      </c>
      <c r="AA220">
        <v>1.4</v>
      </c>
      <c r="AB220">
        <v>16</v>
      </c>
      <c r="AC220">
        <v>12</v>
      </c>
      <c r="AD220">
        <v>4</v>
      </c>
      <c r="AE220">
        <v>75</v>
      </c>
      <c r="AF220">
        <v>11</v>
      </c>
      <c r="AG220">
        <v>11</v>
      </c>
      <c r="AH220">
        <v>2</v>
      </c>
      <c r="AI220">
        <v>3</v>
      </c>
    </row>
    <row r="221" spans="1:35" x14ac:dyDescent="0.2">
      <c r="A221" s="102">
        <v>892</v>
      </c>
      <c r="B221">
        <v>3880</v>
      </c>
      <c r="C221" s="106" t="s">
        <v>1184</v>
      </c>
      <c r="D221" s="106" t="s">
        <v>1453</v>
      </c>
      <c r="E221">
        <v>1420</v>
      </c>
      <c r="F221">
        <v>1431</v>
      </c>
      <c r="G221">
        <v>600</v>
      </c>
      <c r="H221" s="106" t="s">
        <v>1239</v>
      </c>
      <c r="I221">
        <v>6807</v>
      </c>
      <c r="J221" s="106" t="s">
        <v>235</v>
      </c>
      <c r="K221" s="106" t="s">
        <v>1244</v>
      </c>
      <c r="L221">
        <v>1791</v>
      </c>
      <c r="M221">
        <v>1854</v>
      </c>
      <c r="N221">
        <v>500</v>
      </c>
      <c r="O221" s="106" t="s">
        <v>1242</v>
      </c>
      <c r="P221">
        <v>0.64798577392390799</v>
      </c>
      <c r="Q221">
        <v>0.86841338042293503</v>
      </c>
      <c r="R221" s="106">
        <v>0.33390965947795798</v>
      </c>
      <c r="S221">
        <v>4.1023734339466801E-2</v>
      </c>
      <c r="T221">
        <v>2.1779365185498301</v>
      </c>
      <c r="U221">
        <v>2.1779365185498301</v>
      </c>
      <c r="V221">
        <v>1.6989760828673299</v>
      </c>
      <c r="W221">
        <v>9.8699999999999992</v>
      </c>
      <c r="X221">
        <v>7.38</v>
      </c>
      <c r="Y221">
        <v>329751</v>
      </c>
      <c r="Z221">
        <v>18320</v>
      </c>
      <c r="AA221">
        <v>0.87</v>
      </c>
      <c r="AB221">
        <v>18</v>
      </c>
      <c r="AC221">
        <v>12</v>
      </c>
      <c r="AD221">
        <v>6</v>
      </c>
      <c r="AE221">
        <v>66.67</v>
      </c>
      <c r="AF221">
        <v>10</v>
      </c>
      <c r="AG221">
        <v>9</v>
      </c>
      <c r="AH221">
        <v>3</v>
      </c>
      <c r="AI221">
        <v>6</v>
      </c>
    </row>
    <row r="222" spans="1:35" x14ac:dyDescent="0.2">
      <c r="A222" s="102">
        <v>1597</v>
      </c>
      <c r="B222">
        <v>2229</v>
      </c>
      <c r="C222" s="106" t="s">
        <v>1848</v>
      </c>
      <c r="D222" s="106" t="s">
        <v>1266</v>
      </c>
      <c r="E222">
        <v>2951</v>
      </c>
      <c r="F222">
        <v>2923</v>
      </c>
      <c r="G222">
        <v>300</v>
      </c>
      <c r="H222" s="106" t="s">
        <v>1242</v>
      </c>
      <c r="I222">
        <v>2337</v>
      </c>
      <c r="J222" s="106" t="s">
        <v>1645</v>
      </c>
      <c r="K222" s="106" t="s">
        <v>1260</v>
      </c>
      <c r="L222">
        <v>369</v>
      </c>
      <c r="M222">
        <v>373</v>
      </c>
      <c r="N222">
        <v>2400</v>
      </c>
      <c r="O222" s="106" t="s">
        <v>1239</v>
      </c>
      <c r="P222">
        <v>0.76845886024449195</v>
      </c>
      <c r="Q222">
        <v>0.80960599418115897</v>
      </c>
      <c r="R222" s="106">
        <v>0.30699770895720302</v>
      </c>
      <c r="S222" s="106">
        <v>7.8245082418116702E-2</v>
      </c>
      <c r="T222">
        <v>-0.74576774591453998</v>
      </c>
      <c r="U222">
        <v>0.74576774591453998</v>
      </c>
      <c r="V222">
        <v>1.18718878042089</v>
      </c>
      <c r="W222">
        <v>-3.15</v>
      </c>
      <c r="X222">
        <v>2.09</v>
      </c>
      <c r="Y222">
        <v>329525</v>
      </c>
      <c r="Z222">
        <v>16476</v>
      </c>
      <c r="AA222">
        <v>0.62</v>
      </c>
      <c r="AB222">
        <v>20</v>
      </c>
      <c r="AC222">
        <v>13</v>
      </c>
      <c r="AD222">
        <v>7</v>
      </c>
      <c r="AE222">
        <v>65</v>
      </c>
      <c r="AF222">
        <v>11</v>
      </c>
      <c r="AG222">
        <v>7</v>
      </c>
      <c r="AH222">
        <v>5</v>
      </c>
      <c r="AI222">
        <v>8</v>
      </c>
    </row>
    <row r="223" spans="1:35" x14ac:dyDescent="0.2">
      <c r="A223" s="102">
        <v>1432</v>
      </c>
      <c r="B223">
        <v>4613</v>
      </c>
      <c r="C223" s="106" t="s">
        <v>224</v>
      </c>
      <c r="D223" s="106" t="s">
        <v>1263</v>
      </c>
      <c r="E223">
        <v>2449</v>
      </c>
      <c r="F223">
        <v>2493</v>
      </c>
      <c r="G223">
        <v>300</v>
      </c>
      <c r="H223" s="106" t="s">
        <v>1239</v>
      </c>
      <c r="I223">
        <v>8919</v>
      </c>
      <c r="J223" s="106" t="s">
        <v>1652</v>
      </c>
      <c r="K223" s="106" t="s">
        <v>1260</v>
      </c>
      <c r="L223">
        <v>3665</v>
      </c>
      <c r="M223">
        <v>3795</v>
      </c>
      <c r="N223">
        <v>200</v>
      </c>
      <c r="O223" s="106" t="s">
        <v>1242</v>
      </c>
      <c r="P223">
        <v>0.62477738279527295</v>
      </c>
      <c r="Q223">
        <v>0.82516965687528399</v>
      </c>
      <c r="R223" s="15">
        <v>0.45918058449816201</v>
      </c>
      <c r="S223">
        <v>6.3368932511099998E-2</v>
      </c>
      <c r="T223">
        <v>2.96263843815774</v>
      </c>
      <c r="U223">
        <v>2.96263843815774</v>
      </c>
      <c r="V223">
        <v>2.85916339598394</v>
      </c>
      <c r="W223">
        <v>12.69</v>
      </c>
      <c r="X223">
        <v>1.46</v>
      </c>
      <c r="Y223">
        <v>329331</v>
      </c>
      <c r="Z223">
        <v>29939</v>
      </c>
      <c r="AA223">
        <v>1.75</v>
      </c>
      <c r="AB223">
        <v>11</v>
      </c>
      <c r="AC223">
        <v>8</v>
      </c>
      <c r="AD223">
        <v>3</v>
      </c>
      <c r="AE223">
        <v>72.73</v>
      </c>
      <c r="AF223">
        <v>8</v>
      </c>
      <c r="AG223">
        <v>8</v>
      </c>
      <c r="AH223">
        <v>2</v>
      </c>
      <c r="AI223">
        <v>1</v>
      </c>
    </row>
    <row r="224" spans="1:35" x14ac:dyDescent="0.2">
      <c r="A224" s="102">
        <v>251</v>
      </c>
      <c r="B224">
        <v>7189</v>
      </c>
      <c r="C224" s="106" t="s">
        <v>42</v>
      </c>
      <c r="D224" s="106" t="s">
        <v>1294</v>
      </c>
      <c r="E224">
        <v>655</v>
      </c>
      <c r="F224">
        <v>651</v>
      </c>
      <c r="G224">
        <v>1700</v>
      </c>
      <c r="H224" s="106" t="s">
        <v>1242</v>
      </c>
      <c r="I224">
        <v>7202</v>
      </c>
      <c r="J224" s="106" t="s">
        <v>778</v>
      </c>
      <c r="K224" s="106" t="s">
        <v>1256</v>
      </c>
      <c r="L224">
        <v>1070</v>
      </c>
      <c r="M224">
        <v>1084</v>
      </c>
      <c r="N224">
        <v>1000</v>
      </c>
      <c r="O224" s="106" t="s">
        <v>1239</v>
      </c>
      <c r="P224">
        <v>0.93050620018062602</v>
      </c>
      <c r="Q224">
        <v>0.921227478590256</v>
      </c>
      <c r="R224">
        <v>0.23916840147886101</v>
      </c>
      <c r="S224">
        <v>4.1742416548181997E-2</v>
      </c>
      <c r="T224">
        <v>-2.2889991150292701</v>
      </c>
      <c r="U224">
        <v>2.2889991150292701</v>
      </c>
      <c r="V224">
        <v>2.6143614923268101</v>
      </c>
      <c r="W224">
        <v>-8.36</v>
      </c>
      <c r="X224">
        <v>2.09</v>
      </c>
      <c r="Y224">
        <v>327811</v>
      </c>
      <c r="Z224">
        <v>17253</v>
      </c>
      <c r="AA224">
        <v>0.8</v>
      </c>
      <c r="AB224">
        <v>19</v>
      </c>
      <c r="AC224">
        <v>12</v>
      </c>
      <c r="AD224">
        <v>7</v>
      </c>
      <c r="AE224">
        <v>63.16</v>
      </c>
      <c r="AF224">
        <v>11</v>
      </c>
      <c r="AG224">
        <v>9</v>
      </c>
      <c r="AH224">
        <v>6</v>
      </c>
      <c r="AI224">
        <v>4</v>
      </c>
    </row>
    <row r="225" spans="1:35" x14ac:dyDescent="0.2">
      <c r="A225" s="102">
        <v>456</v>
      </c>
      <c r="B225">
        <v>1969</v>
      </c>
      <c r="C225" s="106" t="s">
        <v>1597</v>
      </c>
      <c r="D225" s="106" t="s">
        <v>1249</v>
      </c>
      <c r="E225">
        <v>1784</v>
      </c>
      <c r="F225">
        <v>1789</v>
      </c>
      <c r="G225">
        <v>600</v>
      </c>
      <c r="H225" s="106" t="s">
        <v>1239</v>
      </c>
      <c r="I225">
        <v>8750</v>
      </c>
      <c r="J225" s="106" t="s">
        <v>28</v>
      </c>
      <c r="K225" s="106" t="s">
        <v>1418</v>
      </c>
      <c r="L225">
        <v>1566.5</v>
      </c>
      <c r="M225">
        <v>1593.5</v>
      </c>
      <c r="N225">
        <v>700</v>
      </c>
      <c r="O225" s="106" t="s">
        <v>1242</v>
      </c>
      <c r="P225">
        <v>0.70545565084964601</v>
      </c>
      <c r="Q225">
        <v>0.90373247664345802</v>
      </c>
      <c r="R225" s="15">
        <v>7.2740301623369794E-2</v>
      </c>
      <c r="S225" s="106">
        <v>7.8405754811465399E-3</v>
      </c>
      <c r="T225">
        <v>0.88689696928200901</v>
      </c>
      <c r="U225">
        <v>0.88689696928200901</v>
      </c>
      <c r="V225">
        <v>1.1553486667908599</v>
      </c>
      <c r="W225">
        <v>2.7</v>
      </c>
      <c r="X225">
        <v>3.92</v>
      </c>
      <c r="Y225">
        <v>327425</v>
      </c>
      <c r="Z225">
        <v>20464</v>
      </c>
      <c r="AA225">
        <v>1.02</v>
      </c>
      <c r="AB225">
        <v>16</v>
      </c>
      <c r="AC225">
        <v>10</v>
      </c>
      <c r="AD225">
        <v>6</v>
      </c>
      <c r="AE225">
        <v>62.5</v>
      </c>
      <c r="AF225">
        <v>14</v>
      </c>
      <c r="AG225">
        <v>7</v>
      </c>
      <c r="AH225">
        <v>2</v>
      </c>
      <c r="AI225">
        <v>7</v>
      </c>
    </row>
    <row r="226" spans="1:35" x14ac:dyDescent="0.2">
      <c r="A226" s="102">
        <v>316</v>
      </c>
      <c r="B226">
        <v>3774</v>
      </c>
      <c r="C226" s="106" t="s">
        <v>655</v>
      </c>
      <c r="D226" s="106" t="s">
        <v>1241</v>
      </c>
      <c r="E226">
        <v>3240</v>
      </c>
      <c r="F226">
        <v>3285</v>
      </c>
      <c r="G226">
        <v>300</v>
      </c>
      <c r="H226" s="106" t="s">
        <v>1239</v>
      </c>
      <c r="I226">
        <v>8804</v>
      </c>
      <c r="J226" s="106" t="s">
        <v>900</v>
      </c>
      <c r="K226" s="106" t="s">
        <v>1260</v>
      </c>
      <c r="L226">
        <v>1622</v>
      </c>
      <c r="M226">
        <v>1637</v>
      </c>
      <c r="N226">
        <v>600</v>
      </c>
      <c r="O226" s="106" t="s">
        <v>1242</v>
      </c>
      <c r="P226">
        <v>0.71672330039273402</v>
      </c>
      <c r="Q226">
        <v>0.91435669965574196</v>
      </c>
      <c r="R226">
        <v>3.87326103168428E-3</v>
      </c>
      <c r="S226">
        <v>1.01045904352103E-2</v>
      </c>
      <c r="T226">
        <v>2.75172539074376</v>
      </c>
      <c r="U226">
        <v>2.75172539074376</v>
      </c>
      <c r="V226">
        <v>2.7470241607673702</v>
      </c>
      <c r="W226">
        <v>15.17</v>
      </c>
      <c r="X226">
        <v>0.33</v>
      </c>
      <c r="Y226">
        <v>327004</v>
      </c>
      <c r="Z226">
        <v>17211</v>
      </c>
      <c r="AA226">
        <v>0.86</v>
      </c>
      <c r="AB226">
        <v>19</v>
      </c>
      <c r="AC226">
        <v>13</v>
      </c>
      <c r="AD226">
        <v>6</v>
      </c>
      <c r="AE226">
        <v>68.42</v>
      </c>
      <c r="AF226">
        <v>13</v>
      </c>
      <c r="AG226">
        <v>9</v>
      </c>
      <c r="AH226">
        <v>5</v>
      </c>
      <c r="AI226">
        <v>5</v>
      </c>
    </row>
    <row r="227" spans="1:35" x14ac:dyDescent="0.2">
      <c r="A227" s="102">
        <v>952</v>
      </c>
      <c r="B227">
        <v>8078</v>
      </c>
      <c r="C227" s="106" t="s">
        <v>1669</v>
      </c>
      <c r="D227" s="106" t="s">
        <v>1246</v>
      </c>
      <c r="E227">
        <v>2419</v>
      </c>
      <c r="F227">
        <v>2425</v>
      </c>
      <c r="G227">
        <v>400</v>
      </c>
      <c r="H227" s="106" t="s">
        <v>1239</v>
      </c>
      <c r="I227">
        <v>8242</v>
      </c>
      <c r="J227" s="106" t="s">
        <v>852</v>
      </c>
      <c r="K227" s="106" t="s">
        <v>1264</v>
      </c>
      <c r="L227">
        <v>900</v>
      </c>
      <c r="M227">
        <v>896</v>
      </c>
      <c r="N227">
        <v>1100</v>
      </c>
      <c r="O227" s="106" t="s">
        <v>1242</v>
      </c>
      <c r="P227">
        <v>0.93712581489239</v>
      </c>
      <c r="Q227">
        <v>0.86290004979057799</v>
      </c>
      <c r="R227" s="106">
        <v>3.8700096871785702E-2</v>
      </c>
      <c r="S227">
        <v>2.0263316012003999E-3</v>
      </c>
      <c r="T227">
        <v>1.8885070517664699</v>
      </c>
      <c r="U227">
        <v>1.8885070517664699</v>
      </c>
      <c r="V227">
        <v>1.6903346375677699</v>
      </c>
      <c r="W227">
        <v>11.16</v>
      </c>
      <c r="X227">
        <v>1.61</v>
      </c>
      <c r="Y227">
        <v>326259</v>
      </c>
      <c r="Z227">
        <v>15536</v>
      </c>
      <c r="AA227">
        <v>0.8</v>
      </c>
      <c r="AB227">
        <v>21</v>
      </c>
      <c r="AC227">
        <v>14</v>
      </c>
      <c r="AD227">
        <v>7</v>
      </c>
      <c r="AE227">
        <v>66.67</v>
      </c>
      <c r="AF227">
        <v>11</v>
      </c>
      <c r="AG227">
        <v>9</v>
      </c>
      <c r="AH227">
        <v>4</v>
      </c>
      <c r="AI227">
        <v>8</v>
      </c>
    </row>
    <row r="228" spans="1:35" x14ac:dyDescent="0.2">
      <c r="A228" s="102">
        <v>833</v>
      </c>
      <c r="B228">
        <v>6371</v>
      </c>
      <c r="C228" s="106" t="s">
        <v>1399</v>
      </c>
      <c r="D228" s="106" t="s">
        <v>1251</v>
      </c>
      <c r="E228">
        <v>3010</v>
      </c>
      <c r="F228">
        <v>3070</v>
      </c>
      <c r="G228">
        <v>200</v>
      </c>
      <c r="H228" s="106" t="s">
        <v>1242</v>
      </c>
      <c r="I228">
        <v>7259</v>
      </c>
      <c r="J228" s="106" t="s">
        <v>25</v>
      </c>
      <c r="K228" s="106" t="s">
        <v>1256</v>
      </c>
      <c r="L228">
        <v>3750</v>
      </c>
      <c r="M228">
        <v>3725</v>
      </c>
      <c r="N228">
        <v>200</v>
      </c>
      <c r="O228" s="106" t="s">
        <v>1239</v>
      </c>
      <c r="P228">
        <v>0.79061221483861199</v>
      </c>
      <c r="Q228">
        <v>0.87361158799999705</v>
      </c>
      <c r="R228" s="106">
        <v>0.25201365574921503</v>
      </c>
      <c r="S228">
        <v>9.0912883664702199E-4</v>
      </c>
      <c r="T228">
        <v>-2.66098919896563</v>
      </c>
      <c r="U228">
        <v>2.66098919896563</v>
      </c>
      <c r="V228">
        <v>2.96366176396341</v>
      </c>
      <c r="W228">
        <v>-12.17</v>
      </c>
      <c r="X228">
        <v>17.579999999999998</v>
      </c>
      <c r="Y228">
        <v>326064</v>
      </c>
      <c r="Z228">
        <v>36229</v>
      </c>
      <c r="AA228">
        <v>2.0699999999999998</v>
      </c>
      <c r="AB228">
        <v>9</v>
      </c>
      <c r="AC228">
        <v>7</v>
      </c>
      <c r="AD228">
        <v>2</v>
      </c>
      <c r="AE228">
        <v>77.78</v>
      </c>
      <c r="AF228">
        <v>11</v>
      </c>
      <c r="AG228">
        <v>6</v>
      </c>
      <c r="AH228">
        <v>0</v>
      </c>
      <c r="AI228">
        <v>3</v>
      </c>
    </row>
    <row r="229" spans="1:35" x14ac:dyDescent="0.2">
      <c r="A229" s="102">
        <v>980</v>
      </c>
      <c r="B229">
        <v>4045</v>
      </c>
      <c r="C229" s="106" t="s">
        <v>1555</v>
      </c>
      <c r="D229" s="106" t="s">
        <v>1263</v>
      </c>
      <c r="E229">
        <v>1163</v>
      </c>
      <c r="F229">
        <v>1161</v>
      </c>
      <c r="G229">
        <v>800</v>
      </c>
      <c r="H229" s="106" t="s">
        <v>1239</v>
      </c>
      <c r="I229">
        <v>8750</v>
      </c>
      <c r="J229" s="106" t="s">
        <v>28</v>
      </c>
      <c r="K229" s="106" t="s">
        <v>1418</v>
      </c>
      <c r="L229">
        <v>1566.5</v>
      </c>
      <c r="M229">
        <v>1593.5</v>
      </c>
      <c r="N229">
        <v>600</v>
      </c>
      <c r="O229" s="106" t="s">
        <v>1242</v>
      </c>
      <c r="P229">
        <v>0.81694798640972599</v>
      </c>
      <c r="Q229">
        <v>0.86026027994853704</v>
      </c>
      <c r="R229" s="15">
        <v>3.21235478162386E-2</v>
      </c>
      <c r="S229" s="15">
        <v>1.56200553761789E-2</v>
      </c>
      <c r="T229">
        <v>0.60856392069840803</v>
      </c>
      <c r="U229">
        <v>0.60856392069840803</v>
      </c>
      <c r="V229">
        <v>1.26542985344133</v>
      </c>
      <c r="W229">
        <v>1.83</v>
      </c>
      <c r="X229">
        <v>2.86</v>
      </c>
      <c r="Y229">
        <v>325524</v>
      </c>
      <c r="Z229">
        <v>17133</v>
      </c>
      <c r="AA229">
        <v>0.85</v>
      </c>
      <c r="AB229">
        <v>19</v>
      </c>
      <c r="AC229">
        <v>11</v>
      </c>
      <c r="AD229">
        <v>8</v>
      </c>
      <c r="AE229">
        <v>57.89</v>
      </c>
      <c r="AF229">
        <v>13</v>
      </c>
      <c r="AG229">
        <v>9</v>
      </c>
      <c r="AH229">
        <v>3</v>
      </c>
      <c r="AI229">
        <v>7</v>
      </c>
    </row>
    <row r="230" spans="1:35" x14ac:dyDescent="0.2">
      <c r="A230" s="102">
        <v>384</v>
      </c>
      <c r="B230">
        <v>5019</v>
      </c>
      <c r="C230" s="106" t="s">
        <v>1499</v>
      </c>
      <c r="D230" s="106" t="s">
        <v>1500</v>
      </c>
      <c r="E230">
        <v>2813</v>
      </c>
      <c r="F230">
        <v>2851</v>
      </c>
      <c r="G230">
        <v>300</v>
      </c>
      <c r="H230" s="106" t="s">
        <v>1239</v>
      </c>
      <c r="I230">
        <v>9474</v>
      </c>
      <c r="J230" s="106" t="s">
        <v>1450</v>
      </c>
      <c r="K230" s="106" t="s">
        <v>1241</v>
      </c>
      <c r="L230">
        <v>1400</v>
      </c>
      <c r="M230">
        <v>1402</v>
      </c>
      <c r="N230">
        <v>600</v>
      </c>
      <c r="O230" s="106" t="s">
        <v>1242</v>
      </c>
      <c r="P230">
        <v>0.78769514119170903</v>
      </c>
      <c r="Q230">
        <v>0.908239222550006</v>
      </c>
      <c r="R230">
        <v>0.300044045475443</v>
      </c>
      <c r="S230">
        <v>1.8937855277846201E-2</v>
      </c>
      <c r="T230">
        <v>2.7510813092388302</v>
      </c>
      <c r="U230">
        <v>2.7510813092388302</v>
      </c>
      <c r="V230">
        <v>2.5193563398086001</v>
      </c>
      <c r="W230">
        <v>17.14</v>
      </c>
      <c r="X230">
        <v>1.65</v>
      </c>
      <c r="Y230">
        <v>325483</v>
      </c>
      <c r="Z230">
        <v>20343</v>
      </c>
      <c r="AA230">
        <v>0.96</v>
      </c>
      <c r="AB230">
        <v>16</v>
      </c>
      <c r="AC230">
        <v>10</v>
      </c>
      <c r="AD230">
        <v>6</v>
      </c>
      <c r="AE230">
        <v>62.5</v>
      </c>
      <c r="AF230">
        <v>8</v>
      </c>
      <c r="AG230">
        <v>9</v>
      </c>
      <c r="AH230">
        <v>5</v>
      </c>
      <c r="AI230">
        <v>2</v>
      </c>
    </row>
    <row r="231" spans="1:35" x14ac:dyDescent="0.2">
      <c r="A231" s="102">
        <v>524</v>
      </c>
      <c r="B231">
        <v>2503</v>
      </c>
      <c r="C231" s="106" t="s">
        <v>2068</v>
      </c>
      <c r="D231" s="106" t="s">
        <v>1266</v>
      </c>
      <c r="E231">
        <v>2144.5</v>
      </c>
      <c r="F231">
        <v>2120.5</v>
      </c>
      <c r="G231">
        <v>400</v>
      </c>
      <c r="H231" s="106" t="s">
        <v>1242</v>
      </c>
      <c r="I231">
        <v>5463</v>
      </c>
      <c r="J231" s="106" t="s">
        <v>64</v>
      </c>
      <c r="K231" s="106" t="s">
        <v>1292</v>
      </c>
      <c r="L231">
        <v>2750</v>
      </c>
      <c r="M231">
        <v>2753</v>
      </c>
      <c r="N231">
        <v>300</v>
      </c>
      <c r="O231" s="106" t="s">
        <v>1239</v>
      </c>
      <c r="P231">
        <v>0.66139731910099298</v>
      </c>
      <c r="Q231">
        <v>0.89880797843715399</v>
      </c>
      <c r="R231">
        <v>6.1435898705031002E-2</v>
      </c>
      <c r="S231" s="15">
        <v>2.6055251921714399E-5</v>
      </c>
      <c r="T231">
        <v>-0.86805746705361997</v>
      </c>
      <c r="U231">
        <v>0.86805746705361997</v>
      </c>
      <c r="V231">
        <v>0.18746971559063699</v>
      </c>
      <c r="W231">
        <v>-2.62</v>
      </c>
      <c r="X231">
        <v>2.7</v>
      </c>
      <c r="Y231">
        <v>325159</v>
      </c>
      <c r="Z231">
        <v>27097</v>
      </c>
      <c r="AA231">
        <v>1.42</v>
      </c>
      <c r="AB231">
        <v>12</v>
      </c>
      <c r="AC231">
        <v>10</v>
      </c>
      <c r="AD231">
        <v>2</v>
      </c>
      <c r="AE231">
        <v>83.33</v>
      </c>
      <c r="AF231">
        <v>12</v>
      </c>
      <c r="AG231">
        <v>7</v>
      </c>
      <c r="AH231">
        <v>1</v>
      </c>
      <c r="AI231">
        <v>4</v>
      </c>
    </row>
    <row r="232" spans="1:35" x14ac:dyDescent="0.2">
      <c r="A232" s="102">
        <v>1162</v>
      </c>
      <c r="B232">
        <v>4183</v>
      </c>
      <c r="C232" s="106" t="s">
        <v>1432</v>
      </c>
      <c r="D232" s="106" t="s">
        <v>1263</v>
      </c>
      <c r="E232">
        <v>2400</v>
      </c>
      <c r="F232">
        <v>2450</v>
      </c>
      <c r="G232">
        <v>400</v>
      </c>
      <c r="H232" s="106" t="s">
        <v>1239</v>
      </c>
      <c r="I232">
        <v>8385</v>
      </c>
      <c r="J232" s="106" t="s">
        <v>881</v>
      </c>
      <c r="K232" s="106" t="s">
        <v>1294</v>
      </c>
      <c r="L232">
        <v>515</v>
      </c>
      <c r="M232">
        <v>514</v>
      </c>
      <c r="N232">
        <v>1900</v>
      </c>
      <c r="O232" s="106" t="s">
        <v>1242</v>
      </c>
      <c r="P232">
        <v>0.76161208443276396</v>
      </c>
      <c r="Q232">
        <v>0.84733798752878997</v>
      </c>
      <c r="R232">
        <v>0.27317609229301898</v>
      </c>
      <c r="S232">
        <v>4.9240364168650297E-2</v>
      </c>
      <c r="T232">
        <v>2.4418073301211001</v>
      </c>
      <c r="U232">
        <v>2.4418073301211001</v>
      </c>
      <c r="V232">
        <v>2.3666602467878199</v>
      </c>
      <c r="W232">
        <v>6.7</v>
      </c>
      <c r="X232">
        <v>0.35</v>
      </c>
      <c r="Y232">
        <v>324623</v>
      </c>
      <c r="Z232">
        <v>24971</v>
      </c>
      <c r="AA232">
        <v>1.28</v>
      </c>
      <c r="AB232">
        <v>13</v>
      </c>
      <c r="AC232">
        <v>9</v>
      </c>
      <c r="AD232">
        <v>4</v>
      </c>
      <c r="AE232">
        <v>69.23</v>
      </c>
      <c r="AF232">
        <v>12</v>
      </c>
      <c r="AG232">
        <v>7</v>
      </c>
      <c r="AH232">
        <v>1</v>
      </c>
      <c r="AI232">
        <v>5</v>
      </c>
    </row>
    <row r="233" spans="1:35" x14ac:dyDescent="0.2">
      <c r="A233" s="102">
        <v>1567</v>
      </c>
      <c r="B233">
        <v>7984</v>
      </c>
      <c r="C233" s="106" t="s">
        <v>820</v>
      </c>
      <c r="D233" s="106" t="s">
        <v>1262</v>
      </c>
      <c r="E233">
        <v>1523</v>
      </c>
      <c r="F233">
        <v>1548</v>
      </c>
      <c r="G233">
        <v>700</v>
      </c>
      <c r="H233" s="106" t="s">
        <v>1239</v>
      </c>
      <c r="I233">
        <v>9787</v>
      </c>
      <c r="J233" s="106" t="s">
        <v>1655</v>
      </c>
      <c r="K233" s="106" t="s">
        <v>1253</v>
      </c>
      <c r="L233">
        <v>3535</v>
      </c>
      <c r="M233">
        <v>3540</v>
      </c>
      <c r="N233">
        <v>300</v>
      </c>
      <c r="O233" s="106" t="s">
        <v>1242</v>
      </c>
      <c r="P233">
        <v>0.66658775777772805</v>
      </c>
      <c r="Q233">
        <v>0.81308067898463698</v>
      </c>
      <c r="R233" s="106">
        <v>8.4898177832267802E-2</v>
      </c>
      <c r="S233">
        <v>7.3431970252755399E-2</v>
      </c>
      <c r="T233">
        <v>1.1554878357667699</v>
      </c>
      <c r="U233">
        <v>1.1554878357667699</v>
      </c>
      <c r="V233">
        <v>0.84147426560716398</v>
      </c>
      <c r="W233">
        <v>2.2799999999999998</v>
      </c>
      <c r="X233">
        <v>2.0299999999999998</v>
      </c>
      <c r="Y233">
        <v>324388</v>
      </c>
      <c r="Z233">
        <v>18022</v>
      </c>
      <c r="AA233">
        <v>1.17</v>
      </c>
      <c r="AB233">
        <v>18</v>
      </c>
      <c r="AC233">
        <v>12</v>
      </c>
      <c r="AD233">
        <v>6</v>
      </c>
      <c r="AE233">
        <v>66.67</v>
      </c>
      <c r="AF233">
        <v>14</v>
      </c>
      <c r="AG233">
        <v>8</v>
      </c>
      <c r="AH233">
        <v>2</v>
      </c>
      <c r="AI233">
        <v>8</v>
      </c>
    </row>
    <row r="234" spans="1:35" x14ac:dyDescent="0.2">
      <c r="A234" s="102">
        <v>106</v>
      </c>
      <c r="B234">
        <v>7211</v>
      </c>
      <c r="C234" s="106" t="s">
        <v>26</v>
      </c>
      <c r="D234" s="106" t="s">
        <v>1256</v>
      </c>
      <c r="E234">
        <v>388</v>
      </c>
      <c r="F234">
        <v>386</v>
      </c>
      <c r="G234">
        <v>2300</v>
      </c>
      <c r="H234" s="106" t="s">
        <v>1242</v>
      </c>
      <c r="I234">
        <v>7276</v>
      </c>
      <c r="J234" s="106" t="s">
        <v>1290</v>
      </c>
      <c r="K234" s="106" t="s">
        <v>1244</v>
      </c>
      <c r="L234">
        <v>4410</v>
      </c>
      <c r="M234">
        <v>4445</v>
      </c>
      <c r="N234">
        <v>200</v>
      </c>
      <c r="O234" s="106" t="s">
        <v>1239</v>
      </c>
      <c r="P234">
        <v>0.95508153047259303</v>
      </c>
      <c r="Q234">
        <v>0.94225697834252597</v>
      </c>
      <c r="R234" s="106">
        <v>3.1359797062058201E-2</v>
      </c>
      <c r="S234" s="15">
        <v>7.37582093012482E-3</v>
      </c>
      <c r="T234">
        <v>-0.119752577971711</v>
      </c>
      <c r="U234">
        <v>0.119752577971711</v>
      </c>
      <c r="V234">
        <v>4.1918032579764302E-3</v>
      </c>
      <c r="W234">
        <v>-0.27</v>
      </c>
      <c r="X234">
        <v>0.13</v>
      </c>
      <c r="Y234">
        <v>323192</v>
      </c>
      <c r="Z234">
        <v>20200</v>
      </c>
      <c r="AA234">
        <v>1.36</v>
      </c>
      <c r="AB234">
        <v>16</v>
      </c>
      <c r="AC234">
        <v>12</v>
      </c>
      <c r="AD234">
        <v>4</v>
      </c>
      <c r="AE234">
        <v>75</v>
      </c>
      <c r="AF234">
        <v>12</v>
      </c>
      <c r="AG234">
        <v>9</v>
      </c>
      <c r="AH234">
        <v>2</v>
      </c>
      <c r="AI234">
        <v>5</v>
      </c>
    </row>
    <row r="235" spans="1:35" x14ac:dyDescent="0.2">
      <c r="A235" s="102">
        <v>1020</v>
      </c>
      <c r="B235">
        <v>2206</v>
      </c>
      <c r="C235" s="106" t="s">
        <v>581</v>
      </c>
      <c r="D235" s="106" t="s">
        <v>1266</v>
      </c>
      <c r="E235">
        <v>4520</v>
      </c>
      <c r="F235">
        <v>4535</v>
      </c>
      <c r="G235">
        <v>200</v>
      </c>
      <c r="H235" s="106" t="s">
        <v>1239</v>
      </c>
      <c r="I235">
        <v>3865</v>
      </c>
      <c r="J235" s="106" t="s">
        <v>1189</v>
      </c>
      <c r="K235" s="106" t="s">
        <v>1453</v>
      </c>
      <c r="L235">
        <v>460</v>
      </c>
      <c r="M235">
        <v>476</v>
      </c>
      <c r="N235">
        <v>1900</v>
      </c>
      <c r="O235" s="106" t="s">
        <v>1242</v>
      </c>
      <c r="P235">
        <v>0.84603246100890706</v>
      </c>
      <c r="Q235">
        <v>0.85723080316673195</v>
      </c>
      <c r="R235">
        <v>7.0310643287618907E-2</v>
      </c>
      <c r="S235">
        <v>6.8292232255296501E-2</v>
      </c>
      <c r="T235">
        <v>1.99219085509864</v>
      </c>
      <c r="U235">
        <v>1.99219085509864</v>
      </c>
      <c r="V235">
        <v>1.8674045454870101</v>
      </c>
      <c r="W235">
        <v>5.97</v>
      </c>
      <c r="X235">
        <v>0.28999999999999998</v>
      </c>
      <c r="Y235">
        <v>321952</v>
      </c>
      <c r="Z235">
        <v>22997</v>
      </c>
      <c r="AA235">
        <v>1.66</v>
      </c>
      <c r="AB235">
        <v>14</v>
      </c>
      <c r="AC235">
        <v>10</v>
      </c>
      <c r="AD235">
        <v>4</v>
      </c>
      <c r="AE235">
        <v>71.430000000000007</v>
      </c>
      <c r="AF235">
        <v>10</v>
      </c>
      <c r="AG235">
        <v>10</v>
      </c>
      <c r="AH235">
        <v>3</v>
      </c>
      <c r="AI235">
        <v>1</v>
      </c>
    </row>
    <row r="236" spans="1:35" x14ac:dyDescent="0.2">
      <c r="A236" s="102">
        <v>1646</v>
      </c>
      <c r="B236">
        <v>7186</v>
      </c>
      <c r="C236" s="106" t="s">
        <v>543</v>
      </c>
      <c r="D236" s="106" t="s">
        <v>1294</v>
      </c>
      <c r="E236">
        <v>401</v>
      </c>
      <c r="F236">
        <v>404</v>
      </c>
      <c r="G236">
        <v>2700</v>
      </c>
      <c r="H236" s="106" t="s">
        <v>1242</v>
      </c>
      <c r="I236">
        <v>9142</v>
      </c>
      <c r="J236" s="106" t="s">
        <v>917</v>
      </c>
      <c r="K236" s="106" t="s">
        <v>1359</v>
      </c>
      <c r="L236">
        <v>3525</v>
      </c>
      <c r="M236">
        <v>3570</v>
      </c>
      <c r="N236">
        <v>300</v>
      </c>
      <c r="O236" s="106" t="s">
        <v>1239</v>
      </c>
      <c r="P236">
        <v>0.63176753977473399</v>
      </c>
      <c r="Q236">
        <v>0.80485006885494903</v>
      </c>
      <c r="R236">
        <v>0.35677461405152999</v>
      </c>
      <c r="S236">
        <v>8.8719018404329303E-2</v>
      </c>
      <c r="T236">
        <v>-2.41905151968921</v>
      </c>
      <c r="U236">
        <v>2.41905151968921</v>
      </c>
      <c r="V236">
        <v>1.7943533582847799</v>
      </c>
      <c r="W236">
        <v>-6.11</v>
      </c>
      <c r="X236">
        <v>1.85</v>
      </c>
      <c r="Y236">
        <v>321857</v>
      </c>
      <c r="Z236">
        <v>17881</v>
      </c>
      <c r="AA236">
        <v>0.89</v>
      </c>
      <c r="AB236">
        <v>18</v>
      </c>
      <c r="AC236">
        <v>12</v>
      </c>
      <c r="AD236">
        <v>6</v>
      </c>
      <c r="AE236">
        <v>66.67</v>
      </c>
      <c r="AF236">
        <v>13</v>
      </c>
      <c r="AG236">
        <v>9</v>
      </c>
      <c r="AH236">
        <v>2</v>
      </c>
      <c r="AI236">
        <v>7</v>
      </c>
    </row>
    <row r="237" spans="1:35" x14ac:dyDescent="0.2">
      <c r="A237" s="102">
        <v>1131</v>
      </c>
      <c r="B237">
        <v>4095</v>
      </c>
      <c r="C237" s="106" t="s">
        <v>1929</v>
      </c>
      <c r="D237" s="106" t="s">
        <v>1263</v>
      </c>
      <c r="E237">
        <v>1049</v>
      </c>
      <c r="F237">
        <v>1053</v>
      </c>
      <c r="G237">
        <v>900</v>
      </c>
      <c r="H237" s="106" t="s">
        <v>1239</v>
      </c>
      <c r="I237">
        <v>8078</v>
      </c>
      <c r="J237" s="106" t="s">
        <v>1669</v>
      </c>
      <c r="K237" s="106" t="s">
        <v>1246</v>
      </c>
      <c r="L237">
        <v>2419</v>
      </c>
      <c r="M237">
        <v>2425</v>
      </c>
      <c r="N237">
        <v>400</v>
      </c>
      <c r="O237" s="106" t="s">
        <v>1242</v>
      </c>
      <c r="P237">
        <v>0.74227713485818703</v>
      </c>
      <c r="Q237">
        <v>0.84935824388507397</v>
      </c>
      <c r="R237" s="106">
        <v>1.21166702442714E-2</v>
      </c>
      <c r="S237" s="106">
        <v>6.5540860428797795E-2</v>
      </c>
      <c r="T237">
        <v>0.83500574893300405</v>
      </c>
      <c r="U237">
        <v>0.83500574893300405</v>
      </c>
      <c r="V237">
        <v>1.12536364154788</v>
      </c>
      <c r="W237">
        <v>3.19</v>
      </c>
      <c r="X237">
        <v>2.2999999999999998</v>
      </c>
      <c r="Y237">
        <v>320283</v>
      </c>
      <c r="Z237">
        <v>18840</v>
      </c>
      <c r="AA237">
        <v>1.1499999999999999</v>
      </c>
      <c r="AB237">
        <v>17</v>
      </c>
      <c r="AC237">
        <v>12</v>
      </c>
      <c r="AD237">
        <v>5</v>
      </c>
      <c r="AE237">
        <v>70.59</v>
      </c>
      <c r="AF237">
        <v>10</v>
      </c>
      <c r="AG237">
        <v>11</v>
      </c>
      <c r="AH237">
        <v>4</v>
      </c>
      <c r="AI237">
        <v>2</v>
      </c>
    </row>
    <row r="238" spans="1:35" x14ac:dyDescent="0.2">
      <c r="A238" s="102">
        <v>530</v>
      </c>
      <c r="B238">
        <v>4118</v>
      </c>
      <c r="C238" s="106" t="s">
        <v>1484</v>
      </c>
      <c r="D238" s="106" t="s">
        <v>1263</v>
      </c>
      <c r="E238">
        <v>3130</v>
      </c>
      <c r="F238">
        <v>3160</v>
      </c>
      <c r="G238">
        <v>300</v>
      </c>
      <c r="H238" s="106" t="s">
        <v>1239</v>
      </c>
      <c r="I238">
        <v>4927</v>
      </c>
      <c r="J238" s="106" t="s">
        <v>1519</v>
      </c>
      <c r="K238" s="106" t="s">
        <v>1263</v>
      </c>
      <c r="L238">
        <v>2142</v>
      </c>
      <c r="M238">
        <v>2146</v>
      </c>
      <c r="N238">
        <v>400</v>
      </c>
      <c r="O238" s="106" t="s">
        <v>1242</v>
      </c>
      <c r="P238">
        <v>0.83910419893242705</v>
      </c>
      <c r="Q238">
        <v>0.89829764489119501</v>
      </c>
      <c r="R238">
        <v>0.130843974018443</v>
      </c>
      <c r="S238">
        <v>2.44381821420811E-2</v>
      </c>
      <c r="T238">
        <v>1.2897844385202399</v>
      </c>
      <c r="U238">
        <v>1.2897844385202399</v>
      </c>
      <c r="V238">
        <v>1.2605278443218999</v>
      </c>
      <c r="W238">
        <v>5.77</v>
      </c>
      <c r="X238">
        <v>9.4499999999999993</v>
      </c>
      <c r="Y238">
        <v>320109</v>
      </c>
      <c r="Z238">
        <v>29101</v>
      </c>
      <c r="AA238">
        <v>1.71</v>
      </c>
      <c r="AB238">
        <v>11</v>
      </c>
      <c r="AC238">
        <v>9</v>
      </c>
      <c r="AD238">
        <v>2</v>
      </c>
      <c r="AE238">
        <v>81.819999999999993</v>
      </c>
      <c r="AF238">
        <v>9</v>
      </c>
      <c r="AG238">
        <v>7</v>
      </c>
      <c r="AH238">
        <v>1</v>
      </c>
      <c r="AI238">
        <v>3</v>
      </c>
    </row>
    <row r="239" spans="1:35" x14ac:dyDescent="0.2">
      <c r="A239" s="102">
        <v>1211</v>
      </c>
      <c r="B239">
        <v>6481</v>
      </c>
      <c r="C239" s="106" t="s">
        <v>1648</v>
      </c>
      <c r="D239" s="106" t="s">
        <v>1251</v>
      </c>
      <c r="E239">
        <v>2555</v>
      </c>
      <c r="F239">
        <v>2640</v>
      </c>
      <c r="G239">
        <v>300</v>
      </c>
      <c r="H239" s="106" t="s">
        <v>1242</v>
      </c>
      <c r="I239">
        <v>6902</v>
      </c>
      <c r="J239" s="106" t="s">
        <v>765</v>
      </c>
      <c r="K239" s="106" t="s">
        <v>1256</v>
      </c>
      <c r="L239">
        <v>4280</v>
      </c>
      <c r="M239">
        <v>4328</v>
      </c>
      <c r="N239">
        <v>200</v>
      </c>
      <c r="O239" s="106" t="s">
        <v>1239</v>
      </c>
      <c r="P239">
        <v>0.75571799846962895</v>
      </c>
      <c r="Q239">
        <v>0.84384457283432701</v>
      </c>
      <c r="R239" s="106">
        <v>0.124170585912773</v>
      </c>
      <c r="S239" s="106">
        <v>6.0178421254312997E-2</v>
      </c>
      <c r="T239">
        <v>-0.42002256159472201</v>
      </c>
      <c r="U239">
        <v>0.42002256159472201</v>
      </c>
      <c r="V239">
        <v>3.5418000308114497E-2</v>
      </c>
      <c r="W239">
        <v>-1.31</v>
      </c>
      <c r="X239">
        <v>8.5</v>
      </c>
      <c r="Y239">
        <v>319998</v>
      </c>
      <c r="Z239">
        <v>24615</v>
      </c>
      <c r="AA239">
        <v>1.28</v>
      </c>
      <c r="AB239">
        <v>13</v>
      </c>
      <c r="AC239">
        <v>10</v>
      </c>
      <c r="AD239">
        <v>3</v>
      </c>
      <c r="AE239">
        <v>76.92</v>
      </c>
      <c r="AF239">
        <v>14</v>
      </c>
      <c r="AG239">
        <v>6</v>
      </c>
      <c r="AH239">
        <v>0</v>
      </c>
      <c r="AI239">
        <v>7</v>
      </c>
    </row>
    <row r="240" spans="1:35" x14ac:dyDescent="0.2">
      <c r="A240" s="102">
        <v>832</v>
      </c>
      <c r="B240">
        <v>1333</v>
      </c>
      <c r="C240" s="106" t="s">
        <v>1356</v>
      </c>
      <c r="D240" s="106" t="s">
        <v>1357</v>
      </c>
      <c r="E240">
        <v>2478</v>
      </c>
      <c r="F240">
        <v>2438</v>
      </c>
      <c r="G240">
        <v>400</v>
      </c>
      <c r="H240" s="106" t="s">
        <v>1242</v>
      </c>
      <c r="I240">
        <v>4004</v>
      </c>
      <c r="J240" s="106" t="s">
        <v>1431</v>
      </c>
      <c r="K240" s="106" t="s">
        <v>1263</v>
      </c>
      <c r="L240">
        <v>2506</v>
      </c>
      <c r="M240">
        <v>2572</v>
      </c>
      <c r="N240">
        <v>400</v>
      </c>
      <c r="O240" s="106" t="s">
        <v>1239</v>
      </c>
      <c r="P240">
        <v>0.84114792554639695</v>
      </c>
      <c r="Q240">
        <v>0.87421785116169404</v>
      </c>
      <c r="R240" s="106">
        <v>0.10325848965875301</v>
      </c>
      <c r="S240" s="15">
        <v>3.6956712368627E-2</v>
      </c>
      <c r="T240">
        <v>-0.30767411774421399</v>
      </c>
      <c r="U240">
        <v>0.30767411774421399</v>
      </c>
      <c r="V240">
        <v>7.7052118053008697E-2</v>
      </c>
      <c r="W240">
        <v>-0.93</v>
      </c>
      <c r="X240">
        <v>5.21</v>
      </c>
      <c r="Y240">
        <v>319526</v>
      </c>
      <c r="Z240">
        <v>24579</v>
      </c>
      <c r="AA240">
        <v>1.1200000000000001</v>
      </c>
      <c r="AB240">
        <v>13</v>
      </c>
      <c r="AC240">
        <v>10</v>
      </c>
      <c r="AD240">
        <v>3</v>
      </c>
      <c r="AE240">
        <v>76.92</v>
      </c>
      <c r="AF240">
        <v>10</v>
      </c>
      <c r="AG240">
        <v>8</v>
      </c>
      <c r="AH240">
        <v>3</v>
      </c>
      <c r="AI240">
        <v>2</v>
      </c>
    </row>
    <row r="241" spans="1:35" x14ac:dyDescent="0.2">
      <c r="A241" s="102">
        <v>1136</v>
      </c>
      <c r="B241">
        <v>2001</v>
      </c>
      <c r="C241" s="106" t="s">
        <v>1160</v>
      </c>
      <c r="D241" s="106" t="s">
        <v>1266</v>
      </c>
      <c r="E241">
        <v>1630</v>
      </c>
      <c r="F241">
        <v>1606</v>
      </c>
      <c r="G241">
        <v>600</v>
      </c>
      <c r="H241" s="106" t="s">
        <v>1239</v>
      </c>
      <c r="I241">
        <v>5301</v>
      </c>
      <c r="J241" s="106" t="s">
        <v>698</v>
      </c>
      <c r="K241" s="106" t="s">
        <v>1238</v>
      </c>
      <c r="L241">
        <v>966</v>
      </c>
      <c r="M241">
        <v>1001</v>
      </c>
      <c r="N241">
        <v>1000</v>
      </c>
      <c r="O241" s="106" t="s">
        <v>1242</v>
      </c>
      <c r="P241">
        <v>0.77164137733692995</v>
      </c>
      <c r="Q241">
        <v>0.84908344095744803</v>
      </c>
      <c r="R241">
        <v>4.5223675625854897E-3</v>
      </c>
      <c r="S241">
        <v>5.2449054457464797E-2</v>
      </c>
      <c r="T241">
        <v>4.8133336022696899E-2</v>
      </c>
      <c r="U241">
        <v>4.8133336022696899E-2</v>
      </c>
      <c r="V241">
        <v>0.33220036589712898</v>
      </c>
      <c r="W241">
        <v>0.15</v>
      </c>
      <c r="X241">
        <v>3.88</v>
      </c>
      <c r="Y241">
        <v>318994</v>
      </c>
      <c r="Z241">
        <v>14500</v>
      </c>
      <c r="AA241">
        <v>0.62</v>
      </c>
      <c r="AB241">
        <v>22</v>
      </c>
      <c r="AC241">
        <v>12</v>
      </c>
      <c r="AD241">
        <v>10</v>
      </c>
      <c r="AE241">
        <v>54.55</v>
      </c>
      <c r="AF241">
        <v>9</v>
      </c>
      <c r="AG241">
        <v>12</v>
      </c>
      <c r="AH241">
        <v>9</v>
      </c>
      <c r="AI241">
        <v>1</v>
      </c>
    </row>
    <row r="242" spans="1:35" x14ac:dyDescent="0.2">
      <c r="A242" s="102">
        <v>1649</v>
      </c>
      <c r="B242">
        <v>4204</v>
      </c>
      <c r="C242" s="106" t="s">
        <v>227</v>
      </c>
      <c r="D242" s="106" t="s">
        <v>1263</v>
      </c>
      <c r="E242">
        <v>1686</v>
      </c>
      <c r="F242">
        <v>1732</v>
      </c>
      <c r="G242">
        <v>600</v>
      </c>
      <c r="H242" s="106" t="s">
        <v>1239</v>
      </c>
      <c r="I242">
        <v>4917</v>
      </c>
      <c r="J242" s="106" t="s">
        <v>1572</v>
      </c>
      <c r="K242" s="106" t="s">
        <v>1263</v>
      </c>
      <c r="L242">
        <v>2450</v>
      </c>
      <c r="M242">
        <v>2422</v>
      </c>
      <c r="N242">
        <v>400</v>
      </c>
      <c r="O242" s="106" t="s">
        <v>1242</v>
      </c>
      <c r="P242">
        <v>0.79362873153940905</v>
      </c>
      <c r="Q242">
        <v>0.80463756594589597</v>
      </c>
      <c r="R242" s="15">
        <v>1.0084495659416E-3</v>
      </c>
      <c r="S242" s="15">
        <v>4.41456681229788E-2</v>
      </c>
      <c r="T242">
        <v>1.90982208047014</v>
      </c>
      <c r="U242">
        <v>1.90982208047014</v>
      </c>
      <c r="V242">
        <v>1.6048661673889899</v>
      </c>
      <c r="W242">
        <v>8.15</v>
      </c>
      <c r="X242">
        <v>7.27</v>
      </c>
      <c r="Y242">
        <v>318880</v>
      </c>
      <c r="Z242">
        <v>16783</v>
      </c>
      <c r="AA242">
        <v>0.82</v>
      </c>
      <c r="AB242">
        <v>19</v>
      </c>
      <c r="AC242">
        <v>13</v>
      </c>
      <c r="AD242">
        <v>6</v>
      </c>
      <c r="AE242">
        <v>68.42</v>
      </c>
      <c r="AF242">
        <v>12</v>
      </c>
      <c r="AG242">
        <v>8</v>
      </c>
      <c r="AH242">
        <v>2</v>
      </c>
      <c r="AI242">
        <v>9</v>
      </c>
    </row>
    <row r="243" spans="1:35" x14ac:dyDescent="0.2">
      <c r="A243" s="102">
        <v>1553</v>
      </c>
      <c r="B243">
        <v>1333</v>
      </c>
      <c r="C243" s="106" t="s">
        <v>1356</v>
      </c>
      <c r="D243" s="106" t="s">
        <v>1357</v>
      </c>
      <c r="E243">
        <v>2478</v>
      </c>
      <c r="F243">
        <v>2438</v>
      </c>
      <c r="G243">
        <v>400</v>
      </c>
      <c r="H243" s="106" t="s">
        <v>1239</v>
      </c>
      <c r="I243">
        <v>9716</v>
      </c>
      <c r="J243" s="106" t="s">
        <v>1438</v>
      </c>
      <c r="K243" s="106" t="s">
        <v>1253</v>
      </c>
      <c r="L243">
        <v>1074</v>
      </c>
      <c r="M243">
        <v>1096</v>
      </c>
      <c r="N243">
        <v>900</v>
      </c>
      <c r="O243" s="106" t="s">
        <v>1242</v>
      </c>
      <c r="P243">
        <v>0.85662199516694404</v>
      </c>
      <c r="Q243">
        <v>0.81486250678168504</v>
      </c>
      <c r="R243" s="15">
        <v>0.32619166074636702</v>
      </c>
      <c r="S243" s="15">
        <v>4.91829493329023E-2</v>
      </c>
      <c r="T243">
        <v>2.47181610578484</v>
      </c>
      <c r="U243">
        <v>2.47181610578484</v>
      </c>
      <c r="V243">
        <v>2.0397980017633399</v>
      </c>
      <c r="W243">
        <v>8.93</v>
      </c>
      <c r="X243">
        <v>1.1499999999999999</v>
      </c>
      <c r="Y243">
        <v>318493</v>
      </c>
      <c r="Z243">
        <v>17694</v>
      </c>
      <c r="AA243">
        <v>0.97</v>
      </c>
      <c r="AB243">
        <v>18</v>
      </c>
      <c r="AC243">
        <v>12</v>
      </c>
      <c r="AD243">
        <v>6</v>
      </c>
      <c r="AE243">
        <v>66.67</v>
      </c>
      <c r="AF243">
        <v>11</v>
      </c>
      <c r="AG243">
        <v>10</v>
      </c>
      <c r="AH243">
        <v>5</v>
      </c>
      <c r="AI243">
        <v>3</v>
      </c>
    </row>
    <row r="244" spans="1:35" x14ac:dyDescent="0.2">
      <c r="A244" s="102">
        <v>858</v>
      </c>
      <c r="B244">
        <v>1942</v>
      </c>
      <c r="C244" s="106" t="s">
        <v>1664</v>
      </c>
      <c r="D244" s="106" t="s">
        <v>1249</v>
      </c>
      <c r="E244">
        <v>965</v>
      </c>
      <c r="F244">
        <v>966</v>
      </c>
      <c r="G244">
        <v>1000</v>
      </c>
      <c r="H244" s="106" t="s">
        <v>1242</v>
      </c>
      <c r="I244">
        <v>9303</v>
      </c>
      <c r="J244" s="106" t="s">
        <v>1638</v>
      </c>
      <c r="K244" s="106" t="s">
        <v>1657</v>
      </c>
      <c r="L244">
        <v>1375</v>
      </c>
      <c r="M244">
        <v>1379</v>
      </c>
      <c r="N244">
        <v>700</v>
      </c>
      <c r="O244" s="106" t="s">
        <v>1239</v>
      </c>
      <c r="P244">
        <v>0.74448466606407604</v>
      </c>
      <c r="Q244">
        <v>0.87130445680999802</v>
      </c>
      <c r="R244" s="106">
        <v>0.188227600779444</v>
      </c>
      <c r="S244" s="106">
        <v>4.0697899441501502E-4</v>
      </c>
      <c r="T244">
        <v>-0.25207457859565502</v>
      </c>
      <c r="U244">
        <v>0.25207457859565502</v>
      </c>
      <c r="V244">
        <v>0.63684377322427199</v>
      </c>
      <c r="W244">
        <v>-0.44</v>
      </c>
      <c r="X244">
        <v>7.0000000000000007E-2</v>
      </c>
      <c r="Y244">
        <v>317260</v>
      </c>
      <c r="Z244">
        <v>16698</v>
      </c>
      <c r="AA244">
        <v>0.8</v>
      </c>
      <c r="AB244">
        <v>19</v>
      </c>
      <c r="AC244">
        <v>13</v>
      </c>
      <c r="AD244">
        <v>6</v>
      </c>
      <c r="AE244">
        <v>68.42</v>
      </c>
      <c r="AF244">
        <v>14</v>
      </c>
      <c r="AG244">
        <v>6</v>
      </c>
      <c r="AH244">
        <v>3</v>
      </c>
      <c r="AI244">
        <v>10</v>
      </c>
    </row>
    <row r="245" spans="1:35" x14ac:dyDescent="0.2">
      <c r="A245" s="102">
        <v>1267</v>
      </c>
      <c r="B245">
        <v>5444</v>
      </c>
      <c r="C245" s="106" t="s">
        <v>1681</v>
      </c>
      <c r="D245" s="106" t="s">
        <v>1292</v>
      </c>
      <c r="E245">
        <v>2366</v>
      </c>
      <c r="F245">
        <v>2395</v>
      </c>
      <c r="G245">
        <v>400</v>
      </c>
      <c r="H245" s="106" t="s">
        <v>1239</v>
      </c>
      <c r="I245">
        <v>7261</v>
      </c>
      <c r="J245" s="106" t="s">
        <v>1609</v>
      </c>
      <c r="K245" s="106" t="s">
        <v>1256</v>
      </c>
      <c r="L245">
        <v>854</v>
      </c>
      <c r="M245">
        <v>836</v>
      </c>
      <c r="N245">
        <v>1100</v>
      </c>
      <c r="O245" s="106" t="s">
        <v>1242</v>
      </c>
      <c r="P245">
        <v>0.75489340530187699</v>
      </c>
      <c r="Q245">
        <v>0.83963460998213202</v>
      </c>
      <c r="R245" s="106">
        <v>0.15458320175894999</v>
      </c>
      <c r="S245" s="15">
        <v>7.6095824359439304E-2</v>
      </c>
      <c r="T245">
        <v>0.38151006133487703</v>
      </c>
      <c r="U245">
        <v>0.38151006133487703</v>
      </c>
      <c r="V245">
        <v>0.77085776140129003</v>
      </c>
      <c r="W245">
        <v>0.88</v>
      </c>
      <c r="X245">
        <v>4.01</v>
      </c>
      <c r="Y245">
        <v>316916</v>
      </c>
      <c r="Z245">
        <v>15091</v>
      </c>
      <c r="AA245">
        <v>0.83</v>
      </c>
      <c r="AB245">
        <v>21</v>
      </c>
      <c r="AC245">
        <v>14</v>
      </c>
      <c r="AD245">
        <v>7</v>
      </c>
      <c r="AE245">
        <v>66.67</v>
      </c>
      <c r="AF245">
        <v>12</v>
      </c>
      <c r="AG245">
        <v>10</v>
      </c>
      <c r="AH245">
        <v>4</v>
      </c>
      <c r="AI245">
        <v>7</v>
      </c>
    </row>
    <row r="246" spans="1:35" x14ac:dyDescent="0.2">
      <c r="A246" s="102">
        <v>1075</v>
      </c>
      <c r="B246">
        <v>1721</v>
      </c>
      <c r="C246" s="106" t="s">
        <v>1910</v>
      </c>
      <c r="D246" s="106" t="s">
        <v>1249</v>
      </c>
      <c r="E246">
        <v>2749</v>
      </c>
      <c r="F246">
        <v>2768</v>
      </c>
      <c r="G246">
        <v>300</v>
      </c>
      <c r="H246" s="106" t="s">
        <v>1242</v>
      </c>
      <c r="I246">
        <v>4578</v>
      </c>
      <c r="J246" s="106" t="s">
        <v>2069</v>
      </c>
      <c r="K246" s="106" t="s">
        <v>1261</v>
      </c>
      <c r="L246">
        <v>4280</v>
      </c>
      <c r="M246">
        <v>4288</v>
      </c>
      <c r="N246">
        <v>200</v>
      </c>
      <c r="O246" s="106" t="s">
        <v>1239</v>
      </c>
      <c r="P246">
        <v>0.71550085426822196</v>
      </c>
      <c r="Q246">
        <v>0.85342599223652704</v>
      </c>
      <c r="R246">
        <v>0.232850183602689</v>
      </c>
      <c r="S246">
        <v>1.43714458299383E-2</v>
      </c>
      <c r="T246">
        <v>-0.36891129819276702</v>
      </c>
      <c r="U246">
        <v>0.36891129819276702</v>
      </c>
      <c r="V246">
        <v>0.824590900867605</v>
      </c>
      <c r="W246">
        <v>-1.27</v>
      </c>
      <c r="X246">
        <v>3.17</v>
      </c>
      <c r="Y246">
        <v>316282</v>
      </c>
      <c r="Z246">
        <v>18605</v>
      </c>
      <c r="AA246">
        <v>1.1100000000000001</v>
      </c>
      <c r="AB246">
        <v>17</v>
      </c>
      <c r="AC246">
        <v>11</v>
      </c>
      <c r="AD246">
        <v>6</v>
      </c>
      <c r="AE246">
        <v>64.709999999999994</v>
      </c>
      <c r="AF246">
        <v>12</v>
      </c>
      <c r="AG246">
        <v>9</v>
      </c>
      <c r="AH246">
        <v>3</v>
      </c>
      <c r="AI246">
        <v>5</v>
      </c>
    </row>
    <row r="247" spans="1:35" x14ac:dyDescent="0.2">
      <c r="A247" s="102">
        <v>1420</v>
      </c>
      <c r="B247">
        <v>4202</v>
      </c>
      <c r="C247" s="106" t="s">
        <v>46</v>
      </c>
      <c r="D247" s="106" t="s">
        <v>1263</v>
      </c>
      <c r="E247">
        <v>944</v>
      </c>
      <c r="F247">
        <v>956</v>
      </c>
      <c r="G247">
        <v>900</v>
      </c>
      <c r="H247" s="106" t="s">
        <v>1242</v>
      </c>
      <c r="I247">
        <v>4502</v>
      </c>
      <c r="J247" s="106" t="s">
        <v>1511</v>
      </c>
      <c r="K247" s="106" t="s">
        <v>1261</v>
      </c>
      <c r="L247">
        <v>4023</v>
      </c>
      <c r="M247">
        <v>4067</v>
      </c>
      <c r="N247">
        <v>200</v>
      </c>
      <c r="O247" s="106" t="s">
        <v>1239</v>
      </c>
      <c r="P247">
        <v>0.73233816850348499</v>
      </c>
      <c r="Q247">
        <v>0.82598742256280799</v>
      </c>
      <c r="R247">
        <v>0.101296216780913</v>
      </c>
      <c r="S247">
        <v>9.1170974389191001E-2</v>
      </c>
      <c r="T247">
        <v>-1.06742894298851</v>
      </c>
      <c r="U247">
        <v>1.06742894298851</v>
      </c>
      <c r="V247">
        <v>1.2512091743584199</v>
      </c>
      <c r="W247">
        <v>-3.53</v>
      </c>
      <c r="X247">
        <v>5.78</v>
      </c>
      <c r="Y247">
        <v>316113</v>
      </c>
      <c r="Z247">
        <v>19757</v>
      </c>
      <c r="AA247">
        <v>1.1299999999999999</v>
      </c>
      <c r="AB247">
        <v>16</v>
      </c>
      <c r="AC247">
        <v>11</v>
      </c>
      <c r="AD247">
        <v>5</v>
      </c>
      <c r="AE247">
        <v>68.75</v>
      </c>
      <c r="AF247">
        <v>10</v>
      </c>
      <c r="AG247">
        <v>9</v>
      </c>
      <c r="AH247">
        <v>4</v>
      </c>
      <c r="AI247">
        <v>3</v>
      </c>
    </row>
    <row r="248" spans="1:35" x14ac:dyDescent="0.2">
      <c r="A248" s="102">
        <v>1141</v>
      </c>
      <c r="B248">
        <v>7278</v>
      </c>
      <c r="C248" s="106" t="s">
        <v>43</v>
      </c>
      <c r="D248" s="106" t="s">
        <v>1256</v>
      </c>
      <c r="E248">
        <v>2182</v>
      </c>
      <c r="F248">
        <v>2099</v>
      </c>
      <c r="G248">
        <v>500</v>
      </c>
      <c r="H248" s="106" t="s">
        <v>1242</v>
      </c>
      <c r="I248">
        <v>8086</v>
      </c>
      <c r="J248" s="106" t="s">
        <v>1522</v>
      </c>
      <c r="K248" s="106" t="s">
        <v>1248</v>
      </c>
      <c r="L248">
        <v>1209</v>
      </c>
      <c r="M248">
        <v>1205</v>
      </c>
      <c r="N248">
        <v>900</v>
      </c>
      <c r="O248" s="106" t="s">
        <v>1239</v>
      </c>
      <c r="P248">
        <v>0.86216426688843195</v>
      </c>
      <c r="Q248">
        <v>0.84862467820078502</v>
      </c>
      <c r="R248">
        <v>4.3702099608151097E-3</v>
      </c>
      <c r="S248" s="15">
        <v>4.5141946965221603E-3</v>
      </c>
      <c r="T248">
        <v>-1.9968871365724601</v>
      </c>
      <c r="U248">
        <v>1.9968871365724601</v>
      </c>
      <c r="V248">
        <v>1.2107244317397801</v>
      </c>
      <c r="W248">
        <v>-7.56</v>
      </c>
      <c r="X248">
        <v>3.33</v>
      </c>
      <c r="Y248">
        <v>316004</v>
      </c>
      <c r="Z248">
        <v>18588</v>
      </c>
      <c r="AA248">
        <v>0.96</v>
      </c>
      <c r="AB248">
        <v>17</v>
      </c>
      <c r="AC248">
        <v>12</v>
      </c>
      <c r="AD248">
        <v>5</v>
      </c>
      <c r="AE248">
        <v>70.59</v>
      </c>
      <c r="AF248">
        <v>12</v>
      </c>
      <c r="AG248">
        <v>7</v>
      </c>
      <c r="AH248">
        <v>4</v>
      </c>
      <c r="AI248">
        <v>6</v>
      </c>
    </row>
    <row r="249" spans="1:35" x14ac:dyDescent="0.2">
      <c r="A249" s="102">
        <v>1104</v>
      </c>
      <c r="B249">
        <v>3048</v>
      </c>
      <c r="C249" s="106" t="s">
        <v>1552</v>
      </c>
      <c r="D249" s="106" t="s">
        <v>1264</v>
      </c>
      <c r="E249">
        <v>1031</v>
      </c>
      <c r="F249">
        <v>1036</v>
      </c>
      <c r="G249">
        <v>900</v>
      </c>
      <c r="H249" s="106" t="s">
        <v>1242</v>
      </c>
      <c r="I249">
        <v>9810</v>
      </c>
      <c r="J249" s="106" t="s">
        <v>1206</v>
      </c>
      <c r="K249" s="106" t="s">
        <v>1246</v>
      </c>
      <c r="L249">
        <v>4555</v>
      </c>
      <c r="M249">
        <v>4460</v>
      </c>
      <c r="N249">
        <v>200</v>
      </c>
      <c r="O249" s="106" t="s">
        <v>1239</v>
      </c>
      <c r="P249">
        <v>0.82829496357388299</v>
      </c>
      <c r="Q249">
        <v>0.85106944728016398</v>
      </c>
      <c r="R249" s="106">
        <v>6.5893896356863602E-2</v>
      </c>
      <c r="S249" s="106">
        <v>1.3142303725049599E-2</v>
      </c>
      <c r="T249">
        <v>-1.56007097740212</v>
      </c>
      <c r="U249">
        <v>1.56007097740212</v>
      </c>
      <c r="V249">
        <v>1.5835661276420301</v>
      </c>
      <c r="W249">
        <v>-4.9800000000000004</v>
      </c>
      <c r="X249">
        <v>4.53</v>
      </c>
      <c r="Y249">
        <v>315961</v>
      </c>
      <c r="Z249">
        <v>18586</v>
      </c>
      <c r="AA249">
        <v>1.32</v>
      </c>
      <c r="AB249">
        <v>17</v>
      </c>
      <c r="AC249">
        <v>11</v>
      </c>
      <c r="AD249">
        <v>6</v>
      </c>
      <c r="AE249">
        <v>64.709999999999994</v>
      </c>
      <c r="AF249">
        <v>12</v>
      </c>
      <c r="AG249">
        <v>10</v>
      </c>
      <c r="AH249">
        <v>2</v>
      </c>
      <c r="AI249">
        <v>5</v>
      </c>
    </row>
    <row r="250" spans="1:35" x14ac:dyDescent="0.2">
      <c r="A250" s="102">
        <v>661</v>
      </c>
      <c r="B250">
        <v>1942</v>
      </c>
      <c r="C250" s="106" t="s">
        <v>1664</v>
      </c>
      <c r="D250" s="106" t="s">
        <v>1249</v>
      </c>
      <c r="E250">
        <v>965</v>
      </c>
      <c r="F250">
        <v>966</v>
      </c>
      <c r="G250">
        <v>1100</v>
      </c>
      <c r="H250" s="106" t="s">
        <v>1239</v>
      </c>
      <c r="I250">
        <v>3101</v>
      </c>
      <c r="J250" s="106" t="s">
        <v>1521</v>
      </c>
      <c r="K250" s="106" t="s">
        <v>1515</v>
      </c>
      <c r="L250">
        <v>1449</v>
      </c>
      <c r="M250">
        <v>1451</v>
      </c>
      <c r="N250">
        <v>700</v>
      </c>
      <c r="O250" s="106" t="s">
        <v>1242</v>
      </c>
      <c r="P250">
        <v>0.84394988565454698</v>
      </c>
      <c r="Q250">
        <v>0.88767291325012099</v>
      </c>
      <c r="R250" s="15">
        <v>0.13112859170830399</v>
      </c>
      <c r="S250">
        <v>7.9296729844791497E-2</v>
      </c>
      <c r="T250">
        <v>0.26281368693738899</v>
      </c>
      <c r="U250">
        <v>0.26281368693738899</v>
      </c>
      <c r="V250">
        <v>0.116211417826737</v>
      </c>
      <c r="W250">
        <v>0.61</v>
      </c>
      <c r="X250">
        <v>4.62</v>
      </c>
      <c r="Y250">
        <v>315615</v>
      </c>
      <c r="Z250">
        <v>18566</v>
      </c>
      <c r="AA250">
        <v>0.95</v>
      </c>
      <c r="AB250">
        <v>17</v>
      </c>
      <c r="AC250">
        <v>12</v>
      </c>
      <c r="AD250">
        <v>5</v>
      </c>
      <c r="AE250">
        <v>70.59</v>
      </c>
      <c r="AF250">
        <v>13</v>
      </c>
      <c r="AG250">
        <v>7</v>
      </c>
      <c r="AH250">
        <v>2</v>
      </c>
      <c r="AI250">
        <v>8</v>
      </c>
    </row>
    <row r="251" spans="1:35" x14ac:dyDescent="0.2">
      <c r="A251" s="102">
        <v>223</v>
      </c>
      <c r="B251">
        <v>1951</v>
      </c>
      <c r="C251" s="106" t="s">
        <v>1658</v>
      </c>
      <c r="D251" s="106" t="s">
        <v>1249</v>
      </c>
      <c r="E251">
        <v>2525</v>
      </c>
      <c r="F251">
        <v>2526</v>
      </c>
      <c r="G251">
        <v>400</v>
      </c>
      <c r="H251" s="106" t="s">
        <v>1239</v>
      </c>
      <c r="I251">
        <v>4202</v>
      </c>
      <c r="J251" s="106" t="s">
        <v>46</v>
      </c>
      <c r="K251" s="106" t="s">
        <v>1263</v>
      </c>
      <c r="L251">
        <v>944</v>
      </c>
      <c r="M251">
        <v>956</v>
      </c>
      <c r="N251">
        <v>1100</v>
      </c>
      <c r="O251" s="106" t="s">
        <v>1242</v>
      </c>
      <c r="P251">
        <v>0.82736322388525796</v>
      </c>
      <c r="Q251">
        <v>0.92502324657250201</v>
      </c>
      <c r="R251">
        <v>0.131242639977485</v>
      </c>
      <c r="S251" s="15">
        <v>3.6761119188111003E-5</v>
      </c>
      <c r="T251">
        <v>0.16462389583359299</v>
      </c>
      <c r="U251">
        <v>0.16462389583359299</v>
      </c>
      <c r="V251">
        <v>0.27687764989737301</v>
      </c>
      <c r="W251">
        <v>0.46</v>
      </c>
      <c r="X251">
        <v>4.08</v>
      </c>
      <c r="Y251">
        <v>315184</v>
      </c>
      <c r="Z251">
        <v>14327</v>
      </c>
      <c r="AA251">
        <v>0.68</v>
      </c>
      <c r="AB251">
        <v>22</v>
      </c>
      <c r="AC251">
        <v>15</v>
      </c>
      <c r="AD251">
        <v>7</v>
      </c>
      <c r="AE251">
        <v>68.180000000000007</v>
      </c>
      <c r="AF251">
        <v>10</v>
      </c>
      <c r="AG251">
        <v>11</v>
      </c>
      <c r="AH251">
        <v>5</v>
      </c>
      <c r="AI251">
        <v>6</v>
      </c>
    </row>
    <row r="252" spans="1:35" x14ac:dyDescent="0.2">
      <c r="A252" s="102">
        <v>514</v>
      </c>
      <c r="B252">
        <v>4324</v>
      </c>
      <c r="C252" s="106" t="s">
        <v>1471</v>
      </c>
      <c r="D252" s="106" t="s">
        <v>1253</v>
      </c>
      <c r="E252">
        <v>3060</v>
      </c>
      <c r="F252">
        <v>3060</v>
      </c>
      <c r="G252">
        <v>300</v>
      </c>
      <c r="H252" s="106" t="s">
        <v>1242</v>
      </c>
      <c r="I252">
        <v>5301</v>
      </c>
      <c r="J252" s="106" t="s">
        <v>698</v>
      </c>
      <c r="K252" s="106" t="s">
        <v>1238</v>
      </c>
      <c r="L252">
        <v>966</v>
      </c>
      <c r="M252">
        <v>1001</v>
      </c>
      <c r="N252">
        <v>900</v>
      </c>
      <c r="O252" s="106" t="s">
        <v>1239</v>
      </c>
      <c r="P252">
        <v>0.70434602173898497</v>
      </c>
      <c r="Q252">
        <v>0.89932737926228701</v>
      </c>
      <c r="R252" s="106">
        <v>1.8347834883509901E-2</v>
      </c>
      <c r="S252">
        <v>2.2462626992934402E-3</v>
      </c>
      <c r="T252">
        <v>-3.4700235424282502</v>
      </c>
      <c r="U252">
        <v>3.4700235424282502</v>
      </c>
      <c r="V252">
        <v>2.34662020244284</v>
      </c>
      <c r="W252">
        <v>-18.05</v>
      </c>
      <c r="X252">
        <v>1.86</v>
      </c>
      <c r="Y252">
        <v>314957</v>
      </c>
      <c r="Z252">
        <v>24227</v>
      </c>
      <c r="AA252">
        <v>1.27</v>
      </c>
      <c r="AB252">
        <v>13</v>
      </c>
      <c r="AC252">
        <v>9</v>
      </c>
      <c r="AD252">
        <v>4</v>
      </c>
      <c r="AE252">
        <v>69.23</v>
      </c>
      <c r="AF252">
        <v>9</v>
      </c>
      <c r="AG252">
        <v>8</v>
      </c>
      <c r="AH252">
        <v>3</v>
      </c>
      <c r="AI252">
        <v>2</v>
      </c>
    </row>
    <row r="253" spans="1:35" x14ac:dyDescent="0.2">
      <c r="A253" s="102">
        <v>529</v>
      </c>
      <c r="B253">
        <v>6370</v>
      </c>
      <c r="C253" s="106" t="s">
        <v>1480</v>
      </c>
      <c r="D253" s="106" t="s">
        <v>1251</v>
      </c>
      <c r="E253">
        <v>3090</v>
      </c>
      <c r="F253">
        <v>3055</v>
      </c>
      <c r="G253">
        <v>300</v>
      </c>
      <c r="H253" s="106" t="s">
        <v>1242</v>
      </c>
      <c r="I253">
        <v>8804</v>
      </c>
      <c r="J253" s="106" t="s">
        <v>900</v>
      </c>
      <c r="K253" s="106" t="s">
        <v>1260</v>
      </c>
      <c r="L253">
        <v>1622</v>
      </c>
      <c r="M253">
        <v>1637</v>
      </c>
      <c r="N253">
        <v>600</v>
      </c>
      <c r="O253" s="106" t="s">
        <v>1239</v>
      </c>
      <c r="P253">
        <v>0.65389992397250096</v>
      </c>
      <c r="Q253">
        <v>0.89831782162649398</v>
      </c>
      <c r="R253" s="106">
        <v>7.7131297272026098E-2</v>
      </c>
      <c r="S253">
        <v>4.3295768017221299E-2</v>
      </c>
      <c r="T253">
        <v>-0.53953264630490405</v>
      </c>
      <c r="U253">
        <v>0.53953264630490405</v>
      </c>
      <c r="V253">
        <v>0.16666104037393201</v>
      </c>
      <c r="W253">
        <v>-2.27</v>
      </c>
      <c r="X253">
        <v>7.17</v>
      </c>
      <c r="Y253">
        <v>314151</v>
      </c>
      <c r="Z253">
        <v>16534</v>
      </c>
      <c r="AA253">
        <v>0.89</v>
      </c>
      <c r="AB253">
        <v>19</v>
      </c>
      <c r="AC253">
        <v>11</v>
      </c>
      <c r="AD253">
        <v>8</v>
      </c>
      <c r="AE253">
        <v>57.89</v>
      </c>
      <c r="AF253">
        <v>14</v>
      </c>
      <c r="AG253">
        <v>10</v>
      </c>
      <c r="AH253">
        <v>3</v>
      </c>
      <c r="AI253">
        <v>6</v>
      </c>
    </row>
    <row r="254" spans="1:35" x14ac:dyDescent="0.2">
      <c r="A254" s="102">
        <v>429</v>
      </c>
      <c r="B254">
        <v>5463</v>
      </c>
      <c r="C254" s="106" t="s">
        <v>64</v>
      </c>
      <c r="D254" s="106" t="s">
        <v>1292</v>
      </c>
      <c r="E254">
        <v>2750</v>
      </c>
      <c r="F254">
        <v>2753</v>
      </c>
      <c r="G254">
        <v>300</v>
      </c>
      <c r="H254" s="106" t="s">
        <v>1242</v>
      </c>
      <c r="I254">
        <v>5991</v>
      </c>
      <c r="J254" s="106" t="s">
        <v>1071</v>
      </c>
      <c r="K254" s="106" t="s">
        <v>1436</v>
      </c>
      <c r="L254">
        <v>860</v>
      </c>
      <c r="M254">
        <v>859</v>
      </c>
      <c r="N254">
        <v>1000</v>
      </c>
      <c r="O254" s="106" t="s">
        <v>1239</v>
      </c>
      <c r="P254">
        <v>0.65203415956252597</v>
      </c>
      <c r="Q254">
        <v>0.90537289625487904</v>
      </c>
      <c r="R254">
        <v>0.334958957289541</v>
      </c>
      <c r="S254" s="15">
        <v>1.8361690353690001E-2</v>
      </c>
      <c r="T254">
        <v>-5.8057945108241402E-2</v>
      </c>
      <c r="U254">
        <v>5.8057945108241402E-2</v>
      </c>
      <c r="V254">
        <v>0.61658458633169499</v>
      </c>
      <c r="W254">
        <v>-0.21</v>
      </c>
      <c r="X254">
        <v>4.01</v>
      </c>
      <c r="Y254">
        <v>313460</v>
      </c>
      <c r="Z254">
        <v>16498</v>
      </c>
      <c r="AA254">
        <v>0.85</v>
      </c>
      <c r="AB254">
        <v>19</v>
      </c>
      <c r="AC254">
        <v>13</v>
      </c>
      <c r="AD254">
        <v>6</v>
      </c>
      <c r="AE254">
        <v>68.42</v>
      </c>
      <c r="AF254">
        <v>12</v>
      </c>
      <c r="AG254">
        <v>7</v>
      </c>
      <c r="AH254">
        <v>3</v>
      </c>
      <c r="AI254">
        <v>9</v>
      </c>
    </row>
    <row r="255" spans="1:35" x14ac:dyDescent="0.2">
      <c r="A255" s="102">
        <v>140</v>
      </c>
      <c r="B255">
        <v>1719</v>
      </c>
      <c r="C255" s="106" t="s">
        <v>545</v>
      </c>
      <c r="D255" s="106" t="s">
        <v>1249</v>
      </c>
      <c r="E255">
        <v>823</v>
      </c>
      <c r="F255">
        <v>836</v>
      </c>
      <c r="G255">
        <v>1000</v>
      </c>
      <c r="H255" s="106" t="s">
        <v>1242</v>
      </c>
      <c r="I255">
        <v>6588</v>
      </c>
      <c r="J255" s="106" t="s">
        <v>436</v>
      </c>
      <c r="K255" s="106" t="s">
        <v>1244</v>
      </c>
      <c r="L255">
        <v>4000</v>
      </c>
      <c r="M255">
        <v>4035</v>
      </c>
      <c r="N255">
        <v>200</v>
      </c>
      <c r="O255" s="106" t="s">
        <v>1239</v>
      </c>
      <c r="P255">
        <v>0.85124812512379799</v>
      </c>
      <c r="Q255">
        <v>0.93626241913972397</v>
      </c>
      <c r="R255">
        <v>0.16048711571270399</v>
      </c>
      <c r="S255">
        <v>4.33121793826486E-2</v>
      </c>
      <c r="T255">
        <v>-0.29665370693950299</v>
      </c>
      <c r="U255">
        <v>0.29665370693950299</v>
      </c>
      <c r="V255">
        <v>0.16457994774548901</v>
      </c>
      <c r="W255">
        <v>-1.01</v>
      </c>
      <c r="X255">
        <v>3.59</v>
      </c>
      <c r="Y255">
        <v>313123</v>
      </c>
      <c r="Z255">
        <v>20875</v>
      </c>
      <c r="AA255">
        <v>1.1499999999999999</v>
      </c>
      <c r="AB255">
        <v>15</v>
      </c>
      <c r="AC255">
        <v>11</v>
      </c>
      <c r="AD255">
        <v>4</v>
      </c>
      <c r="AE255">
        <v>73.33</v>
      </c>
      <c r="AF255">
        <v>11</v>
      </c>
      <c r="AG255">
        <v>8</v>
      </c>
      <c r="AH255">
        <v>3</v>
      </c>
      <c r="AI255">
        <v>4</v>
      </c>
    </row>
    <row r="256" spans="1:35" x14ac:dyDescent="0.2">
      <c r="A256" s="102">
        <v>4</v>
      </c>
      <c r="B256">
        <v>7259</v>
      </c>
      <c r="C256" s="106" t="s">
        <v>25</v>
      </c>
      <c r="D256" s="106" t="s">
        <v>1256</v>
      </c>
      <c r="E256">
        <v>3750</v>
      </c>
      <c r="F256">
        <v>3725</v>
      </c>
      <c r="G256">
        <v>200</v>
      </c>
      <c r="H256" s="106" t="s">
        <v>1239</v>
      </c>
      <c r="I256">
        <v>7278</v>
      </c>
      <c r="J256" s="106" t="s">
        <v>43</v>
      </c>
      <c r="K256" s="106" t="s">
        <v>1256</v>
      </c>
      <c r="L256">
        <v>2182</v>
      </c>
      <c r="M256">
        <v>2099</v>
      </c>
      <c r="N256">
        <v>400</v>
      </c>
      <c r="O256" s="106" t="s">
        <v>1242</v>
      </c>
      <c r="P256">
        <v>0.90442559032866998</v>
      </c>
      <c r="Q256">
        <v>0.97156924871376105</v>
      </c>
      <c r="R256" s="106">
        <v>9.0209278024241293E-2</v>
      </c>
      <c r="S256">
        <v>3.7100807077664299E-4</v>
      </c>
      <c r="T256">
        <v>2.28847677681006</v>
      </c>
      <c r="U256">
        <v>2.28847677681006</v>
      </c>
      <c r="V256">
        <v>2.33955267955354</v>
      </c>
      <c r="W256">
        <v>5.74</v>
      </c>
      <c r="X256">
        <v>12.7</v>
      </c>
      <c r="Y256">
        <v>312412</v>
      </c>
      <c r="Z256">
        <v>31241</v>
      </c>
      <c r="AA256">
        <v>2.04</v>
      </c>
      <c r="AB256">
        <v>10</v>
      </c>
      <c r="AC256">
        <v>9</v>
      </c>
      <c r="AD256">
        <v>1</v>
      </c>
      <c r="AE256">
        <v>90</v>
      </c>
      <c r="AF256">
        <v>14</v>
      </c>
      <c r="AG256">
        <v>4</v>
      </c>
      <c r="AH256">
        <v>1</v>
      </c>
      <c r="AI256">
        <v>5</v>
      </c>
    </row>
    <row r="257" spans="1:35" x14ac:dyDescent="0.2">
      <c r="A257" s="102">
        <v>704</v>
      </c>
      <c r="B257">
        <v>7278</v>
      </c>
      <c r="C257" s="106" t="s">
        <v>43</v>
      </c>
      <c r="D257" s="106" t="s">
        <v>1256</v>
      </c>
      <c r="E257">
        <v>2182</v>
      </c>
      <c r="F257">
        <v>2099</v>
      </c>
      <c r="G257">
        <v>500</v>
      </c>
      <c r="H257" s="106" t="s">
        <v>1239</v>
      </c>
      <c r="I257">
        <v>8385</v>
      </c>
      <c r="J257" s="106" t="s">
        <v>881</v>
      </c>
      <c r="K257" s="106" t="s">
        <v>1294</v>
      </c>
      <c r="L257">
        <v>515</v>
      </c>
      <c r="M257">
        <v>514</v>
      </c>
      <c r="N257">
        <v>2000</v>
      </c>
      <c r="O257" s="106" t="s">
        <v>1242</v>
      </c>
      <c r="P257">
        <v>0.94106287355301199</v>
      </c>
      <c r="Q257">
        <v>0.88438672492410297</v>
      </c>
      <c r="R257" s="106">
        <v>0.30768859319882003</v>
      </c>
      <c r="S257" s="15">
        <v>9.4103959985051104E-3</v>
      </c>
      <c r="T257">
        <v>0.13621844386318199</v>
      </c>
      <c r="U257">
        <v>0.13621844386318199</v>
      </c>
      <c r="V257">
        <v>0.63076168075842698</v>
      </c>
      <c r="W257">
        <v>0.3</v>
      </c>
      <c r="X257">
        <v>2.0499999999999998</v>
      </c>
      <c r="Y257">
        <v>312009</v>
      </c>
      <c r="Z257">
        <v>19501</v>
      </c>
      <c r="AA257">
        <v>1.06</v>
      </c>
      <c r="AB257">
        <v>16</v>
      </c>
      <c r="AC257">
        <v>12</v>
      </c>
      <c r="AD257">
        <v>4</v>
      </c>
      <c r="AE257">
        <v>75</v>
      </c>
      <c r="AF257">
        <v>11</v>
      </c>
      <c r="AG257">
        <v>8</v>
      </c>
      <c r="AH257">
        <v>3</v>
      </c>
      <c r="AI257">
        <v>5</v>
      </c>
    </row>
    <row r="258" spans="1:35" x14ac:dyDescent="0.2">
      <c r="A258" s="102">
        <v>1107</v>
      </c>
      <c r="B258">
        <v>3405</v>
      </c>
      <c r="C258" s="106" t="s">
        <v>1915</v>
      </c>
      <c r="D258" s="106" t="s">
        <v>1263</v>
      </c>
      <c r="E258">
        <v>1200</v>
      </c>
      <c r="F258">
        <v>1214</v>
      </c>
      <c r="G258">
        <v>900</v>
      </c>
      <c r="H258" s="106" t="s">
        <v>1242</v>
      </c>
      <c r="I258">
        <v>8218</v>
      </c>
      <c r="J258" s="106" t="s">
        <v>1405</v>
      </c>
      <c r="K258" s="106" t="s">
        <v>1264</v>
      </c>
      <c r="L258">
        <v>2107</v>
      </c>
      <c r="M258">
        <v>2106</v>
      </c>
      <c r="N258">
        <v>500</v>
      </c>
      <c r="O258" s="106" t="s">
        <v>1239</v>
      </c>
      <c r="P258">
        <v>0.63205083269960205</v>
      </c>
      <c r="Q258">
        <v>0.85080465741525801</v>
      </c>
      <c r="R258">
        <v>1.8801460657092501E-2</v>
      </c>
      <c r="S258">
        <v>4.9879996215777399E-2</v>
      </c>
      <c r="T258">
        <v>-3.1061570502699601E-2</v>
      </c>
      <c r="U258">
        <v>3.1061570502699601E-2</v>
      </c>
      <c r="V258">
        <v>0.141910577063253</v>
      </c>
      <c r="W258">
        <v>-0.09</v>
      </c>
      <c r="X258">
        <v>3.76</v>
      </c>
      <c r="Y258">
        <v>311866</v>
      </c>
      <c r="Z258">
        <v>23990</v>
      </c>
      <c r="AA258">
        <v>1.23</v>
      </c>
      <c r="AB258">
        <v>13</v>
      </c>
      <c r="AC258">
        <v>10</v>
      </c>
      <c r="AD258">
        <v>3</v>
      </c>
      <c r="AE258">
        <v>76.92</v>
      </c>
      <c r="AF258">
        <v>12</v>
      </c>
      <c r="AG258">
        <v>7</v>
      </c>
      <c r="AH258">
        <v>1</v>
      </c>
      <c r="AI258">
        <v>5</v>
      </c>
    </row>
    <row r="259" spans="1:35" x14ac:dyDescent="0.2">
      <c r="A259" s="102">
        <v>1526</v>
      </c>
      <c r="B259">
        <v>1835</v>
      </c>
      <c r="C259" s="106" t="s">
        <v>1089</v>
      </c>
      <c r="D259" s="106" t="s">
        <v>1249</v>
      </c>
      <c r="E259">
        <v>2890</v>
      </c>
      <c r="F259">
        <v>2907</v>
      </c>
      <c r="G259">
        <v>300</v>
      </c>
      <c r="H259" s="106" t="s">
        <v>1242</v>
      </c>
      <c r="I259">
        <v>9303</v>
      </c>
      <c r="J259" s="106" t="s">
        <v>1638</v>
      </c>
      <c r="K259" s="106" t="s">
        <v>1657</v>
      </c>
      <c r="L259">
        <v>1375</v>
      </c>
      <c r="M259">
        <v>1379</v>
      </c>
      <c r="N259">
        <v>600</v>
      </c>
      <c r="O259" s="106" t="s">
        <v>1239</v>
      </c>
      <c r="P259">
        <v>0.70321252131678802</v>
      </c>
      <c r="Q259">
        <v>0.81665961961676503</v>
      </c>
      <c r="R259" s="106">
        <v>0.24803753714940399</v>
      </c>
      <c r="S259" s="106">
        <v>6.5847919227533205E-2</v>
      </c>
      <c r="T259" s="106">
        <v>-1.74897284909258</v>
      </c>
      <c r="U259" s="106">
        <v>1.74897284909258</v>
      </c>
      <c r="V259">
        <v>1.9325583048810999</v>
      </c>
      <c r="W259">
        <v>-3.56</v>
      </c>
      <c r="X259">
        <v>5.13</v>
      </c>
      <c r="Y259">
        <v>311760</v>
      </c>
      <c r="Z259">
        <v>19485</v>
      </c>
      <c r="AA259">
        <v>0.98</v>
      </c>
      <c r="AB259">
        <v>16</v>
      </c>
      <c r="AC259">
        <v>12</v>
      </c>
      <c r="AD259">
        <v>4</v>
      </c>
      <c r="AE259">
        <v>75</v>
      </c>
      <c r="AF259">
        <v>12</v>
      </c>
      <c r="AG259">
        <v>7</v>
      </c>
      <c r="AH259">
        <v>2</v>
      </c>
      <c r="AI259">
        <v>7</v>
      </c>
    </row>
    <row r="260" spans="1:35" x14ac:dyDescent="0.2">
      <c r="A260" s="102">
        <v>834</v>
      </c>
      <c r="B260">
        <v>4114</v>
      </c>
      <c r="C260" s="106" t="s">
        <v>1391</v>
      </c>
      <c r="D260" s="106" t="s">
        <v>1263</v>
      </c>
      <c r="E260">
        <v>5830</v>
      </c>
      <c r="F260">
        <v>5800</v>
      </c>
      <c r="G260">
        <v>100</v>
      </c>
      <c r="H260" s="106" t="s">
        <v>1239</v>
      </c>
      <c r="I260">
        <v>7211</v>
      </c>
      <c r="J260" s="106" t="s">
        <v>26</v>
      </c>
      <c r="K260" s="106" t="s">
        <v>1256</v>
      </c>
      <c r="L260">
        <v>388</v>
      </c>
      <c r="M260">
        <v>386</v>
      </c>
      <c r="N260">
        <v>1500</v>
      </c>
      <c r="O260" s="106" t="s">
        <v>1242</v>
      </c>
      <c r="P260">
        <v>0.83930932493024901</v>
      </c>
      <c r="Q260">
        <v>0.87344924769852295</v>
      </c>
      <c r="R260">
        <v>0.11532175871547699</v>
      </c>
      <c r="S260">
        <v>1.3862165443479501E-2</v>
      </c>
      <c r="T260">
        <v>0.85041210983803694</v>
      </c>
      <c r="U260">
        <v>0.85041210983803694</v>
      </c>
      <c r="V260">
        <v>0.72790496206062205</v>
      </c>
      <c r="W260">
        <v>3.86</v>
      </c>
      <c r="X260">
        <v>0.17</v>
      </c>
      <c r="Y260">
        <v>311332</v>
      </c>
      <c r="Z260">
        <v>20755</v>
      </c>
      <c r="AA260">
        <v>1.47</v>
      </c>
      <c r="AB260">
        <v>15</v>
      </c>
      <c r="AC260">
        <v>10</v>
      </c>
      <c r="AD260">
        <v>5</v>
      </c>
      <c r="AE260">
        <v>66.67</v>
      </c>
      <c r="AF260">
        <v>14</v>
      </c>
      <c r="AG260">
        <v>8</v>
      </c>
      <c r="AH260">
        <v>0</v>
      </c>
      <c r="AI260">
        <v>7</v>
      </c>
    </row>
    <row r="261" spans="1:35" x14ac:dyDescent="0.2">
      <c r="A261" s="102">
        <v>796</v>
      </c>
      <c r="B261">
        <v>6925</v>
      </c>
      <c r="C261" s="106" t="s">
        <v>1650</v>
      </c>
      <c r="D261" s="106" t="s">
        <v>1244</v>
      </c>
      <c r="E261">
        <v>1375</v>
      </c>
      <c r="F261">
        <v>1411</v>
      </c>
      <c r="G261">
        <v>500</v>
      </c>
      <c r="H261" s="106" t="s">
        <v>1239</v>
      </c>
      <c r="I261">
        <v>8919</v>
      </c>
      <c r="J261" s="106" t="s">
        <v>1652</v>
      </c>
      <c r="K261" s="106" t="s">
        <v>1260</v>
      </c>
      <c r="L261">
        <v>3665</v>
      </c>
      <c r="M261">
        <v>3795</v>
      </c>
      <c r="N261">
        <v>200</v>
      </c>
      <c r="O261" s="106" t="s">
        <v>1242</v>
      </c>
      <c r="P261">
        <v>0.69517723186974101</v>
      </c>
      <c r="Q261">
        <v>0.87703051341379101</v>
      </c>
      <c r="R261">
        <v>0.38234193377143499</v>
      </c>
      <c r="S261">
        <v>9.4820399017598797E-3</v>
      </c>
      <c r="T261">
        <v>1.4526285787577899</v>
      </c>
      <c r="U261">
        <v>1.4526285787577899</v>
      </c>
      <c r="V261">
        <v>1.4512878364258499</v>
      </c>
      <c r="W261">
        <v>6.45</v>
      </c>
      <c r="X261">
        <v>7.05</v>
      </c>
      <c r="Y261">
        <v>311081</v>
      </c>
      <c r="Z261">
        <v>19443</v>
      </c>
      <c r="AA261">
        <v>1.03</v>
      </c>
      <c r="AB261">
        <v>16</v>
      </c>
      <c r="AC261">
        <v>10</v>
      </c>
      <c r="AD261">
        <v>6</v>
      </c>
      <c r="AE261">
        <v>62.5</v>
      </c>
      <c r="AF261">
        <v>8</v>
      </c>
      <c r="AG261">
        <v>10</v>
      </c>
      <c r="AH261">
        <v>4</v>
      </c>
      <c r="AI261">
        <v>2</v>
      </c>
    </row>
    <row r="262" spans="1:35" x14ac:dyDescent="0.2">
      <c r="A262" s="102">
        <v>513</v>
      </c>
      <c r="B262">
        <v>6268</v>
      </c>
      <c r="C262" s="106" t="s">
        <v>1654</v>
      </c>
      <c r="D262" s="106" t="s">
        <v>1251</v>
      </c>
      <c r="E262">
        <v>2999</v>
      </c>
      <c r="F262">
        <v>3070</v>
      </c>
      <c r="G262">
        <v>300</v>
      </c>
      <c r="H262" s="106" t="s">
        <v>1239</v>
      </c>
      <c r="I262">
        <v>6481</v>
      </c>
      <c r="J262" s="106" t="s">
        <v>1648</v>
      </c>
      <c r="K262" s="106" t="s">
        <v>1251</v>
      </c>
      <c r="L262">
        <v>2555</v>
      </c>
      <c r="M262">
        <v>2640</v>
      </c>
      <c r="N262">
        <v>300</v>
      </c>
      <c r="O262" s="106" t="s">
        <v>1242</v>
      </c>
      <c r="P262">
        <v>0.67011971332939202</v>
      </c>
      <c r="Q262">
        <v>0.89934018129935001</v>
      </c>
      <c r="R262" s="106">
        <v>2.2180491281130199E-2</v>
      </c>
      <c r="S262">
        <v>4.6983080016437797E-3</v>
      </c>
      <c r="T262">
        <v>1.1685784015304901</v>
      </c>
      <c r="U262">
        <v>1.1685784015304901</v>
      </c>
      <c r="V262">
        <v>1.4027452138599601</v>
      </c>
      <c r="W262">
        <v>3.82</v>
      </c>
      <c r="X262">
        <v>14.01</v>
      </c>
      <c r="Y262">
        <v>310759</v>
      </c>
      <c r="Z262">
        <v>28251</v>
      </c>
      <c r="AA262">
        <v>1.58</v>
      </c>
      <c r="AB262">
        <v>11</v>
      </c>
      <c r="AC262">
        <v>8</v>
      </c>
      <c r="AD262">
        <v>3</v>
      </c>
      <c r="AE262">
        <v>72.73</v>
      </c>
      <c r="AF262">
        <v>12</v>
      </c>
      <c r="AG262">
        <v>6</v>
      </c>
      <c r="AH262">
        <v>1</v>
      </c>
      <c r="AI262">
        <v>4</v>
      </c>
    </row>
    <row r="263" spans="1:35" x14ac:dyDescent="0.2">
      <c r="A263" s="102">
        <v>997</v>
      </c>
      <c r="B263">
        <v>3076</v>
      </c>
      <c r="C263" s="106" t="s">
        <v>1553</v>
      </c>
      <c r="D263" s="106" t="s">
        <v>1246</v>
      </c>
      <c r="E263">
        <v>1640</v>
      </c>
      <c r="F263">
        <v>1630</v>
      </c>
      <c r="G263">
        <v>300</v>
      </c>
      <c r="H263" s="106" t="s">
        <v>1242</v>
      </c>
      <c r="I263">
        <v>9062</v>
      </c>
      <c r="J263" s="106" t="s">
        <v>1204</v>
      </c>
      <c r="K263" s="106" t="s">
        <v>1359</v>
      </c>
      <c r="L263">
        <v>5580</v>
      </c>
      <c r="M263">
        <v>5580</v>
      </c>
      <c r="N263">
        <v>100</v>
      </c>
      <c r="O263" s="106" t="s">
        <v>1239</v>
      </c>
      <c r="P263">
        <v>0.84532919541155405</v>
      </c>
      <c r="Q263">
        <v>0.85906229084600305</v>
      </c>
      <c r="R263">
        <v>6.4002860111997906E-2</v>
      </c>
      <c r="S263" s="106">
        <v>5.1273783939910804E-3</v>
      </c>
      <c r="T263">
        <v>-1.1305193317491</v>
      </c>
      <c r="U263">
        <v>1.1305193317491</v>
      </c>
      <c r="V263">
        <v>0.69424338349488701</v>
      </c>
      <c r="W263">
        <v>-3.25</v>
      </c>
      <c r="X263">
        <v>12.37</v>
      </c>
      <c r="Y263">
        <v>310493</v>
      </c>
      <c r="Z263">
        <v>34499</v>
      </c>
      <c r="AA263">
        <v>1.79</v>
      </c>
      <c r="AB263">
        <v>9</v>
      </c>
      <c r="AC263">
        <v>7</v>
      </c>
      <c r="AD263">
        <v>2</v>
      </c>
      <c r="AE263">
        <v>77.78</v>
      </c>
      <c r="AF263">
        <v>12</v>
      </c>
      <c r="AG263">
        <v>5</v>
      </c>
      <c r="AH263">
        <v>1</v>
      </c>
      <c r="AI263">
        <v>3</v>
      </c>
    </row>
    <row r="264" spans="1:35" x14ac:dyDescent="0.2">
      <c r="A264" s="102">
        <v>29</v>
      </c>
      <c r="B264">
        <v>3635</v>
      </c>
      <c r="C264" s="106" t="s">
        <v>44</v>
      </c>
      <c r="D264" s="106" t="s">
        <v>1241</v>
      </c>
      <c r="E264">
        <v>2830</v>
      </c>
      <c r="F264">
        <v>2939</v>
      </c>
      <c r="G264">
        <v>300</v>
      </c>
      <c r="H264" s="106" t="s">
        <v>1239</v>
      </c>
      <c r="I264">
        <v>6755</v>
      </c>
      <c r="J264" s="106" t="s">
        <v>528</v>
      </c>
      <c r="K264" s="106" t="s">
        <v>1244</v>
      </c>
      <c r="L264">
        <v>2314</v>
      </c>
      <c r="M264">
        <v>2346</v>
      </c>
      <c r="N264">
        <v>400</v>
      </c>
      <c r="O264" s="106" t="s">
        <v>1242</v>
      </c>
      <c r="P264">
        <v>0.68381685158010996</v>
      </c>
      <c r="Q264">
        <v>0.96138083900601901</v>
      </c>
      <c r="R264" s="15">
        <v>0.126121032744171</v>
      </c>
      <c r="S264" s="15">
        <v>4.9584525762813102E-2</v>
      </c>
      <c r="T264">
        <v>0.80108441664956997</v>
      </c>
      <c r="U264">
        <v>0.80108441664956997</v>
      </c>
      <c r="V264">
        <v>0.62745557188692602</v>
      </c>
      <c r="W264">
        <v>3.86</v>
      </c>
      <c r="X264">
        <v>6.43</v>
      </c>
      <c r="Y264">
        <v>308667</v>
      </c>
      <c r="Z264">
        <v>18157</v>
      </c>
      <c r="AA264">
        <v>0.89</v>
      </c>
      <c r="AB264">
        <v>17</v>
      </c>
      <c r="AC264">
        <v>10</v>
      </c>
      <c r="AD264">
        <v>7</v>
      </c>
      <c r="AE264">
        <v>58.82</v>
      </c>
      <c r="AF264">
        <v>12</v>
      </c>
      <c r="AG264">
        <v>9</v>
      </c>
      <c r="AH264">
        <v>4</v>
      </c>
      <c r="AI264">
        <v>4</v>
      </c>
    </row>
    <row r="265" spans="1:35" x14ac:dyDescent="0.2">
      <c r="A265" s="102">
        <v>1028</v>
      </c>
      <c r="B265">
        <v>4681</v>
      </c>
      <c r="C265" s="106" t="s">
        <v>1050</v>
      </c>
      <c r="D265" s="106" t="s">
        <v>1253</v>
      </c>
      <c r="E265">
        <v>1542</v>
      </c>
      <c r="F265">
        <v>1554</v>
      </c>
      <c r="G265">
        <v>600</v>
      </c>
      <c r="H265" s="106" t="s">
        <v>1242</v>
      </c>
      <c r="I265">
        <v>9715</v>
      </c>
      <c r="J265" s="106" t="s">
        <v>1570</v>
      </c>
      <c r="K265" s="106" t="s">
        <v>1253</v>
      </c>
      <c r="L265">
        <v>2523</v>
      </c>
      <c r="M265">
        <v>2525</v>
      </c>
      <c r="N265">
        <v>400</v>
      </c>
      <c r="O265" s="106" t="s">
        <v>1239</v>
      </c>
      <c r="P265">
        <v>0.89724010928689801</v>
      </c>
      <c r="Q265">
        <v>0.85681213795484601</v>
      </c>
      <c r="R265">
        <v>3.8727325635424699E-2</v>
      </c>
      <c r="S265">
        <v>2.7350602600012801E-3</v>
      </c>
      <c r="T265">
        <v>-0.58542033910047697</v>
      </c>
      <c r="U265">
        <v>0.58542033910047697</v>
      </c>
      <c r="V265">
        <v>1.31724893418943</v>
      </c>
      <c r="W265">
        <v>-1.46</v>
      </c>
      <c r="X265">
        <v>7.68</v>
      </c>
      <c r="Y265">
        <v>307973</v>
      </c>
      <c r="Z265">
        <v>34219</v>
      </c>
      <c r="AA265">
        <v>1.68</v>
      </c>
      <c r="AB265">
        <v>9</v>
      </c>
      <c r="AC265">
        <v>8</v>
      </c>
      <c r="AD265">
        <v>1</v>
      </c>
      <c r="AE265">
        <v>88.89</v>
      </c>
      <c r="AF265">
        <v>9</v>
      </c>
      <c r="AG265">
        <v>7</v>
      </c>
      <c r="AH265">
        <v>1</v>
      </c>
      <c r="AI265">
        <v>1</v>
      </c>
    </row>
    <row r="266" spans="1:35" x14ac:dyDescent="0.2">
      <c r="A266" s="102">
        <v>1674</v>
      </c>
      <c r="B266">
        <v>6472</v>
      </c>
      <c r="C266" s="106" t="s">
        <v>60</v>
      </c>
      <c r="D266" s="106" t="s">
        <v>1251</v>
      </c>
      <c r="E266">
        <v>276</v>
      </c>
      <c r="F266">
        <v>281</v>
      </c>
      <c r="G266">
        <v>3900</v>
      </c>
      <c r="H266" s="106" t="s">
        <v>1242</v>
      </c>
      <c r="I266">
        <v>7186</v>
      </c>
      <c r="J266" s="106" t="s">
        <v>543</v>
      </c>
      <c r="K266" s="106" t="s">
        <v>1294</v>
      </c>
      <c r="L266">
        <v>401</v>
      </c>
      <c r="M266">
        <v>404</v>
      </c>
      <c r="N266">
        <v>2700</v>
      </c>
      <c r="O266" s="106" t="s">
        <v>1239</v>
      </c>
      <c r="P266">
        <v>0.80871980779102104</v>
      </c>
      <c r="Q266">
        <v>0.80305854036916802</v>
      </c>
      <c r="R266" s="15">
        <v>8.9033135170998798E-2</v>
      </c>
      <c r="S266" s="106">
        <v>1.9415228667670199E-3</v>
      </c>
      <c r="T266">
        <v>-1.55843123078545</v>
      </c>
      <c r="U266">
        <v>1.55843123078545</v>
      </c>
      <c r="V266">
        <v>1.6855299585696299</v>
      </c>
      <c r="W266">
        <v>-7.96</v>
      </c>
      <c r="X266">
        <v>0.47</v>
      </c>
      <c r="Y266">
        <v>307738</v>
      </c>
      <c r="Z266">
        <v>21981</v>
      </c>
      <c r="AA266">
        <v>1.01</v>
      </c>
      <c r="AB266">
        <v>14</v>
      </c>
      <c r="AC266">
        <v>9</v>
      </c>
      <c r="AD266">
        <v>5</v>
      </c>
      <c r="AE266">
        <v>64.290000000000006</v>
      </c>
      <c r="AF266">
        <v>11</v>
      </c>
      <c r="AG266">
        <v>6</v>
      </c>
      <c r="AH266">
        <v>4</v>
      </c>
      <c r="AI266">
        <v>4</v>
      </c>
    </row>
    <row r="267" spans="1:35" x14ac:dyDescent="0.2">
      <c r="A267" s="102">
        <v>1339</v>
      </c>
      <c r="B267">
        <v>4634</v>
      </c>
      <c r="C267" s="106" t="s">
        <v>63</v>
      </c>
      <c r="D267" s="106" t="s">
        <v>1263</v>
      </c>
      <c r="E267">
        <v>2310</v>
      </c>
      <c r="F267">
        <v>2274</v>
      </c>
      <c r="G267">
        <v>400</v>
      </c>
      <c r="H267" s="106" t="s">
        <v>1239</v>
      </c>
      <c r="I267">
        <v>4917</v>
      </c>
      <c r="J267" s="106" t="s">
        <v>1572</v>
      </c>
      <c r="K267" s="106" t="s">
        <v>1263</v>
      </c>
      <c r="L267">
        <v>2450</v>
      </c>
      <c r="M267">
        <v>2422</v>
      </c>
      <c r="N267">
        <v>400</v>
      </c>
      <c r="O267" s="106" t="s">
        <v>1242</v>
      </c>
      <c r="P267">
        <v>0.80552720994083804</v>
      </c>
      <c r="Q267">
        <v>0.83337434023326395</v>
      </c>
      <c r="R267">
        <v>0.239155699039133</v>
      </c>
      <c r="S267" s="15">
        <v>1.3129556916742001E-2</v>
      </c>
      <c r="T267">
        <v>0.90646648363462701</v>
      </c>
      <c r="U267">
        <v>0.90646648363462701</v>
      </c>
      <c r="V267">
        <v>1.1351896917412101</v>
      </c>
      <c r="W267">
        <v>3.28</v>
      </c>
      <c r="X267">
        <v>6.11</v>
      </c>
      <c r="Y267">
        <v>306766</v>
      </c>
      <c r="Z267">
        <v>21912</v>
      </c>
      <c r="AA267">
        <v>1.08</v>
      </c>
      <c r="AB267">
        <v>14</v>
      </c>
      <c r="AC267">
        <v>8</v>
      </c>
      <c r="AD267">
        <v>6</v>
      </c>
      <c r="AE267">
        <v>57.14</v>
      </c>
      <c r="AF267">
        <v>14</v>
      </c>
      <c r="AG267">
        <v>7</v>
      </c>
      <c r="AH267">
        <v>2</v>
      </c>
      <c r="AI267">
        <v>5</v>
      </c>
    </row>
    <row r="268" spans="1:35" x14ac:dyDescent="0.2">
      <c r="A268" s="102">
        <v>1473</v>
      </c>
      <c r="B268">
        <v>6967</v>
      </c>
      <c r="C268" s="106" t="s">
        <v>770</v>
      </c>
      <c r="D268" s="106" t="s">
        <v>1244</v>
      </c>
      <c r="E268">
        <v>1264</v>
      </c>
      <c r="F268">
        <v>1329</v>
      </c>
      <c r="G268">
        <v>700</v>
      </c>
      <c r="H268" s="106" t="s">
        <v>1239</v>
      </c>
      <c r="I268">
        <v>7164</v>
      </c>
      <c r="J268" s="106" t="s">
        <v>1446</v>
      </c>
      <c r="K268" s="106" t="s">
        <v>1245</v>
      </c>
      <c r="L268">
        <v>4360</v>
      </c>
      <c r="M268">
        <v>4425</v>
      </c>
      <c r="N268">
        <v>200</v>
      </c>
      <c r="O268" s="106" t="s">
        <v>1242</v>
      </c>
      <c r="P268">
        <v>0.72392148886956098</v>
      </c>
      <c r="Q268">
        <v>0.82175244449018903</v>
      </c>
      <c r="R268">
        <v>3.8485706561085797E-2</v>
      </c>
      <c r="S268">
        <v>9.4651099090208607E-2</v>
      </c>
      <c r="T268">
        <v>1.57518634016514</v>
      </c>
      <c r="U268">
        <v>1.57518634016514</v>
      </c>
      <c r="V268">
        <v>1.92119358806526</v>
      </c>
      <c r="W268">
        <v>9.7200000000000006</v>
      </c>
      <c r="X268">
        <v>5.12</v>
      </c>
      <c r="Y268">
        <v>306697</v>
      </c>
      <c r="Z268">
        <v>16142</v>
      </c>
      <c r="AA268">
        <v>0.89</v>
      </c>
      <c r="AB268">
        <v>19</v>
      </c>
      <c r="AC268">
        <v>11</v>
      </c>
      <c r="AD268">
        <v>8</v>
      </c>
      <c r="AE268">
        <v>57.89</v>
      </c>
      <c r="AF268">
        <v>10</v>
      </c>
      <c r="AG268">
        <v>11</v>
      </c>
      <c r="AH268">
        <v>4</v>
      </c>
      <c r="AI268">
        <v>4</v>
      </c>
    </row>
    <row r="269" spans="1:35" x14ac:dyDescent="0.2">
      <c r="A269" s="102">
        <v>72</v>
      </c>
      <c r="B269">
        <v>7182</v>
      </c>
      <c r="C269" s="106" t="s">
        <v>1354</v>
      </c>
      <c r="D269" s="106" t="s">
        <v>1294</v>
      </c>
      <c r="E269">
        <v>993</v>
      </c>
      <c r="F269">
        <v>991</v>
      </c>
      <c r="G269">
        <v>1100</v>
      </c>
      <c r="H269" s="106" t="s">
        <v>1239</v>
      </c>
      <c r="I269">
        <v>7976</v>
      </c>
      <c r="J269" s="106" t="s">
        <v>1289</v>
      </c>
      <c r="K269" s="106" t="s">
        <v>1262</v>
      </c>
      <c r="L269">
        <v>1508</v>
      </c>
      <c r="M269">
        <v>1540</v>
      </c>
      <c r="N269">
        <v>700</v>
      </c>
      <c r="O269" s="106" t="s">
        <v>1242</v>
      </c>
      <c r="P269">
        <v>0.92787658692177899</v>
      </c>
      <c r="Q269">
        <v>0.94992289822699505</v>
      </c>
      <c r="R269" s="15">
        <v>1.8100147004546101E-3</v>
      </c>
      <c r="S269" s="15">
        <v>5.13304823677724E-2</v>
      </c>
      <c r="T269">
        <v>1.9399407965689</v>
      </c>
      <c r="U269">
        <v>1.9399407965689</v>
      </c>
      <c r="V269">
        <v>1.2192076725805201</v>
      </c>
      <c r="W269">
        <v>3.19</v>
      </c>
      <c r="X269">
        <v>1.1200000000000001</v>
      </c>
      <c r="Y269">
        <v>305565</v>
      </c>
      <c r="Z269">
        <v>17974</v>
      </c>
      <c r="AA269">
        <v>0.92</v>
      </c>
      <c r="AB269">
        <v>17</v>
      </c>
      <c r="AC269">
        <v>11</v>
      </c>
      <c r="AD269">
        <v>6</v>
      </c>
      <c r="AE269">
        <v>64.709999999999994</v>
      </c>
      <c r="AF269">
        <v>13</v>
      </c>
      <c r="AG269">
        <v>7</v>
      </c>
      <c r="AH269">
        <v>2</v>
      </c>
      <c r="AI269">
        <v>8</v>
      </c>
    </row>
    <row r="270" spans="1:35" x14ac:dyDescent="0.2">
      <c r="A270" s="102">
        <v>846</v>
      </c>
      <c r="B270">
        <v>1833</v>
      </c>
      <c r="C270" s="106" t="s">
        <v>1676</v>
      </c>
      <c r="D270" s="106" t="s">
        <v>1249</v>
      </c>
      <c r="E270">
        <v>2778</v>
      </c>
      <c r="F270">
        <v>2757</v>
      </c>
      <c r="G270">
        <v>300</v>
      </c>
      <c r="H270" s="106" t="s">
        <v>1239</v>
      </c>
      <c r="I270">
        <v>5444</v>
      </c>
      <c r="J270" s="106" t="s">
        <v>1681</v>
      </c>
      <c r="K270" s="106" t="s">
        <v>1292</v>
      </c>
      <c r="L270">
        <v>2366</v>
      </c>
      <c r="M270">
        <v>2395</v>
      </c>
      <c r="N270">
        <v>300</v>
      </c>
      <c r="O270" s="106" t="s">
        <v>1242</v>
      </c>
      <c r="P270">
        <v>0.89598182020841499</v>
      </c>
      <c r="Q270">
        <v>0.87223034224067997</v>
      </c>
      <c r="R270">
        <v>0.20617129722480401</v>
      </c>
      <c r="S270" s="15">
        <v>3.1071257388399699E-2</v>
      </c>
      <c r="T270">
        <v>1.8604835739843899</v>
      </c>
      <c r="U270">
        <v>1.8604835739843899</v>
      </c>
      <c r="V270">
        <v>0.93650542785514401</v>
      </c>
      <c r="W270">
        <v>3.37</v>
      </c>
      <c r="X270">
        <v>13.13</v>
      </c>
      <c r="Y270">
        <v>305526</v>
      </c>
      <c r="Z270">
        <v>20368</v>
      </c>
      <c r="AA270">
        <v>1.1000000000000001</v>
      </c>
      <c r="AB270">
        <v>15</v>
      </c>
      <c r="AC270">
        <v>9</v>
      </c>
      <c r="AD270">
        <v>6</v>
      </c>
      <c r="AE270">
        <v>60</v>
      </c>
      <c r="AF270">
        <v>11</v>
      </c>
      <c r="AG270">
        <v>7</v>
      </c>
      <c r="AH270">
        <v>2</v>
      </c>
      <c r="AI270">
        <v>6</v>
      </c>
    </row>
    <row r="271" spans="1:35" x14ac:dyDescent="0.2">
      <c r="A271" s="102">
        <v>610</v>
      </c>
      <c r="B271">
        <v>7278</v>
      </c>
      <c r="C271" s="106" t="s">
        <v>43</v>
      </c>
      <c r="D271" s="106" t="s">
        <v>1256</v>
      </c>
      <c r="E271">
        <v>2182</v>
      </c>
      <c r="F271">
        <v>2099</v>
      </c>
      <c r="G271">
        <v>500</v>
      </c>
      <c r="H271" s="106" t="s">
        <v>1239</v>
      </c>
      <c r="I271">
        <v>7762</v>
      </c>
      <c r="J271" s="106" t="s">
        <v>1444</v>
      </c>
      <c r="K271" s="106" t="s">
        <v>1248</v>
      </c>
      <c r="L271">
        <v>456</v>
      </c>
      <c r="M271">
        <v>459</v>
      </c>
      <c r="N271">
        <v>2300</v>
      </c>
      <c r="O271" s="106" t="s">
        <v>1242</v>
      </c>
      <c r="P271">
        <v>0.93064444449304895</v>
      </c>
      <c r="Q271">
        <v>0.89264844738108295</v>
      </c>
      <c r="R271">
        <v>7.3603374658464907E-2</v>
      </c>
      <c r="S271" s="106">
        <v>1.9668179088206902E-3</v>
      </c>
      <c r="T271">
        <v>2.4476486362606802</v>
      </c>
      <c r="U271">
        <v>2.4476486362606802</v>
      </c>
      <c r="V271">
        <v>2.89666421355001</v>
      </c>
      <c r="W271">
        <v>8.44</v>
      </c>
      <c r="X271">
        <v>0.59</v>
      </c>
      <c r="Y271">
        <v>304494</v>
      </c>
      <c r="Z271">
        <v>17911</v>
      </c>
      <c r="AA271">
        <v>0.98</v>
      </c>
      <c r="AB271">
        <v>17</v>
      </c>
      <c r="AC271">
        <v>10</v>
      </c>
      <c r="AD271">
        <v>7</v>
      </c>
      <c r="AE271">
        <v>58.82</v>
      </c>
      <c r="AF271">
        <v>13</v>
      </c>
      <c r="AG271">
        <v>7</v>
      </c>
      <c r="AH271">
        <v>1</v>
      </c>
      <c r="AI271">
        <v>9</v>
      </c>
    </row>
    <row r="272" spans="1:35" x14ac:dyDescent="0.2">
      <c r="A272" s="102">
        <v>9</v>
      </c>
      <c r="B272">
        <v>2413</v>
      </c>
      <c r="C272" s="106" t="s">
        <v>1258</v>
      </c>
      <c r="D272" s="106" t="s">
        <v>1253</v>
      </c>
      <c r="E272">
        <v>2900</v>
      </c>
      <c r="F272">
        <v>2945</v>
      </c>
      <c r="G272">
        <v>400</v>
      </c>
      <c r="H272" s="106" t="s">
        <v>1239</v>
      </c>
      <c r="I272">
        <v>4686</v>
      </c>
      <c r="J272" s="106" t="s">
        <v>1259</v>
      </c>
      <c r="K272" s="106" t="s">
        <v>1241</v>
      </c>
      <c r="L272">
        <v>4950</v>
      </c>
      <c r="M272">
        <v>5330</v>
      </c>
      <c r="N272">
        <v>200</v>
      </c>
      <c r="O272" s="106" t="s">
        <v>1242</v>
      </c>
      <c r="P272">
        <v>0.64346867053162704</v>
      </c>
      <c r="Q272">
        <v>0.96875839326214597</v>
      </c>
      <c r="R272" s="106">
        <v>0.43627197737457801</v>
      </c>
      <c r="S272">
        <v>1.6728817113549701E-2</v>
      </c>
      <c r="T272">
        <v>0.74703861767507096</v>
      </c>
      <c r="U272">
        <v>0.74703861767507096</v>
      </c>
      <c r="V272">
        <v>2.53428680156637</v>
      </c>
      <c r="W272">
        <v>3.38</v>
      </c>
      <c r="X272">
        <v>10.51</v>
      </c>
      <c r="Y272">
        <v>302462</v>
      </c>
      <c r="Z272">
        <v>16803</v>
      </c>
      <c r="AA272">
        <v>0.89</v>
      </c>
      <c r="AB272">
        <v>18</v>
      </c>
      <c r="AC272">
        <v>11</v>
      </c>
      <c r="AD272">
        <v>7</v>
      </c>
      <c r="AE272">
        <v>61.11</v>
      </c>
      <c r="AF272">
        <v>10</v>
      </c>
      <c r="AG272">
        <v>10</v>
      </c>
      <c r="AH272">
        <v>5</v>
      </c>
      <c r="AI272">
        <v>3</v>
      </c>
    </row>
    <row r="273" spans="1:35" x14ac:dyDescent="0.2">
      <c r="A273" s="102">
        <v>1664</v>
      </c>
      <c r="B273">
        <v>7476</v>
      </c>
      <c r="C273" s="106" t="s">
        <v>1462</v>
      </c>
      <c r="D273" s="106" t="s">
        <v>1246</v>
      </c>
      <c r="E273">
        <v>8570</v>
      </c>
      <c r="F273">
        <v>8530</v>
      </c>
      <c r="G273">
        <v>100</v>
      </c>
      <c r="H273" s="106" t="s">
        <v>1239</v>
      </c>
      <c r="I273">
        <v>9468</v>
      </c>
      <c r="J273" s="106" t="s">
        <v>1240</v>
      </c>
      <c r="K273" s="106" t="s">
        <v>1241</v>
      </c>
      <c r="L273">
        <v>1551</v>
      </c>
      <c r="M273">
        <v>1553</v>
      </c>
      <c r="N273">
        <v>500</v>
      </c>
      <c r="O273" s="106" t="s">
        <v>1242</v>
      </c>
      <c r="P273">
        <v>0.89521500715669799</v>
      </c>
      <c r="Q273">
        <v>0.80379334168658201</v>
      </c>
      <c r="R273">
        <v>2.5866144845503199E-2</v>
      </c>
      <c r="S273">
        <v>5.6785951587525604E-3</v>
      </c>
      <c r="T273">
        <v>0.42980662520568502</v>
      </c>
      <c r="U273">
        <v>0.42980662520568502</v>
      </c>
      <c r="V273">
        <v>0.321002440947882</v>
      </c>
      <c r="W273">
        <v>2.95</v>
      </c>
      <c r="X273">
        <v>8.9700000000000006</v>
      </c>
      <c r="Y273">
        <v>302349</v>
      </c>
      <c r="Z273">
        <v>13146</v>
      </c>
      <c r="AA273">
        <v>0.8</v>
      </c>
      <c r="AB273">
        <v>23</v>
      </c>
      <c r="AC273">
        <v>15</v>
      </c>
      <c r="AD273">
        <v>8</v>
      </c>
      <c r="AE273">
        <v>65.22</v>
      </c>
      <c r="AF273">
        <v>11</v>
      </c>
      <c r="AG273">
        <v>10</v>
      </c>
      <c r="AH273">
        <v>6</v>
      </c>
      <c r="AI273">
        <v>7</v>
      </c>
    </row>
    <row r="274" spans="1:35" x14ac:dyDescent="0.2">
      <c r="A274" s="102">
        <v>1419</v>
      </c>
      <c r="B274">
        <v>4917</v>
      </c>
      <c r="C274" s="106" t="s">
        <v>1572</v>
      </c>
      <c r="D274" s="106" t="s">
        <v>1263</v>
      </c>
      <c r="E274">
        <v>2450</v>
      </c>
      <c r="F274">
        <v>2422</v>
      </c>
      <c r="G274">
        <v>400</v>
      </c>
      <c r="H274" s="106" t="s">
        <v>1242</v>
      </c>
      <c r="I274">
        <v>8385</v>
      </c>
      <c r="J274" s="106" t="s">
        <v>881</v>
      </c>
      <c r="K274" s="106" t="s">
        <v>1294</v>
      </c>
      <c r="L274">
        <v>515</v>
      </c>
      <c r="M274">
        <v>514</v>
      </c>
      <c r="N274">
        <v>1900</v>
      </c>
      <c r="O274" s="106" t="s">
        <v>1239</v>
      </c>
      <c r="P274">
        <v>0.83129315422341399</v>
      </c>
      <c r="Q274">
        <v>0.826013860108053</v>
      </c>
      <c r="R274">
        <v>0.37571419584819599</v>
      </c>
      <c r="S274">
        <v>3.64699771742362E-3</v>
      </c>
      <c r="T274">
        <v>-0.96640564370882998</v>
      </c>
      <c r="U274">
        <v>0.96640564370882998</v>
      </c>
      <c r="V274">
        <v>0.80285063226584596</v>
      </c>
      <c r="W274">
        <v>-3.59</v>
      </c>
      <c r="X274">
        <v>0.81</v>
      </c>
      <c r="Y274">
        <v>302051</v>
      </c>
      <c r="Z274">
        <v>20137</v>
      </c>
      <c r="AA274">
        <v>1.1399999999999999</v>
      </c>
      <c r="AB274">
        <v>15</v>
      </c>
      <c r="AC274">
        <v>10</v>
      </c>
      <c r="AD274">
        <v>5</v>
      </c>
      <c r="AE274">
        <v>66.67</v>
      </c>
      <c r="AF274">
        <v>13</v>
      </c>
      <c r="AG274">
        <v>8</v>
      </c>
      <c r="AH274">
        <v>3</v>
      </c>
      <c r="AI274">
        <v>4</v>
      </c>
    </row>
    <row r="275" spans="1:35" x14ac:dyDescent="0.2">
      <c r="A275" s="102">
        <v>592</v>
      </c>
      <c r="B275">
        <v>6457</v>
      </c>
      <c r="C275" s="106" t="s">
        <v>1563</v>
      </c>
      <c r="D275" s="106" t="s">
        <v>1251</v>
      </c>
      <c r="E275">
        <v>3095</v>
      </c>
      <c r="F275">
        <v>3085</v>
      </c>
      <c r="G275">
        <v>300</v>
      </c>
      <c r="H275" s="106" t="s">
        <v>1239</v>
      </c>
      <c r="I275">
        <v>9715</v>
      </c>
      <c r="J275" s="106" t="s">
        <v>1570</v>
      </c>
      <c r="K275" s="106" t="s">
        <v>1253</v>
      </c>
      <c r="L275">
        <v>2523</v>
      </c>
      <c r="M275">
        <v>2525</v>
      </c>
      <c r="N275">
        <v>400</v>
      </c>
      <c r="O275" s="106" t="s">
        <v>1242</v>
      </c>
      <c r="P275">
        <v>0.71464168635634495</v>
      </c>
      <c r="Q275">
        <v>0.89420888258638398</v>
      </c>
      <c r="R275">
        <v>8.8230776146308698E-2</v>
      </c>
      <c r="S275">
        <v>6.0402615769597897E-3</v>
      </c>
      <c r="T275">
        <v>3.0607305545238099</v>
      </c>
      <c r="U275">
        <v>3.0607305545238099</v>
      </c>
      <c r="V275">
        <v>2.9565827562984999</v>
      </c>
      <c r="W275">
        <v>6.55</v>
      </c>
      <c r="X275">
        <v>9.1300000000000008</v>
      </c>
      <c r="Y275">
        <v>301470</v>
      </c>
      <c r="Z275">
        <v>30147</v>
      </c>
      <c r="AA275">
        <v>1.6</v>
      </c>
      <c r="AB275">
        <v>10</v>
      </c>
      <c r="AC275">
        <v>8</v>
      </c>
      <c r="AD275">
        <v>2</v>
      </c>
      <c r="AE275">
        <v>80</v>
      </c>
      <c r="AF275">
        <v>10</v>
      </c>
      <c r="AG275">
        <v>6</v>
      </c>
      <c r="AH275">
        <v>2</v>
      </c>
      <c r="AI275">
        <v>2</v>
      </c>
    </row>
    <row r="276" spans="1:35" x14ac:dyDescent="0.2">
      <c r="A276" s="102">
        <v>543</v>
      </c>
      <c r="B276">
        <v>3099</v>
      </c>
      <c r="C276" s="106" t="s">
        <v>34</v>
      </c>
      <c r="D276" s="106" t="s">
        <v>1264</v>
      </c>
      <c r="E276">
        <v>752</v>
      </c>
      <c r="F276">
        <v>756</v>
      </c>
      <c r="G276">
        <v>1100</v>
      </c>
      <c r="H276" s="106" t="s">
        <v>1242</v>
      </c>
      <c r="I276">
        <v>5233</v>
      </c>
      <c r="J276" s="106" t="s">
        <v>1437</v>
      </c>
      <c r="K276" s="106" t="s">
        <v>1238</v>
      </c>
      <c r="L276">
        <v>2745</v>
      </c>
      <c r="M276">
        <v>2781</v>
      </c>
      <c r="N276">
        <v>300</v>
      </c>
      <c r="O276" s="106" t="s">
        <v>1239</v>
      </c>
      <c r="P276">
        <v>0.82926898798446902</v>
      </c>
      <c r="Q276">
        <v>0.89752035150894405</v>
      </c>
      <c r="R276">
        <v>0.46414497674488803</v>
      </c>
      <c r="S276">
        <v>7.3145686368980001E-2</v>
      </c>
      <c r="T276">
        <v>-1.79782336549834</v>
      </c>
      <c r="U276">
        <v>1.79782336549834</v>
      </c>
      <c r="V276">
        <v>1.7121180786361601</v>
      </c>
      <c r="W276">
        <v>-9.93</v>
      </c>
      <c r="X276">
        <v>0.32</v>
      </c>
      <c r="Y276">
        <v>300652</v>
      </c>
      <c r="Z276">
        <v>15033</v>
      </c>
      <c r="AA276">
        <v>0.8</v>
      </c>
      <c r="AB276">
        <v>20</v>
      </c>
      <c r="AC276">
        <v>12</v>
      </c>
      <c r="AD276">
        <v>8</v>
      </c>
      <c r="AE276">
        <v>60</v>
      </c>
      <c r="AF276">
        <v>13</v>
      </c>
      <c r="AG276">
        <v>10</v>
      </c>
      <c r="AH276">
        <v>4</v>
      </c>
      <c r="AI276">
        <v>6</v>
      </c>
    </row>
    <row r="277" spans="1:35" x14ac:dyDescent="0.2">
      <c r="A277" s="102">
        <v>146</v>
      </c>
      <c r="B277">
        <v>6098</v>
      </c>
      <c r="C277" s="106" t="s">
        <v>236</v>
      </c>
      <c r="D277" s="106" t="s">
        <v>1253</v>
      </c>
      <c r="E277">
        <v>4208</v>
      </c>
      <c r="F277">
        <v>4287</v>
      </c>
      <c r="G277">
        <v>200</v>
      </c>
      <c r="H277" s="106" t="s">
        <v>1239</v>
      </c>
      <c r="I277">
        <v>9746</v>
      </c>
      <c r="J277" s="106" t="s">
        <v>1442</v>
      </c>
      <c r="K277" s="106" t="s">
        <v>1241</v>
      </c>
      <c r="L277">
        <v>5000</v>
      </c>
      <c r="M277">
        <v>5050</v>
      </c>
      <c r="N277">
        <v>200</v>
      </c>
      <c r="O277" s="106" t="s">
        <v>1242</v>
      </c>
      <c r="P277">
        <v>0.74979753170776897</v>
      </c>
      <c r="Q277">
        <v>0.93536610679656096</v>
      </c>
      <c r="R277" s="106">
        <v>8.9549113806648595E-2</v>
      </c>
      <c r="S277" s="106">
        <v>3.9441888404559804E-3</v>
      </c>
      <c r="T277">
        <v>2.2630707448363001</v>
      </c>
      <c r="U277">
        <v>2.2630707448363001</v>
      </c>
      <c r="V277">
        <v>2.2891159249031401</v>
      </c>
      <c r="W277">
        <v>6.5</v>
      </c>
      <c r="X277">
        <v>15.11</v>
      </c>
      <c r="Y277">
        <v>299716</v>
      </c>
      <c r="Z277">
        <v>21408</v>
      </c>
      <c r="AA277">
        <v>1.25</v>
      </c>
      <c r="AB277">
        <v>14</v>
      </c>
      <c r="AC277">
        <v>10</v>
      </c>
      <c r="AD277">
        <v>4</v>
      </c>
      <c r="AE277">
        <v>71.430000000000007</v>
      </c>
      <c r="AF277">
        <v>9</v>
      </c>
      <c r="AG277">
        <v>7</v>
      </c>
      <c r="AH277">
        <v>2</v>
      </c>
      <c r="AI277">
        <v>5</v>
      </c>
    </row>
    <row r="278" spans="1:35" x14ac:dyDescent="0.2">
      <c r="A278" s="102">
        <v>719</v>
      </c>
      <c r="B278">
        <v>3231</v>
      </c>
      <c r="C278" s="106" t="s">
        <v>440</v>
      </c>
      <c r="D278" s="106" t="s">
        <v>1260</v>
      </c>
      <c r="E278">
        <v>2603</v>
      </c>
      <c r="F278">
        <v>2616</v>
      </c>
      <c r="G278">
        <v>300</v>
      </c>
      <c r="H278" s="106" t="s">
        <v>1242</v>
      </c>
      <c r="I278">
        <v>6098</v>
      </c>
      <c r="J278" s="106" t="s">
        <v>236</v>
      </c>
      <c r="K278" s="106" t="s">
        <v>1253</v>
      </c>
      <c r="L278">
        <v>4208</v>
      </c>
      <c r="M278">
        <v>4287</v>
      </c>
      <c r="N278">
        <v>200</v>
      </c>
      <c r="O278" s="106" t="s">
        <v>1239</v>
      </c>
      <c r="P278">
        <v>0.70732542208494198</v>
      </c>
      <c r="Q278">
        <v>0.88313778318263603</v>
      </c>
      <c r="R278" s="106">
        <v>2.5266133913487601E-2</v>
      </c>
      <c r="S278" s="15">
        <v>9.8869123130248898E-2</v>
      </c>
      <c r="T278">
        <v>-1.4883683206974501</v>
      </c>
      <c r="U278">
        <v>1.4883683206974501</v>
      </c>
      <c r="V278">
        <v>1.6173878097037599</v>
      </c>
      <c r="W278">
        <v>-6.02</v>
      </c>
      <c r="X278">
        <v>8.4700000000000006</v>
      </c>
      <c r="Y278">
        <v>299249</v>
      </c>
      <c r="Z278">
        <v>14962</v>
      </c>
      <c r="AA278">
        <v>0.62</v>
      </c>
      <c r="AB278">
        <v>20</v>
      </c>
      <c r="AC278">
        <v>10</v>
      </c>
      <c r="AD278">
        <v>10</v>
      </c>
      <c r="AE278">
        <v>50</v>
      </c>
      <c r="AF278">
        <v>11</v>
      </c>
      <c r="AG278">
        <v>9</v>
      </c>
      <c r="AH278">
        <v>5</v>
      </c>
      <c r="AI278">
        <v>6</v>
      </c>
    </row>
    <row r="279" spans="1:35" x14ac:dyDescent="0.2">
      <c r="A279" s="102">
        <v>1480</v>
      </c>
      <c r="B279">
        <v>3407</v>
      </c>
      <c r="C279" s="106" t="s">
        <v>1366</v>
      </c>
      <c r="D279" s="106" t="s">
        <v>1263</v>
      </c>
      <c r="E279">
        <v>951</v>
      </c>
      <c r="F279">
        <v>986</v>
      </c>
      <c r="G279">
        <v>1000</v>
      </c>
      <c r="H279" s="106" t="s">
        <v>1242</v>
      </c>
      <c r="I279">
        <v>4917</v>
      </c>
      <c r="J279" s="106" t="s">
        <v>1572</v>
      </c>
      <c r="K279" s="106" t="s">
        <v>1263</v>
      </c>
      <c r="L279">
        <v>2450</v>
      </c>
      <c r="M279">
        <v>2422</v>
      </c>
      <c r="N279">
        <v>400</v>
      </c>
      <c r="O279" s="106" t="s">
        <v>1239</v>
      </c>
      <c r="P279">
        <v>0.86441440215263698</v>
      </c>
      <c r="Q279">
        <v>0.82112585803973603</v>
      </c>
      <c r="R279" s="106">
        <v>0.25700136688046199</v>
      </c>
      <c r="S279" s="106">
        <v>1.50014593278465E-2</v>
      </c>
      <c r="T279">
        <v>-0.37067740446446701</v>
      </c>
      <c r="U279">
        <v>0.37067740446446701</v>
      </c>
      <c r="V279">
        <v>0.89920221171827697</v>
      </c>
      <c r="W279">
        <v>-1.25</v>
      </c>
      <c r="X279">
        <v>1.78</v>
      </c>
      <c r="Y279">
        <v>299158</v>
      </c>
      <c r="Z279">
        <v>16620</v>
      </c>
      <c r="AA279">
        <v>0.83</v>
      </c>
      <c r="AB279">
        <v>18</v>
      </c>
      <c r="AC279">
        <v>9</v>
      </c>
      <c r="AD279">
        <v>9</v>
      </c>
      <c r="AE279">
        <v>50</v>
      </c>
      <c r="AF279">
        <v>12</v>
      </c>
      <c r="AG279">
        <v>7</v>
      </c>
      <c r="AH279">
        <v>2</v>
      </c>
      <c r="AI279">
        <v>9</v>
      </c>
    </row>
    <row r="280" spans="1:35" x14ac:dyDescent="0.2">
      <c r="A280" s="102">
        <v>228</v>
      </c>
      <c r="B280">
        <v>2914</v>
      </c>
      <c r="C280" s="106" t="s">
        <v>1388</v>
      </c>
      <c r="D280" s="106" t="s">
        <v>1266</v>
      </c>
      <c r="E280">
        <v>2200</v>
      </c>
      <c r="F280">
        <v>2217.5</v>
      </c>
      <c r="G280">
        <v>400</v>
      </c>
      <c r="H280" s="106" t="s">
        <v>1239</v>
      </c>
      <c r="I280">
        <v>5233</v>
      </c>
      <c r="J280" s="106" t="s">
        <v>1437</v>
      </c>
      <c r="K280" s="106" t="s">
        <v>1238</v>
      </c>
      <c r="L280">
        <v>2745</v>
      </c>
      <c r="M280">
        <v>2781</v>
      </c>
      <c r="N280">
        <v>300</v>
      </c>
      <c r="O280" s="106" t="s">
        <v>1242</v>
      </c>
      <c r="P280">
        <v>0.91062107563448502</v>
      </c>
      <c r="Q280">
        <v>0.92455167703253405</v>
      </c>
      <c r="R280" s="15">
        <v>1.10528733293231E-2</v>
      </c>
      <c r="S280">
        <v>4.6708070636217298E-2</v>
      </c>
      <c r="T280">
        <v>1.97118722355348</v>
      </c>
      <c r="U280">
        <v>1.97118722355348</v>
      </c>
      <c r="V280">
        <v>0.86174946867045599</v>
      </c>
      <c r="W280">
        <v>4.1500000000000004</v>
      </c>
      <c r="X280">
        <v>6.32</v>
      </c>
      <c r="Y280">
        <v>299071</v>
      </c>
      <c r="Z280">
        <v>29907</v>
      </c>
      <c r="AA280">
        <v>1.61</v>
      </c>
      <c r="AB280">
        <v>10</v>
      </c>
      <c r="AC280">
        <v>8</v>
      </c>
      <c r="AD280">
        <v>2</v>
      </c>
      <c r="AE280">
        <v>80</v>
      </c>
      <c r="AF280">
        <v>12</v>
      </c>
      <c r="AG280">
        <v>6</v>
      </c>
      <c r="AH280">
        <v>1</v>
      </c>
      <c r="AI280">
        <v>3</v>
      </c>
    </row>
    <row r="281" spans="1:35" x14ac:dyDescent="0.2">
      <c r="A281" s="102">
        <v>1562</v>
      </c>
      <c r="B281">
        <v>3880</v>
      </c>
      <c r="C281" s="106" t="s">
        <v>1184</v>
      </c>
      <c r="D281" s="106" t="s">
        <v>1453</v>
      </c>
      <c r="E281">
        <v>1420</v>
      </c>
      <c r="F281">
        <v>1431</v>
      </c>
      <c r="G281">
        <v>600</v>
      </c>
      <c r="H281" s="106" t="s">
        <v>1239</v>
      </c>
      <c r="I281">
        <v>6963</v>
      </c>
      <c r="J281" s="106" t="s">
        <v>2065</v>
      </c>
      <c r="K281" s="106" t="s">
        <v>1244</v>
      </c>
      <c r="L281">
        <v>7800</v>
      </c>
      <c r="M281">
        <v>7900</v>
      </c>
      <c r="N281">
        <v>100</v>
      </c>
      <c r="O281" s="106" t="s">
        <v>1242</v>
      </c>
      <c r="P281">
        <v>0.62474171086437602</v>
      </c>
      <c r="Q281">
        <v>0.81347753506018805</v>
      </c>
      <c r="R281" s="15">
        <v>0.253277220329514</v>
      </c>
      <c r="S281">
        <v>2.5955728979669399E-2</v>
      </c>
      <c r="T281">
        <v>1.9126847737372199</v>
      </c>
      <c r="U281">
        <v>1.9126847737372199</v>
      </c>
      <c r="V281">
        <v>0.63226739054485903</v>
      </c>
      <c r="W281">
        <v>6.28</v>
      </c>
      <c r="X281">
        <v>8.68</v>
      </c>
      <c r="Y281">
        <v>298464</v>
      </c>
      <c r="Z281">
        <v>17557</v>
      </c>
      <c r="AA281">
        <v>1.1499999999999999</v>
      </c>
      <c r="AB281">
        <v>17</v>
      </c>
      <c r="AC281">
        <v>11</v>
      </c>
      <c r="AD281">
        <v>6</v>
      </c>
      <c r="AE281">
        <v>64.709999999999994</v>
      </c>
      <c r="AF281">
        <v>11</v>
      </c>
      <c r="AG281">
        <v>9</v>
      </c>
      <c r="AH281">
        <v>4</v>
      </c>
      <c r="AI281">
        <v>4</v>
      </c>
    </row>
    <row r="282" spans="1:35" x14ac:dyDescent="0.2">
      <c r="A282" s="102">
        <v>433</v>
      </c>
      <c r="B282">
        <v>7205</v>
      </c>
      <c r="C282" s="106" t="s">
        <v>57</v>
      </c>
      <c r="D282" s="106" t="s">
        <v>1256</v>
      </c>
      <c r="E282">
        <v>955</v>
      </c>
      <c r="F282">
        <v>974</v>
      </c>
      <c r="G282">
        <v>1000</v>
      </c>
      <c r="H282" s="106" t="s">
        <v>1239</v>
      </c>
      <c r="I282">
        <v>8020</v>
      </c>
      <c r="J282" s="106" t="s">
        <v>1355</v>
      </c>
      <c r="K282" s="106" t="s">
        <v>1246</v>
      </c>
      <c r="L282">
        <v>1287</v>
      </c>
      <c r="M282">
        <v>1268</v>
      </c>
      <c r="N282">
        <v>800</v>
      </c>
      <c r="O282" s="106" t="s">
        <v>1242</v>
      </c>
      <c r="P282">
        <v>0.88222293904392302</v>
      </c>
      <c r="Q282">
        <v>0.90524403028937195</v>
      </c>
      <c r="R282">
        <v>0.25976711042322398</v>
      </c>
      <c r="S282">
        <v>7.9251705421219898E-2</v>
      </c>
      <c r="T282">
        <v>4.3433754377403898E-2</v>
      </c>
      <c r="U282">
        <v>4.3433754377403898E-2</v>
      </c>
      <c r="V282">
        <v>7.1631881068389996E-2</v>
      </c>
      <c r="W282">
        <v>0.12</v>
      </c>
      <c r="X282">
        <v>3.98</v>
      </c>
      <c r="Y282">
        <v>298185</v>
      </c>
      <c r="Z282">
        <v>16566</v>
      </c>
      <c r="AA282">
        <v>0.78</v>
      </c>
      <c r="AB282">
        <v>18</v>
      </c>
      <c r="AC282">
        <v>12</v>
      </c>
      <c r="AD282">
        <v>6</v>
      </c>
      <c r="AE282">
        <v>66.67</v>
      </c>
      <c r="AF282">
        <v>12</v>
      </c>
      <c r="AG282">
        <v>7</v>
      </c>
      <c r="AH282">
        <v>3</v>
      </c>
      <c r="AI282">
        <v>8</v>
      </c>
    </row>
    <row r="283" spans="1:35" x14ac:dyDescent="0.2">
      <c r="A283" s="102">
        <v>1530</v>
      </c>
      <c r="B283">
        <v>4042</v>
      </c>
      <c r="C283" s="106" t="s">
        <v>1524</v>
      </c>
      <c r="D283" s="106" t="s">
        <v>1263</v>
      </c>
      <c r="E283">
        <v>1551</v>
      </c>
      <c r="F283">
        <v>1578</v>
      </c>
      <c r="G283">
        <v>600</v>
      </c>
      <c r="H283" s="106" t="s">
        <v>1239</v>
      </c>
      <c r="I283">
        <v>9069</v>
      </c>
      <c r="J283" s="106" t="s">
        <v>1349</v>
      </c>
      <c r="K283" s="106" t="s">
        <v>1359</v>
      </c>
      <c r="L283">
        <v>813</v>
      </c>
      <c r="M283">
        <v>827</v>
      </c>
      <c r="N283">
        <v>1100</v>
      </c>
      <c r="O283" s="106" t="s">
        <v>1242</v>
      </c>
      <c r="P283">
        <v>0.65693103703534395</v>
      </c>
      <c r="Q283">
        <v>0.81633359390243698</v>
      </c>
      <c r="R283">
        <v>1.46492148882941E-2</v>
      </c>
      <c r="S283">
        <v>1.2748445380849901E-2</v>
      </c>
      <c r="T283">
        <v>1.7718657818287999</v>
      </c>
      <c r="U283">
        <v>1.7718657818287999</v>
      </c>
      <c r="V283">
        <v>1.22222447707044</v>
      </c>
      <c r="W283">
        <v>4.29</v>
      </c>
      <c r="X283">
        <v>3.92</v>
      </c>
      <c r="Y283">
        <v>298073</v>
      </c>
      <c r="Z283">
        <v>14904</v>
      </c>
      <c r="AA283">
        <v>0.73</v>
      </c>
      <c r="AB283">
        <v>20</v>
      </c>
      <c r="AC283">
        <v>12</v>
      </c>
      <c r="AD283">
        <v>8</v>
      </c>
      <c r="AE283">
        <v>60</v>
      </c>
      <c r="AF283">
        <v>11</v>
      </c>
      <c r="AG283">
        <v>9</v>
      </c>
      <c r="AH283">
        <v>6</v>
      </c>
      <c r="AI283">
        <v>5</v>
      </c>
    </row>
    <row r="284" spans="1:35" x14ac:dyDescent="0.2">
      <c r="A284" s="102">
        <v>273</v>
      </c>
      <c r="B284">
        <v>7012</v>
      </c>
      <c r="C284" s="106" t="s">
        <v>1458</v>
      </c>
      <c r="D284" s="106" t="s">
        <v>1256</v>
      </c>
      <c r="E284">
        <v>2085</v>
      </c>
      <c r="F284">
        <v>2097</v>
      </c>
      <c r="G284">
        <v>500</v>
      </c>
      <c r="H284" s="106" t="s">
        <v>1239</v>
      </c>
      <c r="I284">
        <v>7167</v>
      </c>
      <c r="J284" s="106" t="s">
        <v>1324</v>
      </c>
      <c r="K284" s="106" t="s">
        <v>1294</v>
      </c>
      <c r="L284">
        <v>228</v>
      </c>
      <c r="M284">
        <v>219</v>
      </c>
      <c r="N284">
        <v>4800</v>
      </c>
      <c r="O284" s="106" t="s">
        <v>1242</v>
      </c>
      <c r="P284">
        <v>0.92113519792850995</v>
      </c>
      <c r="Q284">
        <v>0.91839982823348598</v>
      </c>
      <c r="R284" s="15">
        <v>9.3445316731877101E-2</v>
      </c>
      <c r="S284" s="106">
        <v>1.26864493137844E-2</v>
      </c>
      <c r="T284">
        <v>2.4728514407512998</v>
      </c>
      <c r="U284">
        <v>2.4728514407512998</v>
      </c>
      <c r="V284">
        <v>2.0703048829903499</v>
      </c>
      <c r="W284">
        <v>6.65</v>
      </c>
      <c r="X284">
        <v>0.26</v>
      </c>
      <c r="Y284">
        <v>298067</v>
      </c>
      <c r="Z284">
        <v>17533</v>
      </c>
      <c r="AA284">
        <v>0.88</v>
      </c>
      <c r="AB284">
        <v>17</v>
      </c>
      <c r="AC284">
        <v>12</v>
      </c>
      <c r="AD284">
        <v>5</v>
      </c>
      <c r="AE284">
        <v>70.59</v>
      </c>
      <c r="AF284">
        <v>14</v>
      </c>
      <c r="AG284">
        <v>5</v>
      </c>
      <c r="AH284">
        <v>3</v>
      </c>
      <c r="AI284">
        <v>9</v>
      </c>
    </row>
    <row r="285" spans="1:35" x14ac:dyDescent="0.2">
      <c r="A285" s="102">
        <v>1361</v>
      </c>
      <c r="B285">
        <v>3048</v>
      </c>
      <c r="C285" s="106" t="s">
        <v>1552</v>
      </c>
      <c r="D285" s="106" t="s">
        <v>1264</v>
      </c>
      <c r="E285">
        <v>1031</v>
      </c>
      <c r="F285">
        <v>1036</v>
      </c>
      <c r="G285">
        <v>900</v>
      </c>
      <c r="H285" s="106" t="s">
        <v>1242</v>
      </c>
      <c r="I285">
        <v>4634</v>
      </c>
      <c r="J285" s="106" t="s">
        <v>63</v>
      </c>
      <c r="K285" s="106" t="s">
        <v>1263</v>
      </c>
      <c r="L285">
        <v>2310</v>
      </c>
      <c r="M285">
        <v>2274</v>
      </c>
      <c r="N285">
        <v>400</v>
      </c>
      <c r="O285" s="106" t="s">
        <v>1239</v>
      </c>
      <c r="P285">
        <v>0.65064871045599004</v>
      </c>
      <c r="Q285">
        <v>0.83133685127852197</v>
      </c>
      <c r="R285" s="15">
        <v>0.218390451229141</v>
      </c>
      <c r="S285" s="15">
        <v>5.6860086746898499E-2</v>
      </c>
      <c r="T285">
        <v>-0.58174386047178395</v>
      </c>
      <c r="U285">
        <v>0.58174386047178395</v>
      </c>
      <c r="V285">
        <v>1.1280767198967601</v>
      </c>
      <c r="W285">
        <v>-2.46</v>
      </c>
      <c r="X285">
        <v>2.5099999999999998</v>
      </c>
      <c r="Y285">
        <v>297075</v>
      </c>
      <c r="Z285">
        <v>15636</v>
      </c>
      <c r="AA285">
        <v>0.8</v>
      </c>
      <c r="AB285">
        <v>19</v>
      </c>
      <c r="AC285">
        <v>12</v>
      </c>
      <c r="AD285">
        <v>7</v>
      </c>
      <c r="AE285">
        <v>63.16</v>
      </c>
      <c r="AF285">
        <v>9</v>
      </c>
      <c r="AG285">
        <v>12</v>
      </c>
      <c r="AH285">
        <v>4</v>
      </c>
      <c r="AI285">
        <v>3</v>
      </c>
    </row>
    <row r="286" spans="1:35" x14ac:dyDescent="0.2">
      <c r="A286" s="102">
        <v>1130</v>
      </c>
      <c r="B286">
        <v>4540</v>
      </c>
      <c r="C286" s="106" t="s">
        <v>1659</v>
      </c>
      <c r="D286" s="106" t="s">
        <v>1261</v>
      </c>
      <c r="E286">
        <v>2688</v>
      </c>
      <c r="F286">
        <v>2656</v>
      </c>
      <c r="G286">
        <v>300</v>
      </c>
      <c r="H286" s="106" t="s">
        <v>1239</v>
      </c>
      <c r="I286">
        <v>6371</v>
      </c>
      <c r="J286" s="106" t="s">
        <v>1399</v>
      </c>
      <c r="K286" s="106" t="s">
        <v>1251</v>
      </c>
      <c r="L286">
        <v>3010</v>
      </c>
      <c r="M286">
        <v>3070</v>
      </c>
      <c r="N286">
        <v>300</v>
      </c>
      <c r="O286" s="106" t="s">
        <v>1242</v>
      </c>
      <c r="P286">
        <v>0.92766231125813203</v>
      </c>
      <c r="Q286">
        <v>0.84938990189970698</v>
      </c>
      <c r="R286" s="15">
        <v>1.3222298760883201E-2</v>
      </c>
      <c r="S286" s="15">
        <v>1.2870901140230001E-3</v>
      </c>
      <c r="T286">
        <v>0.82823685616538401</v>
      </c>
      <c r="U286">
        <v>0.82823685616538401</v>
      </c>
      <c r="V286">
        <v>1.12066266020453</v>
      </c>
      <c r="W286">
        <v>2.69</v>
      </c>
      <c r="X286">
        <v>13.49</v>
      </c>
      <c r="Y286">
        <v>296638</v>
      </c>
      <c r="Z286">
        <v>42377</v>
      </c>
      <c r="AA286">
        <v>2.23</v>
      </c>
      <c r="AB286">
        <v>7</v>
      </c>
      <c r="AC286">
        <v>6</v>
      </c>
      <c r="AD286">
        <v>1</v>
      </c>
      <c r="AE286">
        <v>85.71</v>
      </c>
      <c r="AF286">
        <v>10</v>
      </c>
      <c r="AG286">
        <v>6</v>
      </c>
      <c r="AH286">
        <v>1</v>
      </c>
      <c r="AI286">
        <v>0</v>
      </c>
    </row>
    <row r="287" spans="1:35" x14ac:dyDescent="0.2">
      <c r="A287" s="102">
        <v>466</v>
      </c>
      <c r="B287">
        <v>1963</v>
      </c>
      <c r="C287" s="106" t="s">
        <v>1486</v>
      </c>
      <c r="D287" s="106" t="s">
        <v>1249</v>
      </c>
      <c r="E287">
        <v>1482</v>
      </c>
      <c r="F287">
        <v>1500</v>
      </c>
      <c r="G287">
        <v>600</v>
      </c>
      <c r="H287" s="106" t="s">
        <v>1242</v>
      </c>
      <c r="I287">
        <v>7267</v>
      </c>
      <c r="J287" s="106" t="s">
        <v>58</v>
      </c>
      <c r="K287" s="106" t="s">
        <v>1256</v>
      </c>
      <c r="L287">
        <v>2902</v>
      </c>
      <c r="M287">
        <v>2935</v>
      </c>
      <c r="N287">
        <v>300</v>
      </c>
      <c r="O287" s="106" t="s">
        <v>1239</v>
      </c>
      <c r="P287">
        <v>0.72407980495664104</v>
      </c>
      <c r="Q287">
        <v>0.90336301082524495</v>
      </c>
      <c r="R287">
        <v>0.38718186495350398</v>
      </c>
      <c r="S287">
        <v>4.0008276120298402E-3</v>
      </c>
      <c r="T287">
        <v>-1.57800125280314</v>
      </c>
      <c r="U287">
        <v>1.57800125280314</v>
      </c>
      <c r="V287">
        <v>1.3982561552795501</v>
      </c>
      <c r="W287">
        <v>-5.86</v>
      </c>
      <c r="X287">
        <v>2.21</v>
      </c>
      <c r="Y287">
        <v>295769</v>
      </c>
      <c r="Z287">
        <v>13444</v>
      </c>
      <c r="AA287">
        <v>0.68</v>
      </c>
      <c r="AB287">
        <v>22</v>
      </c>
      <c r="AC287">
        <v>14</v>
      </c>
      <c r="AD287">
        <v>8</v>
      </c>
      <c r="AE287">
        <v>63.64</v>
      </c>
      <c r="AF287">
        <v>10</v>
      </c>
      <c r="AG287">
        <v>11</v>
      </c>
      <c r="AH287">
        <v>5</v>
      </c>
      <c r="AI287">
        <v>6</v>
      </c>
    </row>
    <row r="288" spans="1:35" x14ac:dyDescent="0.2">
      <c r="A288" s="102">
        <v>1060</v>
      </c>
      <c r="B288">
        <v>1662</v>
      </c>
      <c r="C288" s="106" t="s">
        <v>564</v>
      </c>
      <c r="D288" s="106" t="s">
        <v>1449</v>
      </c>
      <c r="E288">
        <v>2566</v>
      </c>
      <c r="F288">
        <v>2605</v>
      </c>
      <c r="G288">
        <v>300</v>
      </c>
      <c r="H288" s="106" t="s">
        <v>1242</v>
      </c>
      <c r="I288">
        <v>6588</v>
      </c>
      <c r="J288" s="106" t="s">
        <v>436</v>
      </c>
      <c r="K288" s="106" t="s">
        <v>1244</v>
      </c>
      <c r="L288">
        <v>4000</v>
      </c>
      <c r="M288">
        <v>4035</v>
      </c>
      <c r="N288">
        <v>200</v>
      </c>
      <c r="O288" s="106" t="s">
        <v>1239</v>
      </c>
      <c r="P288">
        <v>0.80239998250797495</v>
      </c>
      <c r="Q288">
        <v>0.85469845463747296</v>
      </c>
      <c r="R288" s="15">
        <v>0.25390796076377098</v>
      </c>
      <c r="S288">
        <v>9.3415532218498201E-2</v>
      </c>
      <c r="T288">
        <v>-0.67472661533039102</v>
      </c>
      <c r="U288">
        <v>0.67472661533039102</v>
      </c>
      <c r="V288">
        <v>0.14320145074107901</v>
      </c>
      <c r="W288">
        <v>-2.76</v>
      </c>
      <c r="X288">
        <v>3.16</v>
      </c>
      <c r="Y288">
        <v>294874</v>
      </c>
      <c r="Z288">
        <v>22683</v>
      </c>
      <c r="AA288">
        <v>1.2</v>
      </c>
      <c r="AB288">
        <v>13</v>
      </c>
      <c r="AC288">
        <v>9</v>
      </c>
      <c r="AD288">
        <v>4</v>
      </c>
      <c r="AE288">
        <v>69.23</v>
      </c>
      <c r="AF288">
        <v>12</v>
      </c>
      <c r="AG288">
        <v>7</v>
      </c>
      <c r="AH288">
        <v>3</v>
      </c>
      <c r="AI288">
        <v>3</v>
      </c>
    </row>
    <row r="289" spans="1:35" x14ac:dyDescent="0.2">
      <c r="A289" s="102">
        <v>580</v>
      </c>
      <c r="B289">
        <v>2810</v>
      </c>
      <c r="C289" s="106" t="s">
        <v>1504</v>
      </c>
      <c r="D289" s="106" t="s">
        <v>1266</v>
      </c>
      <c r="E289">
        <v>3315</v>
      </c>
      <c r="F289">
        <v>3310</v>
      </c>
      <c r="G289">
        <v>300</v>
      </c>
      <c r="H289" s="106" t="s">
        <v>1242</v>
      </c>
      <c r="I289">
        <v>9501</v>
      </c>
      <c r="J289" s="106" t="s">
        <v>1298</v>
      </c>
      <c r="K289" s="106" t="s">
        <v>1296</v>
      </c>
      <c r="L289">
        <v>425</v>
      </c>
      <c r="M289">
        <v>428</v>
      </c>
      <c r="N289">
        <v>2300</v>
      </c>
      <c r="O289" s="106" t="s">
        <v>1239</v>
      </c>
      <c r="P289">
        <v>0.70676051396858897</v>
      </c>
      <c r="Q289">
        <v>0.895484863518069</v>
      </c>
      <c r="R289">
        <v>0.123815537862521</v>
      </c>
      <c r="S289" s="15">
        <v>5.1684719979881201E-2</v>
      </c>
      <c r="T289">
        <v>-1.44784297807267</v>
      </c>
      <c r="U289">
        <v>1.44784297807267</v>
      </c>
      <c r="V289">
        <v>1.0385501983448999</v>
      </c>
      <c r="W289">
        <v>-4.9000000000000004</v>
      </c>
      <c r="X289">
        <v>0.87</v>
      </c>
      <c r="Y289">
        <v>294485</v>
      </c>
      <c r="Z289">
        <v>13386</v>
      </c>
      <c r="AA289">
        <v>0.81</v>
      </c>
      <c r="AB289">
        <v>22</v>
      </c>
      <c r="AC289">
        <v>13</v>
      </c>
      <c r="AD289">
        <v>9</v>
      </c>
      <c r="AE289">
        <v>59.09</v>
      </c>
      <c r="AF289">
        <v>11</v>
      </c>
      <c r="AG289">
        <v>12</v>
      </c>
      <c r="AH289">
        <v>4</v>
      </c>
      <c r="AI289">
        <v>6</v>
      </c>
    </row>
    <row r="290" spans="1:35" x14ac:dyDescent="0.2">
      <c r="A290" s="102">
        <v>910</v>
      </c>
      <c r="B290">
        <v>5991</v>
      </c>
      <c r="C290" s="106" t="s">
        <v>1071</v>
      </c>
      <c r="D290" s="106" t="s">
        <v>1436</v>
      </c>
      <c r="E290">
        <v>860</v>
      </c>
      <c r="F290">
        <v>859</v>
      </c>
      <c r="G290">
        <v>1200</v>
      </c>
      <c r="H290" s="106" t="s">
        <v>1242</v>
      </c>
      <c r="I290">
        <v>9787</v>
      </c>
      <c r="J290" s="106" t="s">
        <v>1655</v>
      </c>
      <c r="K290" s="106" t="s">
        <v>1253</v>
      </c>
      <c r="L290">
        <v>3535</v>
      </c>
      <c r="M290">
        <v>3540</v>
      </c>
      <c r="N290">
        <v>300</v>
      </c>
      <c r="O290" s="106" t="s">
        <v>1239</v>
      </c>
      <c r="P290">
        <v>0.73211267056451401</v>
      </c>
      <c r="Q290">
        <v>0.86646059906543205</v>
      </c>
      <c r="R290">
        <v>0.418929717350353</v>
      </c>
      <c r="S290" s="15">
        <v>2.12541058046334E-2</v>
      </c>
      <c r="T290">
        <v>-0.96952820549306096</v>
      </c>
      <c r="U290">
        <v>0.96952820549306096</v>
      </c>
      <c r="V290">
        <v>0.44545696560767101</v>
      </c>
      <c r="W290">
        <v>-3.11</v>
      </c>
      <c r="X290">
        <v>2.94</v>
      </c>
      <c r="Y290">
        <v>294289</v>
      </c>
      <c r="Z290">
        <v>17311</v>
      </c>
      <c r="AA290">
        <v>1.06</v>
      </c>
      <c r="AB290">
        <v>17</v>
      </c>
      <c r="AC290">
        <v>10</v>
      </c>
      <c r="AD290">
        <v>7</v>
      </c>
      <c r="AE290">
        <v>58.82</v>
      </c>
      <c r="AF290">
        <v>10</v>
      </c>
      <c r="AG290">
        <v>9</v>
      </c>
      <c r="AH290">
        <v>3</v>
      </c>
      <c r="AI290">
        <v>5</v>
      </c>
    </row>
    <row r="291" spans="1:35" x14ac:dyDescent="0.2">
      <c r="A291" s="102">
        <v>1171</v>
      </c>
      <c r="B291">
        <v>3291</v>
      </c>
      <c r="C291" s="106" t="s">
        <v>56</v>
      </c>
      <c r="D291" s="106" t="s">
        <v>1260</v>
      </c>
      <c r="E291">
        <v>1567</v>
      </c>
      <c r="F291">
        <v>1566</v>
      </c>
      <c r="G291">
        <v>500</v>
      </c>
      <c r="H291" s="106" t="s">
        <v>1242</v>
      </c>
      <c r="I291">
        <v>4502</v>
      </c>
      <c r="J291" s="106" t="s">
        <v>1511</v>
      </c>
      <c r="K291" s="106" t="s">
        <v>1261</v>
      </c>
      <c r="L291">
        <v>4023</v>
      </c>
      <c r="M291">
        <v>4067</v>
      </c>
      <c r="N291">
        <v>200</v>
      </c>
      <c r="O291" s="106" t="s">
        <v>1239</v>
      </c>
      <c r="P291">
        <v>0.67083115675896099</v>
      </c>
      <c r="Q291">
        <v>0.84618277461154001</v>
      </c>
      <c r="R291">
        <v>0.36786671606291499</v>
      </c>
      <c r="S291">
        <v>1.5120365653570899E-3</v>
      </c>
      <c r="T291">
        <v>-2.5388034357610199</v>
      </c>
      <c r="U291">
        <v>2.5388034357610199</v>
      </c>
      <c r="V291">
        <v>2.6264690350440598</v>
      </c>
      <c r="W291">
        <v>-11.77</v>
      </c>
      <c r="X291">
        <v>3.74</v>
      </c>
      <c r="Y291">
        <v>294214</v>
      </c>
      <c r="Z291">
        <v>12792</v>
      </c>
      <c r="AA291">
        <v>0.76</v>
      </c>
      <c r="AB291">
        <v>23</v>
      </c>
      <c r="AC291">
        <v>16</v>
      </c>
      <c r="AD291">
        <v>7</v>
      </c>
      <c r="AE291">
        <v>69.569999999999993</v>
      </c>
      <c r="AF291">
        <v>9</v>
      </c>
      <c r="AG291">
        <v>13</v>
      </c>
      <c r="AH291">
        <v>7</v>
      </c>
      <c r="AI291">
        <v>3</v>
      </c>
    </row>
    <row r="292" spans="1:35" x14ac:dyDescent="0.2">
      <c r="A292" s="102">
        <v>1548</v>
      </c>
      <c r="B292">
        <v>4917</v>
      </c>
      <c r="C292" s="106" t="s">
        <v>1572</v>
      </c>
      <c r="D292" s="106" t="s">
        <v>1263</v>
      </c>
      <c r="E292">
        <v>2450</v>
      </c>
      <c r="F292">
        <v>2422</v>
      </c>
      <c r="G292">
        <v>400</v>
      </c>
      <c r="H292" s="106" t="s">
        <v>1242</v>
      </c>
      <c r="I292">
        <v>7272</v>
      </c>
      <c r="J292" s="106" t="s">
        <v>1443</v>
      </c>
      <c r="K292" s="106" t="s">
        <v>1256</v>
      </c>
      <c r="L292">
        <v>1846</v>
      </c>
      <c r="M292">
        <v>1856</v>
      </c>
      <c r="N292">
        <v>500</v>
      </c>
      <c r="O292" s="106" t="s">
        <v>1239</v>
      </c>
      <c r="P292">
        <v>0.839933971131407</v>
      </c>
      <c r="Q292">
        <v>0.81509864107490004</v>
      </c>
      <c r="R292" s="106">
        <v>0.28589214983095401</v>
      </c>
      <c r="S292">
        <v>2.8362449063870998E-3</v>
      </c>
      <c r="T292">
        <v>-0.46808807273298902</v>
      </c>
      <c r="U292">
        <v>0.46808807273298902</v>
      </c>
      <c r="V292">
        <v>0.198056551563186</v>
      </c>
      <c r="W292">
        <v>-1.68</v>
      </c>
      <c r="X292">
        <v>4.21</v>
      </c>
      <c r="Y292">
        <v>293070</v>
      </c>
      <c r="Z292">
        <v>20934</v>
      </c>
      <c r="AA292">
        <v>1.02</v>
      </c>
      <c r="AB292">
        <v>14</v>
      </c>
      <c r="AC292">
        <v>8</v>
      </c>
      <c r="AD292">
        <v>6</v>
      </c>
      <c r="AE292">
        <v>57.14</v>
      </c>
      <c r="AF292">
        <v>13</v>
      </c>
      <c r="AG292">
        <v>7</v>
      </c>
      <c r="AH292">
        <v>2</v>
      </c>
      <c r="AI292">
        <v>5</v>
      </c>
    </row>
    <row r="293" spans="1:35" x14ac:dyDescent="0.2">
      <c r="A293" s="102">
        <v>137</v>
      </c>
      <c r="B293">
        <v>2222</v>
      </c>
      <c r="C293" s="106" t="s">
        <v>585</v>
      </c>
      <c r="D293" s="106" t="s">
        <v>1266</v>
      </c>
      <c r="E293">
        <v>5670</v>
      </c>
      <c r="F293">
        <v>5800</v>
      </c>
      <c r="G293">
        <v>100</v>
      </c>
      <c r="H293" s="106" t="s">
        <v>1242</v>
      </c>
      <c r="I293">
        <v>7730</v>
      </c>
      <c r="J293" s="106" t="s">
        <v>1510</v>
      </c>
      <c r="K293" s="106" t="s">
        <v>1248</v>
      </c>
      <c r="L293">
        <v>2400</v>
      </c>
      <c r="M293">
        <v>2450</v>
      </c>
      <c r="N293">
        <v>200</v>
      </c>
      <c r="O293" s="106" t="s">
        <v>1239</v>
      </c>
      <c r="P293">
        <v>0.88014038143755502</v>
      </c>
      <c r="Q293">
        <v>0.936619273988752</v>
      </c>
      <c r="R293" s="15">
        <v>0.427750994028886</v>
      </c>
      <c r="S293">
        <v>9.0622634492190296E-2</v>
      </c>
      <c r="T293">
        <v>-1.8849481013298099</v>
      </c>
      <c r="U293">
        <v>1.8849481013298099</v>
      </c>
      <c r="V293">
        <v>1.8329081520189301</v>
      </c>
      <c r="W293">
        <v>-9.7799999999999994</v>
      </c>
      <c r="X293">
        <v>15.52</v>
      </c>
      <c r="Y293">
        <v>292997</v>
      </c>
      <c r="Z293">
        <v>15421</v>
      </c>
      <c r="AA293">
        <v>1.04</v>
      </c>
      <c r="AB293">
        <v>19</v>
      </c>
      <c r="AC293">
        <v>13</v>
      </c>
      <c r="AD293">
        <v>6</v>
      </c>
      <c r="AE293">
        <v>68.42</v>
      </c>
      <c r="AF293">
        <v>9</v>
      </c>
      <c r="AG293">
        <v>10</v>
      </c>
      <c r="AH293">
        <v>6</v>
      </c>
      <c r="AI293">
        <v>3</v>
      </c>
    </row>
    <row r="294" spans="1:35" x14ac:dyDescent="0.2">
      <c r="A294" s="102">
        <v>1691</v>
      </c>
      <c r="B294">
        <v>4917</v>
      </c>
      <c r="C294" s="106" t="s">
        <v>1572</v>
      </c>
      <c r="D294" s="106" t="s">
        <v>1263</v>
      </c>
      <c r="E294">
        <v>2450</v>
      </c>
      <c r="F294">
        <v>2422</v>
      </c>
      <c r="G294">
        <v>400</v>
      </c>
      <c r="H294" s="106" t="s">
        <v>1242</v>
      </c>
      <c r="I294">
        <v>7205</v>
      </c>
      <c r="J294" s="106" t="s">
        <v>57</v>
      </c>
      <c r="K294" s="106" t="s">
        <v>1256</v>
      </c>
      <c r="L294">
        <v>955</v>
      </c>
      <c r="M294">
        <v>974</v>
      </c>
      <c r="N294">
        <v>1000</v>
      </c>
      <c r="O294" s="106" t="s">
        <v>1239</v>
      </c>
      <c r="P294">
        <v>0.85101873013156804</v>
      </c>
      <c r="Q294">
        <v>0.80076618855787696</v>
      </c>
      <c r="R294" s="15">
        <v>0.25682967910871302</v>
      </c>
      <c r="S294">
        <v>3.3868776535280902E-4</v>
      </c>
      <c r="T294">
        <v>-1.4242618132274201</v>
      </c>
      <c r="U294">
        <v>1.4242618132274201</v>
      </c>
      <c r="V294">
        <v>1.0803191763118101</v>
      </c>
      <c r="W294">
        <v>-6.41</v>
      </c>
      <c r="X294">
        <v>0.54</v>
      </c>
      <c r="Y294">
        <v>292365</v>
      </c>
      <c r="Z294">
        <v>15388</v>
      </c>
      <c r="AA294">
        <v>0.77</v>
      </c>
      <c r="AB294">
        <v>19</v>
      </c>
      <c r="AC294">
        <v>13</v>
      </c>
      <c r="AD294">
        <v>6</v>
      </c>
      <c r="AE294">
        <v>68.42</v>
      </c>
      <c r="AF294">
        <v>14</v>
      </c>
      <c r="AG294">
        <v>7</v>
      </c>
      <c r="AH294">
        <v>2</v>
      </c>
      <c r="AI294">
        <v>10</v>
      </c>
    </row>
    <row r="295" spans="1:35" x14ac:dyDescent="0.2">
      <c r="A295" s="102">
        <v>559</v>
      </c>
      <c r="B295">
        <v>5110</v>
      </c>
      <c r="C295" s="106" t="s">
        <v>1098</v>
      </c>
      <c r="D295" s="106" t="s">
        <v>1367</v>
      </c>
      <c r="E295">
        <v>1199</v>
      </c>
      <c r="F295">
        <v>1208</v>
      </c>
      <c r="G295">
        <v>700</v>
      </c>
      <c r="H295" s="106" t="s">
        <v>1239</v>
      </c>
      <c r="I295">
        <v>5471</v>
      </c>
      <c r="J295" s="106" t="s">
        <v>1456</v>
      </c>
      <c r="K295" s="106" t="s">
        <v>1292</v>
      </c>
      <c r="L295">
        <v>4040</v>
      </c>
      <c r="M295">
        <v>4035</v>
      </c>
      <c r="N295">
        <v>200</v>
      </c>
      <c r="O295" s="106" t="s">
        <v>1242</v>
      </c>
      <c r="P295">
        <v>0.93980138403126301</v>
      </c>
      <c r="Q295">
        <v>0.89671191928362703</v>
      </c>
      <c r="R295" s="15">
        <v>0.15597372884459801</v>
      </c>
      <c r="S295" s="15">
        <v>4.0607491035395599E-2</v>
      </c>
      <c r="T295">
        <v>2.7843927117694802</v>
      </c>
      <c r="U295">
        <v>2.7843927117694802</v>
      </c>
      <c r="V295">
        <v>2.2086739603074701</v>
      </c>
      <c r="W295">
        <v>5.98</v>
      </c>
      <c r="X295">
        <v>4.78</v>
      </c>
      <c r="Y295">
        <v>292235</v>
      </c>
      <c r="Z295">
        <v>19482</v>
      </c>
      <c r="AA295">
        <v>1.1200000000000001</v>
      </c>
      <c r="AB295">
        <v>15</v>
      </c>
      <c r="AC295">
        <v>10</v>
      </c>
      <c r="AD295">
        <v>5</v>
      </c>
      <c r="AE295">
        <v>66.67</v>
      </c>
      <c r="AF295">
        <v>14</v>
      </c>
      <c r="AG295">
        <v>8</v>
      </c>
      <c r="AH295">
        <v>1</v>
      </c>
      <c r="AI295">
        <v>6</v>
      </c>
    </row>
    <row r="296" spans="1:35" x14ac:dyDescent="0.2">
      <c r="A296" s="102">
        <v>393</v>
      </c>
      <c r="B296">
        <v>6370</v>
      </c>
      <c r="C296" s="106" t="s">
        <v>1480</v>
      </c>
      <c r="D296" s="106" t="s">
        <v>1251</v>
      </c>
      <c r="E296">
        <v>3090</v>
      </c>
      <c r="F296">
        <v>3055</v>
      </c>
      <c r="G296">
        <v>300</v>
      </c>
      <c r="H296" s="106" t="s">
        <v>1242</v>
      </c>
      <c r="I296">
        <v>8591</v>
      </c>
      <c r="J296" s="106" t="s">
        <v>1407</v>
      </c>
      <c r="K296" s="106" t="s">
        <v>1245</v>
      </c>
      <c r="L296">
        <v>1825</v>
      </c>
      <c r="M296">
        <v>1859</v>
      </c>
      <c r="N296">
        <v>500</v>
      </c>
      <c r="O296" s="106" t="s">
        <v>1239</v>
      </c>
      <c r="P296">
        <v>0.534567432105162</v>
      </c>
      <c r="Q296">
        <v>0.90760666011755298</v>
      </c>
      <c r="R296" s="15">
        <v>4.4551576435824303E-2</v>
      </c>
      <c r="S296">
        <v>5.9523096768506999E-2</v>
      </c>
      <c r="T296">
        <v>-2.23761365507317</v>
      </c>
      <c r="U296">
        <v>2.23761365507317</v>
      </c>
      <c r="V296">
        <v>1.4206710395695901</v>
      </c>
      <c r="W296">
        <v>-6.39</v>
      </c>
      <c r="X296">
        <v>1.42</v>
      </c>
      <c r="Y296">
        <v>291904</v>
      </c>
      <c r="Z296">
        <v>24325</v>
      </c>
      <c r="AA296">
        <v>1.26</v>
      </c>
      <c r="AB296">
        <v>12</v>
      </c>
      <c r="AC296">
        <v>10</v>
      </c>
      <c r="AD296">
        <v>2</v>
      </c>
      <c r="AE296">
        <v>83.33</v>
      </c>
      <c r="AF296">
        <v>14</v>
      </c>
      <c r="AG296">
        <v>5</v>
      </c>
      <c r="AH296">
        <v>2</v>
      </c>
      <c r="AI296">
        <v>5</v>
      </c>
    </row>
    <row r="297" spans="1:35" x14ac:dyDescent="0.2">
      <c r="A297" s="102">
        <v>1158</v>
      </c>
      <c r="B297">
        <v>3116</v>
      </c>
      <c r="C297" s="106" t="s">
        <v>1426</v>
      </c>
      <c r="D297" s="106" t="s">
        <v>1256</v>
      </c>
      <c r="E297">
        <v>1539</v>
      </c>
      <c r="F297">
        <v>1555</v>
      </c>
      <c r="G297">
        <v>700</v>
      </c>
      <c r="H297" s="106" t="s">
        <v>1242</v>
      </c>
      <c r="I297">
        <v>8410</v>
      </c>
      <c r="J297" s="106" t="s">
        <v>1451</v>
      </c>
      <c r="K297" s="106" t="s">
        <v>1294</v>
      </c>
      <c r="L297">
        <v>309</v>
      </c>
      <c r="M297">
        <v>307</v>
      </c>
      <c r="N297">
        <v>3500</v>
      </c>
      <c r="O297" s="106" t="s">
        <v>1239</v>
      </c>
      <c r="P297">
        <v>0.89669725417124602</v>
      </c>
      <c r="Q297">
        <v>0.84752283030776498</v>
      </c>
      <c r="R297" s="106">
        <v>0.109561566861858</v>
      </c>
      <c r="S297" s="15">
        <v>8.6024203509089403E-2</v>
      </c>
      <c r="T297">
        <v>-2.5216407137142301E-2</v>
      </c>
      <c r="U297">
        <v>2.5216407137142301E-2</v>
      </c>
      <c r="V297">
        <v>2.8966904950232301E-2</v>
      </c>
      <c r="W297">
        <v>-0.06</v>
      </c>
      <c r="X297">
        <v>1.29</v>
      </c>
      <c r="Y297">
        <v>291489</v>
      </c>
      <c r="Z297">
        <v>17146</v>
      </c>
      <c r="AA297">
        <v>0.84</v>
      </c>
      <c r="AB297">
        <v>17</v>
      </c>
      <c r="AC297">
        <v>10</v>
      </c>
      <c r="AD297">
        <v>7</v>
      </c>
      <c r="AE297">
        <v>58.82</v>
      </c>
      <c r="AF297">
        <v>12</v>
      </c>
      <c r="AG297">
        <v>8</v>
      </c>
      <c r="AH297">
        <v>2</v>
      </c>
      <c r="AI297">
        <v>7</v>
      </c>
    </row>
    <row r="298" spans="1:35" x14ac:dyDescent="0.2">
      <c r="A298" s="102">
        <v>153</v>
      </c>
      <c r="B298">
        <v>2267</v>
      </c>
      <c r="C298" s="106" t="s">
        <v>1481</v>
      </c>
      <c r="D298" s="106" t="s">
        <v>1266</v>
      </c>
      <c r="E298">
        <v>5210</v>
      </c>
      <c r="F298">
        <v>5210</v>
      </c>
      <c r="G298">
        <v>200</v>
      </c>
      <c r="H298" s="106" t="s">
        <v>1242</v>
      </c>
      <c r="I298">
        <v>7182</v>
      </c>
      <c r="J298" s="106" t="s">
        <v>1354</v>
      </c>
      <c r="K298" s="106" t="s">
        <v>1294</v>
      </c>
      <c r="L298">
        <v>993</v>
      </c>
      <c r="M298">
        <v>991</v>
      </c>
      <c r="N298">
        <v>1100</v>
      </c>
      <c r="O298" s="106" t="s">
        <v>1239</v>
      </c>
      <c r="P298">
        <v>0.80618177662768398</v>
      </c>
      <c r="Q298">
        <v>0.93317335542637503</v>
      </c>
      <c r="R298" s="106">
        <v>8.4224472310072199E-3</v>
      </c>
      <c r="S298" s="106">
        <v>2.2916768257930601E-2</v>
      </c>
      <c r="T298">
        <v>-2.24415585488945</v>
      </c>
      <c r="U298">
        <v>2.24415585488945</v>
      </c>
      <c r="V298">
        <v>1.85255447538671</v>
      </c>
      <c r="W298">
        <v>-9.17</v>
      </c>
      <c r="X298">
        <v>4.62</v>
      </c>
      <c r="Y298">
        <v>291156</v>
      </c>
      <c r="Z298">
        <v>17127</v>
      </c>
      <c r="AA298">
        <v>1.18</v>
      </c>
      <c r="AB298">
        <v>17</v>
      </c>
      <c r="AC298">
        <v>12</v>
      </c>
      <c r="AD298">
        <v>5</v>
      </c>
      <c r="AE298">
        <v>70.59</v>
      </c>
      <c r="AF298">
        <v>13</v>
      </c>
      <c r="AG298">
        <v>9</v>
      </c>
      <c r="AH298">
        <v>2</v>
      </c>
      <c r="AI298">
        <v>6</v>
      </c>
    </row>
    <row r="299" spans="1:35" x14ac:dyDescent="0.2">
      <c r="A299" s="102">
        <v>42</v>
      </c>
      <c r="B299">
        <v>5802</v>
      </c>
      <c r="C299" s="106" t="s">
        <v>1460</v>
      </c>
      <c r="D299" s="106" t="s">
        <v>1254</v>
      </c>
      <c r="E299">
        <v>1370</v>
      </c>
      <c r="F299">
        <v>1389.5</v>
      </c>
      <c r="G299">
        <v>600</v>
      </c>
      <c r="H299" s="106" t="s">
        <v>1242</v>
      </c>
      <c r="I299">
        <v>9810</v>
      </c>
      <c r="J299" s="106" t="s">
        <v>1206</v>
      </c>
      <c r="K299" s="106" t="s">
        <v>1246</v>
      </c>
      <c r="L299">
        <v>4555</v>
      </c>
      <c r="M299">
        <v>4460</v>
      </c>
      <c r="N299">
        <v>200</v>
      </c>
      <c r="O299" s="106" t="s">
        <v>1239</v>
      </c>
      <c r="P299">
        <v>0.91327358476621201</v>
      </c>
      <c r="Q299">
        <v>0.95788270948649501</v>
      </c>
      <c r="R299">
        <v>0.47918969741768003</v>
      </c>
      <c r="S299">
        <v>2.04650232953771E-2</v>
      </c>
      <c r="T299">
        <v>-0.50945428277785598</v>
      </c>
      <c r="U299">
        <v>0.50945428277785598</v>
      </c>
      <c r="V299">
        <v>0.10739194125751</v>
      </c>
      <c r="W299">
        <v>-1.25</v>
      </c>
      <c r="X299">
        <v>6.54</v>
      </c>
      <c r="Y299">
        <v>291005</v>
      </c>
      <c r="Z299">
        <v>22385</v>
      </c>
      <c r="AA299">
        <v>1.27</v>
      </c>
      <c r="AB299">
        <v>13</v>
      </c>
      <c r="AC299">
        <v>11</v>
      </c>
      <c r="AD299">
        <v>2</v>
      </c>
      <c r="AE299">
        <v>84.62</v>
      </c>
      <c r="AF299">
        <v>14</v>
      </c>
      <c r="AG299">
        <v>4</v>
      </c>
      <c r="AH299">
        <v>0</v>
      </c>
      <c r="AI299">
        <v>9</v>
      </c>
    </row>
    <row r="300" spans="1:35" x14ac:dyDescent="0.2">
      <c r="A300" s="102">
        <v>1503</v>
      </c>
      <c r="B300">
        <v>1951</v>
      </c>
      <c r="C300" s="106" t="s">
        <v>1658</v>
      </c>
      <c r="D300" s="106" t="s">
        <v>1249</v>
      </c>
      <c r="E300">
        <v>2525</v>
      </c>
      <c r="F300">
        <v>2526</v>
      </c>
      <c r="G300">
        <v>400</v>
      </c>
      <c r="H300" s="106" t="s">
        <v>1239</v>
      </c>
      <c r="I300">
        <v>4540</v>
      </c>
      <c r="J300" s="106" t="s">
        <v>1659</v>
      </c>
      <c r="K300" s="106" t="s">
        <v>1261</v>
      </c>
      <c r="L300">
        <v>2688</v>
      </c>
      <c r="M300">
        <v>2656</v>
      </c>
      <c r="N300">
        <v>400</v>
      </c>
      <c r="O300" s="106" t="s">
        <v>1242</v>
      </c>
      <c r="P300">
        <v>0.87082099145890501</v>
      </c>
      <c r="Q300">
        <v>0.81914348428311901</v>
      </c>
      <c r="R300" s="15">
        <v>0.19489930759625201</v>
      </c>
      <c r="S300">
        <v>1.39750124844594E-2</v>
      </c>
      <c r="T300">
        <v>2.6258919490211698</v>
      </c>
      <c r="U300">
        <v>2.6258919490211698</v>
      </c>
      <c r="V300">
        <v>2.0094790807006202</v>
      </c>
      <c r="W300">
        <v>6.16</v>
      </c>
      <c r="X300">
        <v>4.8899999999999997</v>
      </c>
      <c r="Y300">
        <v>290728</v>
      </c>
      <c r="Z300">
        <v>20766</v>
      </c>
      <c r="AA300">
        <v>1.0900000000000001</v>
      </c>
      <c r="AB300">
        <v>14</v>
      </c>
      <c r="AC300">
        <v>8</v>
      </c>
      <c r="AD300">
        <v>6</v>
      </c>
      <c r="AE300">
        <v>57.14</v>
      </c>
      <c r="AF300">
        <v>11</v>
      </c>
      <c r="AG300">
        <v>6</v>
      </c>
      <c r="AH300">
        <v>3</v>
      </c>
      <c r="AI300">
        <v>5</v>
      </c>
    </row>
    <row r="301" spans="1:35" x14ac:dyDescent="0.2">
      <c r="A301" s="102">
        <v>976</v>
      </c>
      <c r="B301">
        <v>6995</v>
      </c>
      <c r="C301" s="106" t="s">
        <v>48</v>
      </c>
      <c r="D301" s="106" t="s">
        <v>1256</v>
      </c>
      <c r="E301">
        <v>1711</v>
      </c>
      <c r="F301">
        <v>1717</v>
      </c>
      <c r="G301">
        <v>600</v>
      </c>
      <c r="H301" s="106" t="s">
        <v>1242</v>
      </c>
      <c r="I301">
        <v>8410</v>
      </c>
      <c r="J301" s="106" t="s">
        <v>1451</v>
      </c>
      <c r="K301" s="106" t="s">
        <v>1294</v>
      </c>
      <c r="L301">
        <v>309</v>
      </c>
      <c r="M301">
        <v>307</v>
      </c>
      <c r="N301">
        <v>3400</v>
      </c>
      <c r="O301" s="106" t="s">
        <v>1239</v>
      </c>
      <c r="P301">
        <v>0.91150192987650103</v>
      </c>
      <c r="Q301">
        <v>0.86065326274080001</v>
      </c>
      <c r="R301">
        <v>0.32937098956245497</v>
      </c>
      <c r="S301" s="15">
        <v>1.13269258793922E-2</v>
      </c>
      <c r="T301">
        <v>-2.01504538130308</v>
      </c>
      <c r="U301">
        <v>2.01504538130308</v>
      </c>
      <c r="V301">
        <v>1.8954656310509901</v>
      </c>
      <c r="W301">
        <v>-9.61</v>
      </c>
      <c r="X301">
        <v>1.32</v>
      </c>
      <c r="Y301">
        <v>289067</v>
      </c>
      <c r="Z301">
        <v>17004</v>
      </c>
      <c r="AA301">
        <v>0.86</v>
      </c>
      <c r="AB301">
        <v>17</v>
      </c>
      <c r="AC301">
        <v>11</v>
      </c>
      <c r="AD301">
        <v>6</v>
      </c>
      <c r="AE301">
        <v>64.709999999999994</v>
      </c>
      <c r="AF301">
        <v>10</v>
      </c>
      <c r="AG301">
        <v>9</v>
      </c>
      <c r="AH301">
        <v>5</v>
      </c>
      <c r="AI301">
        <v>3</v>
      </c>
    </row>
    <row r="302" spans="1:35" x14ac:dyDescent="0.2">
      <c r="A302" s="102">
        <v>18</v>
      </c>
      <c r="B302">
        <v>6758</v>
      </c>
      <c r="C302" s="106" t="s">
        <v>1255</v>
      </c>
      <c r="D302" s="106" t="s">
        <v>1244</v>
      </c>
      <c r="E302">
        <v>7105</v>
      </c>
      <c r="F302">
        <v>7269</v>
      </c>
      <c r="G302">
        <v>100</v>
      </c>
      <c r="H302" s="106" t="s">
        <v>1242</v>
      </c>
      <c r="I302">
        <v>8036</v>
      </c>
      <c r="J302" s="106" t="s">
        <v>1252</v>
      </c>
      <c r="K302" s="106" t="s">
        <v>1246</v>
      </c>
      <c r="L302">
        <v>8000</v>
      </c>
      <c r="M302">
        <v>8000</v>
      </c>
      <c r="N302">
        <v>100</v>
      </c>
      <c r="O302" s="106" t="s">
        <v>1239</v>
      </c>
      <c r="P302">
        <v>0.75937304397374195</v>
      </c>
      <c r="Q302">
        <v>0.96362375315005999</v>
      </c>
      <c r="R302" s="15">
        <v>0.235352629243852</v>
      </c>
      <c r="S302">
        <v>2.07423827884054E-2</v>
      </c>
      <c r="T302">
        <v>-2.6440323739165899</v>
      </c>
      <c r="U302">
        <v>2.6440323739165899</v>
      </c>
      <c r="V302">
        <v>1.78768662683008</v>
      </c>
      <c r="W302">
        <v>-7.45</v>
      </c>
      <c r="X302">
        <v>9.14</v>
      </c>
      <c r="Y302">
        <v>288964</v>
      </c>
      <c r="Z302">
        <v>28896</v>
      </c>
      <c r="AA302">
        <v>1.76</v>
      </c>
      <c r="AB302">
        <v>10</v>
      </c>
      <c r="AC302">
        <v>7</v>
      </c>
      <c r="AD302">
        <v>3</v>
      </c>
      <c r="AE302">
        <v>70</v>
      </c>
      <c r="AF302">
        <v>13</v>
      </c>
      <c r="AG302">
        <v>7</v>
      </c>
      <c r="AH302">
        <v>1</v>
      </c>
      <c r="AI302">
        <v>2</v>
      </c>
    </row>
    <row r="303" spans="1:35" x14ac:dyDescent="0.2">
      <c r="A303" s="102">
        <v>1182</v>
      </c>
      <c r="B303">
        <v>4471</v>
      </c>
      <c r="C303" s="106" t="s">
        <v>1683</v>
      </c>
      <c r="D303" s="106" t="s">
        <v>1263</v>
      </c>
      <c r="E303">
        <v>4630</v>
      </c>
      <c r="F303">
        <v>4650</v>
      </c>
      <c r="G303">
        <v>200</v>
      </c>
      <c r="H303" s="106" t="s">
        <v>1239</v>
      </c>
      <c r="I303">
        <v>8012</v>
      </c>
      <c r="J303" s="106" t="s">
        <v>1459</v>
      </c>
      <c r="K303" s="106" t="s">
        <v>1246</v>
      </c>
      <c r="L303">
        <v>1395</v>
      </c>
      <c r="M303">
        <v>1391</v>
      </c>
      <c r="N303">
        <v>700</v>
      </c>
      <c r="O303" s="106" t="s">
        <v>1242</v>
      </c>
      <c r="P303">
        <v>0.92834616736683495</v>
      </c>
      <c r="Q303">
        <v>0.84530195492191795</v>
      </c>
      <c r="R303">
        <v>7.1042451914359499E-3</v>
      </c>
      <c r="S303">
        <v>1.2327081668229101E-2</v>
      </c>
      <c r="T303">
        <v>0.47284529726026803</v>
      </c>
      <c r="U303">
        <v>0.47284529726026803</v>
      </c>
      <c r="V303">
        <v>0.74128062734037603</v>
      </c>
      <c r="W303">
        <v>0.79</v>
      </c>
      <c r="X303">
        <v>4.7</v>
      </c>
      <c r="Y303">
        <v>288737</v>
      </c>
      <c r="Z303">
        <v>22211</v>
      </c>
      <c r="AA303">
        <v>1.22</v>
      </c>
      <c r="AB303">
        <v>13</v>
      </c>
      <c r="AC303">
        <v>9</v>
      </c>
      <c r="AD303">
        <v>4</v>
      </c>
      <c r="AE303">
        <v>69.23</v>
      </c>
      <c r="AF303">
        <v>13</v>
      </c>
      <c r="AG303">
        <v>7</v>
      </c>
      <c r="AH303">
        <v>2</v>
      </c>
      <c r="AI303">
        <v>4</v>
      </c>
    </row>
    <row r="304" spans="1:35" x14ac:dyDescent="0.2">
      <c r="A304" s="102">
        <v>800</v>
      </c>
      <c r="B304">
        <v>4118</v>
      </c>
      <c r="C304" s="106" t="s">
        <v>1484</v>
      </c>
      <c r="D304" s="106" t="s">
        <v>1263</v>
      </c>
      <c r="E304">
        <v>3130</v>
      </c>
      <c r="F304">
        <v>3160</v>
      </c>
      <c r="G304">
        <v>300</v>
      </c>
      <c r="H304" s="106" t="s">
        <v>1239</v>
      </c>
      <c r="I304">
        <v>6269</v>
      </c>
      <c r="J304" s="106" t="s">
        <v>1649</v>
      </c>
      <c r="K304" s="106" t="s">
        <v>1251</v>
      </c>
      <c r="L304">
        <v>1901</v>
      </c>
      <c r="M304">
        <v>1883</v>
      </c>
      <c r="N304">
        <v>500</v>
      </c>
      <c r="O304" s="106" t="s">
        <v>1242</v>
      </c>
      <c r="P304">
        <v>0.69153684875356003</v>
      </c>
      <c r="Q304">
        <v>0.87676958342088895</v>
      </c>
      <c r="R304">
        <v>0.15336115617598001</v>
      </c>
      <c r="S304" s="15">
        <v>1.4263505436122099E-2</v>
      </c>
      <c r="T304">
        <v>2.3088865056046202</v>
      </c>
      <c r="U304">
        <v>2.3088865056046202</v>
      </c>
      <c r="V304">
        <v>2.1469013753774799</v>
      </c>
      <c r="W304">
        <v>15.57</v>
      </c>
      <c r="X304">
        <v>0.69</v>
      </c>
      <c r="Y304">
        <v>287658</v>
      </c>
      <c r="Z304">
        <v>16921</v>
      </c>
      <c r="AA304">
        <v>1</v>
      </c>
      <c r="AB304">
        <v>17</v>
      </c>
      <c r="AC304">
        <v>11</v>
      </c>
      <c r="AD304">
        <v>6</v>
      </c>
      <c r="AE304">
        <v>64.709999999999994</v>
      </c>
      <c r="AF304">
        <v>10</v>
      </c>
      <c r="AG304">
        <v>9</v>
      </c>
      <c r="AH304">
        <v>5</v>
      </c>
      <c r="AI304">
        <v>3</v>
      </c>
    </row>
    <row r="305" spans="1:35" x14ac:dyDescent="0.2">
      <c r="A305" s="102">
        <v>482</v>
      </c>
      <c r="B305">
        <v>4095</v>
      </c>
      <c r="C305" s="106" t="s">
        <v>1929</v>
      </c>
      <c r="D305" s="106" t="s">
        <v>1263</v>
      </c>
      <c r="E305">
        <v>1049</v>
      </c>
      <c r="F305">
        <v>1053</v>
      </c>
      <c r="G305">
        <v>1000</v>
      </c>
      <c r="H305" s="106" t="s">
        <v>1239</v>
      </c>
      <c r="I305">
        <v>9507</v>
      </c>
      <c r="J305" s="106" t="s">
        <v>1365</v>
      </c>
      <c r="K305" s="106" t="s">
        <v>1296</v>
      </c>
      <c r="L305">
        <v>860</v>
      </c>
      <c r="M305">
        <v>864</v>
      </c>
      <c r="N305">
        <v>1200</v>
      </c>
      <c r="O305" s="106" t="s">
        <v>1242</v>
      </c>
      <c r="P305">
        <v>0.59523208853305098</v>
      </c>
      <c r="Q305">
        <v>0.90190465611176396</v>
      </c>
      <c r="R305">
        <v>9.5609831609190302E-3</v>
      </c>
      <c r="S305">
        <v>4.4703529134725702E-2</v>
      </c>
      <c r="T305">
        <v>0.93793404205563002</v>
      </c>
      <c r="U305">
        <v>0.93793404205563002</v>
      </c>
      <c r="V305">
        <v>1.46621575875748</v>
      </c>
      <c r="W305">
        <v>5.28</v>
      </c>
      <c r="X305">
        <v>1.54</v>
      </c>
      <c r="Y305">
        <v>286826</v>
      </c>
      <c r="Z305">
        <v>15935</v>
      </c>
      <c r="AA305">
        <v>0.78</v>
      </c>
      <c r="AB305">
        <v>18</v>
      </c>
      <c r="AC305">
        <v>12</v>
      </c>
      <c r="AD305">
        <v>6</v>
      </c>
      <c r="AE305">
        <v>66.67</v>
      </c>
      <c r="AF305">
        <v>13</v>
      </c>
      <c r="AG305">
        <v>8</v>
      </c>
      <c r="AH305">
        <v>4</v>
      </c>
      <c r="AI305">
        <v>6</v>
      </c>
    </row>
    <row r="306" spans="1:35" x14ac:dyDescent="0.2">
      <c r="A306" s="102">
        <v>239</v>
      </c>
      <c r="B306">
        <v>6269</v>
      </c>
      <c r="C306" s="106" t="s">
        <v>1649</v>
      </c>
      <c r="D306" s="106" t="s">
        <v>1251</v>
      </c>
      <c r="E306">
        <v>1901</v>
      </c>
      <c r="F306">
        <v>1883</v>
      </c>
      <c r="G306">
        <v>500</v>
      </c>
      <c r="H306" s="106" t="s">
        <v>1242</v>
      </c>
      <c r="I306">
        <v>6302</v>
      </c>
      <c r="J306" s="106" t="s">
        <v>1495</v>
      </c>
      <c r="K306" s="106" t="s">
        <v>1251</v>
      </c>
      <c r="L306">
        <v>2488</v>
      </c>
      <c r="M306">
        <v>2500</v>
      </c>
      <c r="N306">
        <v>400</v>
      </c>
      <c r="O306" s="106" t="s">
        <v>1239</v>
      </c>
      <c r="P306">
        <v>0.88339334848218398</v>
      </c>
      <c r="Q306">
        <v>0.92302822372730198</v>
      </c>
      <c r="R306">
        <v>7.2416904791544098E-2</v>
      </c>
      <c r="S306" s="106">
        <v>5.3844677460961402E-3</v>
      </c>
      <c r="T306">
        <v>-1.4884891923574</v>
      </c>
      <c r="U306">
        <v>1.4884891923574</v>
      </c>
      <c r="V306">
        <v>1.3210318946065001</v>
      </c>
      <c r="W306">
        <v>-8.5399999999999991</v>
      </c>
      <c r="X306">
        <v>5.85</v>
      </c>
      <c r="Y306">
        <v>286490</v>
      </c>
      <c r="Z306">
        <v>17906</v>
      </c>
      <c r="AA306">
        <v>0.8</v>
      </c>
      <c r="AB306">
        <v>16</v>
      </c>
      <c r="AC306">
        <v>8</v>
      </c>
      <c r="AD306">
        <v>8</v>
      </c>
      <c r="AE306">
        <v>50</v>
      </c>
      <c r="AF306">
        <v>10</v>
      </c>
      <c r="AG306">
        <v>8</v>
      </c>
      <c r="AH306">
        <v>4</v>
      </c>
      <c r="AI306">
        <v>4</v>
      </c>
    </row>
    <row r="307" spans="1:35" x14ac:dyDescent="0.2">
      <c r="A307" s="102">
        <v>948</v>
      </c>
      <c r="B307">
        <v>7202</v>
      </c>
      <c r="C307" s="106" t="s">
        <v>778</v>
      </c>
      <c r="D307" s="106" t="s">
        <v>1256</v>
      </c>
      <c r="E307">
        <v>1070</v>
      </c>
      <c r="F307">
        <v>1084</v>
      </c>
      <c r="G307">
        <v>900</v>
      </c>
      <c r="H307" s="106" t="s">
        <v>1239</v>
      </c>
      <c r="I307">
        <v>9474</v>
      </c>
      <c r="J307" s="106" t="s">
        <v>1450</v>
      </c>
      <c r="K307" s="106" t="s">
        <v>1241</v>
      </c>
      <c r="L307">
        <v>1400</v>
      </c>
      <c r="M307">
        <v>1402</v>
      </c>
      <c r="N307">
        <v>700</v>
      </c>
      <c r="O307" s="106" t="s">
        <v>1242</v>
      </c>
      <c r="P307">
        <v>0.93883028473299901</v>
      </c>
      <c r="Q307">
        <v>0.86318163200339504</v>
      </c>
      <c r="R307">
        <v>0.100065702393378</v>
      </c>
      <c r="S307" s="15">
        <v>8.6839713812133595E-2</v>
      </c>
      <c r="T307">
        <v>2.2132278299894499</v>
      </c>
      <c r="U307">
        <v>2.2132278299894499</v>
      </c>
      <c r="V307">
        <v>2.2929879639720099</v>
      </c>
      <c r="W307">
        <v>9.2899999999999991</v>
      </c>
      <c r="X307">
        <v>0.59</v>
      </c>
      <c r="Y307">
        <v>286070</v>
      </c>
      <c r="Z307">
        <v>15056</v>
      </c>
      <c r="AA307">
        <v>0.74</v>
      </c>
      <c r="AB307">
        <v>19</v>
      </c>
      <c r="AC307">
        <v>13</v>
      </c>
      <c r="AD307">
        <v>6</v>
      </c>
      <c r="AE307">
        <v>68.42</v>
      </c>
      <c r="AF307">
        <v>11</v>
      </c>
      <c r="AG307">
        <v>10</v>
      </c>
      <c r="AH307">
        <v>5</v>
      </c>
      <c r="AI307">
        <v>4</v>
      </c>
    </row>
    <row r="308" spans="1:35" x14ac:dyDescent="0.2">
      <c r="A308" s="102">
        <v>1042</v>
      </c>
      <c r="B308">
        <v>1969</v>
      </c>
      <c r="C308" s="106" t="s">
        <v>1597</v>
      </c>
      <c r="D308" s="106" t="s">
        <v>1249</v>
      </c>
      <c r="E308">
        <v>1784</v>
      </c>
      <c r="F308">
        <v>1789</v>
      </c>
      <c r="G308">
        <v>500</v>
      </c>
      <c r="H308" s="106" t="s">
        <v>1239</v>
      </c>
      <c r="I308">
        <v>6807</v>
      </c>
      <c r="J308" s="106" t="s">
        <v>235</v>
      </c>
      <c r="K308" s="106" t="s">
        <v>1244</v>
      </c>
      <c r="L308">
        <v>1791</v>
      </c>
      <c r="M308">
        <v>1854</v>
      </c>
      <c r="N308">
        <v>500</v>
      </c>
      <c r="O308" s="106" t="s">
        <v>1242</v>
      </c>
      <c r="P308">
        <v>0.72647795063605303</v>
      </c>
      <c r="Q308">
        <v>0.85608736768349902</v>
      </c>
      <c r="R308">
        <v>4.2803418686006497E-2</v>
      </c>
      <c r="S308" s="15">
        <v>3.02831805427119E-2</v>
      </c>
      <c r="T308">
        <v>1.5130456040434099</v>
      </c>
      <c r="U308">
        <v>1.5130456040434099</v>
      </c>
      <c r="V308">
        <v>1.71743639310115</v>
      </c>
      <c r="W308">
        <v>6.38</v>
      </c>
      <c r="X308">
        <v>3.51</v>
      </c>
      <c r="Y308">
        <v>284968</v>
      </c>
      <c r="Z308">
        <v>14998</v>
      </c>
      <c r="AA308">
        <v>0.78</v>
      </c>
      <c r="AB308">
        <v>19</v>
      </c>
      <c r="AC308">
        <v>12</v>
      </c>
      <c r="AD308">
        <v>7</v>
      </c>
      <c r="AE308">
        <v>63.16</v>
      </c>
      <c r="AF308">
        <v>12</v>
      </c>
      <c r="AG308">
        <v>10</v>
      </c>
      <c r="AH308">
        <v>6</v>
      </c>
      <c r="AI308">
        <v>3</v>
      </c>
    </row>
    <row r="309" spans="1:35" x14ac:dyDescent="0.2">
      <c r="A309" s="102">
        <v>1627</v>
      </c>
      <c r="B309">
        <v>3048</v>
      </c>
      <c r="C309" s="106" t="s">
        <v>1552</v>
      </c>
      <c r="D309" s="106" t="s">
        <v>1264</v>
      </c>
      <c r="E309">
        <v>1031</v>
      </c>
      <c r="F309">
        <v>1036</v>
      </c>
      <c r="G309">
        <v>1000</v>
      </c>
      <c r="H309" s="106" t="s">
        <v>1242</v>
      </c>
      <c r="I309">
        <v>7984</v>
      </c>
      <c r="J309" s="106" t="s">
        <v>820</v>
      </c>
      <c r="K309" s="106" t="s">
        <v>1262</v>
      </c>
      <c r="L309">
        <v>1523</v>
      </c>
      <c r="M309">
        <v>1548</v>
      </c>
      <c r="N309">
        <v>700</v>
      </c>
      <c r="O309" s="106" t="s">
        <v>1239</v>
      </c>
      <c r="P309">
        <v>0.74531130106751498</v>
      </c>
      <c r="Q309">
        <v>0.807347555828971</v>
      </c>
      <c r="R309">
        <v>0.44815548279943401</v>
      </c>
      <c r="S309" s="15">
        <v>3.9584778241302998E-3</v>
      </c>
      <c r="T309">
        <v>-2.9937002974825799</v>
      </c>
      <c r="U309">
        <v>2.9937002974825799</v>
      </c>
      <c r="V309">
        <v>3.0941443356821101</v>
      </c>
      <c r="W309">
        <v>-11.08</v>
      </c>
      <c r="X309">
        <v>4.3899999999999997</v>
      </c>
      <c r="Y309">
        <v>284859</v>
      </c>
      <c r="Z309">
        <v>14243</v>
      </c>
      <c r="AA309">
        <v>0.71</v>
      </c>
      <c r="AB309">
        <v>20</v>
      </c>
      <c r="AC309">
        <v>12</v>
      </c>
      <c r="AD309">
        <v>8</v>
      </c>
      <c r="AE309">
        <v>60</v>
      </c>
      <c r="AF309">
        <v>13</v>
      </c>
      <c r="AG309">
        <v>8</v>
      </c>
      <c r="AH309">
        <v>4</v>
      </c>
      <c r="AI309">
        <v>8</v>
      </c>
    </row>
    <row r="310" spans="1:35" x14ac:dyDescent="0.2">
      <c r="A310" s="102">
        <v>1032</v>
      </c>
      <c r="B310">
        <v>1824</v>
      </c>
      <c r="C310" s="106" t="s">
        <v>222</v>
      </c>
      <c r="D310" s="106" t="s">
        <v>1249</v>
      </c>
      <c r="E310">
        <v>1002</v>
      </c>
      <c r="F310">
        <v>1010</v>
      </c>
      <c r="G310">
        <v>900</v>
      </c>
      <c r="H310" s="106" t="s">
        <v>1242</v>
      </c>
      <c r="I310">
        <v>8697</v>
      </c>
      <c r="J310" s="106" t="s">
        <v>895</v>
      </c>
      <c r="K310" s="106" t="s">
        <v>1245</v>
      </c>
      <c r="L310">
        <v>1900</v>
      </c>
      <c r="M310">
        <v>1905</v>
      </c>
      <c r="N310">
        <v>500</v>
      </c>
      <c r="O310" s="106" t="s">
        <v>1239</v>
      </c>
      <c r="P310">
        <v>0.69781565370340004</v>
      </c>
      <c r="Q310">
        <v>0.85661627473175705</v>
      </c>
      <c r="R310">
        <v>1.1851841588004701E-3</v>
      </c>
      <c r="S310">
        <v>1.9797842057499099E-2</v>
      </c>
      <c r="T310">
        <v>-0.78056564538575501</v>
      </c>
      <c r="U310">
        <v>0.78056564538575501</v>
      </c>
      <c r="V310">
        <v>0.58548897049322501</v>
      </c>
      <c r="W310">
        <v>-2.73</v>
      </c>
      <c r="X310">
        <v>4.57</v>
      </c>
      <c r="Y310">
        <v>283927</v>
      </c>
      <c r="Z310">
        <v>15774</v>
      </c>
      <c r="AA310">
        <v>0.77</v>
      </c>
      <c r="AB310">
        <v>18</v>
      </c>
      <c r="AC310">
        <v>13</v>
      </c>
      <c r="AD310">
        <v>5</v>
      </c>
      <c r="AE310">
        <v>72.22</v>
      </c>
      <c r="AF310">
        <v>12</v>
      </c>
      <c r="AG310">
        <v>9</v>
      </c>
      <c r="AH310">
        <v>3</v>
      </c>
      <c r="AI310">
        <v>6</v>
      </c>
    </row>
    <row r="311" spans="1:35" x14ac:dyDescent="0.2">
      <c r="A311" s="102">
        <v>468</v>
      </c>
      <c r="B311">
        <v>6471</v>
      </c>
      <c r="C311" s="106" t="s">
        <v>1095</v>
      </c>
      <c r="D311" s="106" t="s">
        <v>1251</v>
      </c>
      <c r="E311">
        <v>856</v>
      </c>
      <c r="F311">
        <v>870</v>
      </c>
      <c r="G311">
        <v>1200</v>
      </c>
      <c r="H311" s="106" t="s">
        <v>1242</v>
      </c>
      <c r="I311">
        <v>7278</v>
      </c>
      <c r="J311" s="106" t="s">
        <v>43</v>
      </c>
      <c r="K311" s="106" t="s">
        <v>1256</v>
      </c>
      <c r="L311">
        <v>2182</v>
      </c>
      <c r="M311">
        <v>2099</v>
      </c>
      <c r="N311">
        <v>500</v>
      </c>
      <c r="O311" s="106" t="s">
        <v>1239</v>
      </c>
      <c r="P311">
        <v>0.96170411027184199</v>
      </c>
      <c r="Q311">
        <v>0.90308264800350402</v>
      </c>
      <c r="R311">
        <v>7.1030219290817695E-2</v>
      </c>
      <c r="S311" s="15">
        <v>5.1294957489146899E-2</v>
      </c>
      <c r="T311">
        <v>-0.68262276311542103</v>
      </c>
      <c r="U311">
        <v>0.68262276311542103</v>
      </c>
      <c r="V311">
        <v>1.4102107503593699</v>
      </c>
      <c r="W311">
        <v>-1.9</v>
      </c>
      <c r="X311">
        <v>0.52</v>
      </c>
      <c r="Y311">
        <v>282928</v>
      </c>
      <c r="Z311">
        <v>15718</v>
      </c>
      <c r="AA311">
        <v>0.72</v>
      </c>
      <c r="AB311">
        <v>18</v>
      </c>
      <c r="AC311">
        <v>12</v>
      </c>
      <c r="AD311">
        <v>6</v>
      </c>
      <c r="AE311">
        <v>66.67</v>
      </c>
      <c r="AF311">
        <v>14</v>
      </c>
      <c r="AG311">
        <v>8</v>
      </c>
      <c r="AH311">
        <v>4</v>
      </c>
      <c r="AI311">
        <v>6</v>
      </c>
    </row>
    <row r="312" spans="1:35" x14ac:dyDescent="0.2">
      <c r="A312" s="102">
        <v>7</v>
      </c>
      <c r="B312">
        <v>3003</v>
      </c>
      <c r="C312" s="106" t="s">
        <v>549</v>
      </c>
      <c r="D312" s="106" t="s">
        <v>1260</v>
      </c>
      <c r="E312">
        <v>1282</v>
      </c>
      <c r="F312">
        <v>1291</v>
      </c>
      <c r="G312">
        <v>800</v>
      </c>
      <c r="H312" s="106" t="s">
        <v>1239</v>
      </c>
      <c r="I312">
        <v>8804</v>
      </c>
      <c r="J312" s="106" t="s">
        <v>900</v>
      </c>
      <c r="K312" s="106" t="s">
        <v>1260</v>
      </c>
      <c r="L312">
        <v>1622</v>
      </c>
      <c r="M312">
        <v>1637</v>
      </c>
      <c r="N312">
        <v>600</v>
      </c>
      <c r="O312" s="106" t="s">
        <v>1242</v>
      </c>
      <c r="P312">
        <v>0.83365621820807201</v>
      </c>
      <c r="Q312">
        <v>0.969518122516139</v>
      </c>
      <c r="R312" s="106">
        <v>0.103319612818236</v>
      </c>
      <c r="S312" s="106">
        <v>9.0599067803295602E-2</v>
      </c>
      <c r="T312">
        <v>2.0337469045243499</v>
      </c>
      <c r="U312">
        <v>2.0337469045243499</v>
      </c>
      <c r="V312">
        <v>1.62027855259674</v>
      </c>
      <c r="W312">
        <v>2.89</v>
      </c>
      <c r="X312">
        <v>5.15</v>
      </c>
      <c r="Y312">
        <v>282837</v>
      </c>
      <c r="Z312">
        <v>18856</v>
      </c>
      <c r="AA312">
        <v>0.87</v>
      </c>
      <c r="AB312">
        <v>15</v>
      </c>
      <c r="AC312">
        <v>10</v>
      </c>
      <c r="AD312">
        <v>5</v>
      </c>
      <c r="AE312">
        <v>66.67</v>
      </c>
      <c r="AF312">
        <v>14</v>
      </c>
      <c r="AG312">
        <v>3</v>
      </c>
      <c r="AH312">
        <v>0</v>
      </c>
      <c r="AI312">
        <v>12</v>
      </c>
    </row>
    <row r="313" spans="1:35" x14ac:dyDescent="0.2">
      <c r="A313" s="102">
        <v>978</v>
      </c>
      <c r="B313">
        <v>1605</v>
      </c>
      <c r="C313" s="106" t="s">
        <v>1467</v>
      </c>
      <c r="D313" s="106" t="s">
        <v>1449</v>
      </c>
      <c r="E313">
        <v>1018.5</v>
      </c>
      <c r="F313">
        <v>1020</v>
      </c>
      <c r="G313">
        <v>1000</v>
      </c>
      <c r="H313" s="106" t="s">
        <v>1242</v>
      </c>
      <c r="I313">
        <v>9412</v>
      </c>
      <c r="J313" s="106" t="s">
        <v>552</v>
      </c>
      <c r="K313" s="106" t="s">
        <v>1241</v>
      </c>
      <c r="L313">
        <v>474</v>
      </c>
      <c r="M313">
        <v>466</v>
      </c>
      <c r="N313">
        <v>2200</v>
      </c>
      <c r="O313" s="106" t="s">
        <v>1239</v>
      </c>
      <c r="P313">
        <v>0.69479290718187903</v>
      </c>
      <c r="Q313">
        <v>0.86041892287662303</v>
      </c>
      <c r="R313">
        <v>0.16380905153598299</v>
      </c>
      <c r="S313">
        <v>4.8072082250410096E-3</v>
      </c>
      <c r="T313">
        <v>-1.3311911907958001</v>
      </c>
      <c r="U313">
        <v>1.3311911907958001</v>
      </c>
      <c r="V313">
        <v>1.07469889056493</v>
      </c>
      <c r="W313">
        <v>-4.58</v>
      </c>
      <c r="X313">
        <v>0.51</v>
      </c>
      <c r="Y313">
        <v>282691</v>
      </c>
      <c r="Z313">
        <v>15705</v>
      </c>
      <c r="AA313">
        <v>0.72</v>
      </c>
      <c r="AB313">
        <v>18</v>
      </c>
      <c r="AC313">
        <v>10</v>
      </c>
      <c r="AD313">
        <v>8</v>
      </c>
      <c r="AE313">
        <v>55.56</v>
      </c>
      <c r="AF313">
        <v>12</v>
      </c>
      <c r="AG313">
        <v>9</v>
      </c>
      <c r="AH313">
        <v>4</v>
      </c>
      <c r="AI313">
        <v>5</v>
      </c>
    </row>
    <row r="314" spans="1:35" x14ac:dyDescent="0.2">
      <c r="A314" s="102">
        <v>168</v>
      </c>
      <c r="B314">
        <v>4095</v>
      </c>
      <c r="C314" s="106" t="s">
        <v>1929</v>
      </c>
      <c r="D314" s="106" t="s">
        <v>1263</v>
      </c>
      <c r="E314">
        <v>1049</v>
      </c>
      <c r="F314">
        <v>1053</v>
      </c>
      <c r="G314">
        <v>1000</v>
      </c>
      <c r="H314" s="106" t="s">
        <v>1242</v>
      </c>
      <c r="I314">
        <v>7976</v>
      </c>
      <c r="J314" s="106" t="s">
        <v>1289</v>
      </c>
      <c r="K314" s="106" t="s">
        <v>1262</v>
      </c>
      <c r="L314">
        <v>1508</v>
      </c>
      <c r="M314">
        <v>1540</v>
      </c>
      <c r="N314">
        <v>700</v>
      </c>
      <c r="O314" s="106" t="s">
        <v>1239</v>
      </c>
      <c r="P314">
        <v>0.65452262053581101</v>
      </c>
      <c r="Q314">
        <v>0.931233921035304</v>
      </c>
      <c r="R314">
        <v>9.3262120043443905E-2</v>
      </c>
      <c r="S314" s="15">
        <v>3.1022200462551702E-2</v>
      </c>
      <c r="T314">
        <v>-0.78503842343567298</v>
      </c>
      <c r="U314">
        <v>0.78503842343567298</v>
      </c>
      <c r="V314">
        <v>0.18276238655134899</v>
      </c>
      <c r="W314">
        <v>-2.17</v>
      </c>
      <c r="X314">
        <v>2.3199999999999998</v>
      </c>
      <c r="Y314">
        <v>282537</v>
      </c>
      <c r="Z314">
        <v>16620</v>
      </c>
      <c r="AA314">
        <v>0.82</v>
      </c>
      <c r="AB314">
        <v>17</v>
      </c>
      <c r="AC314">
        <v>10</v>
      </c>
      <c r="AD314">
        <v>7</v>
      </c>
      <c r="AE314">
        <v>58.82</v>
      </c>
      <c r="AF314">
        <v>14</v>
      </c>
      <c r="AG314">
        <v>6</v>
      </c>
      <c r="AH314">
        <v>4</v>
      </c>
      <c r="AI314">
        <v>7</v>
      </c>
    </row>
    <row r="315" spans="1:35" x14ac:dyDescent="0.2">
      <c r="A315" s="102">
        <v>1270</v>
      </c>
      <c r="B315">
        <v>1951</v>
      </c>
      <c r="C315" s="106" t="s">
        <v>1658</v>
      </c>
      <c r="D315" s="106" t="s">
        <v>1249</v>
      </c>
      <c r="E315">
        <v>2525</v>
      </c>
      <c r="F315">
        <v>2526</v>
      </c>
      <c r="G315">
        <v>400</v>
      </c>
      <c r="H315" s="106" t="s">
        <v>1239</v>
      </c>
      <c r="I315">
        <v>6301</v>
      </c>
      <c r="J315" s="106" t="s">
        <v>53</v>
      </c>
      <c r="K315" s="106" t="s">
        <v>1251</v>
      </c>
      <c r="L315">
        <v>2219</v>
      </c>
      <c r="M315">
        <v>2241.5</v>
      </c>
      <c r="N315">
        <v>500</v>
      </c>
      <c r="O315" s="106" t="s">
        <v>1242</v>
      </c>
      <c r="P315">
        <v>0.82342217196106404</v>
      </c>
      <c r="Q315">
        <v>0.83942637020408695</v>
      </c>
      <c r="R315">
        <v>8.2590962597416606E-2</v>
      </c>
      <c r="S315" s="106">
        <v>5.9117844504258102E-3</v>
      </c>
      <c r="T315">
        <v>1.04411085381317</v>
      </c>
      <c r="U315">
        <v>1.04411085381317</v>
      </c>
      <c r="V315">
        <v>1.69305815244288</v>
      </c>
      <c r="W315">
        <v>3.41</v>
      </c>
      <c r="X315">
        <v>10.92</v>
      </c>
      <c r="Y315">
        <v>282101</v>
      </c>
      <c r="Z315">
        <v>23508</v>
      </c>
      <c r="AA315">
        <v>1.19</v>
      </c>
      <c r="AB315">
        <v>12</v>
      </c>
      <c r="AC315">
        <v>7</v>
      </c>
      <c r="AD315">
        <v>5</v>
      </c>
      <c r="AE315">
        <v>58.33</v>
      </c>
      <c r="AF315">
        <v>10</v>
      </c>
      <c r="AG315">
        <v>7</v>
      </c>
      <c r="AH315">
        <v>4</v>
      </c>
      <c r="AI315">
        <v>1</v>
      </c>
    </row>
    <row r="316" spans="1:35" x14ac:dyDescent="0.2">
      <c r="A316" s="102">
        <v>780</v>
      </c>
      <c r="B316">
        <v>3148</v>
      </c>
      <c r="C316" s="106" t="s">
        <v>620</v>
      </c>
      <c r="D316" s="106" t="s">
        <v>1264</v>
      </c>
      <c r="E316">
        <v>2600</v>
      </c>
      <c r="F316">
        <v>2570</v>
      </c>
      <c r="G316">
        <v>400</v>
      </c>
      <c r="H316" s="106" t="s">
        <v>1242</v>
      </c>
      <c r="I316">
        <v>8697</v>
      </c>
      <c r="J316" s="106" t="s">
        <v>895</v>
      </c>
      <c r="K316" s="106" t="s">
        <v>1245</v>
      </c>
      <c r="L316">
        <v>1900</v>
      </c>
      <c r="M316">
        <v>1905</v>
      </c>
      <c r="N316">
        <v>500</v>
      </c>
      <c r="O316" s="106" t="s">
        <v>1239</v>
      </c>
      <c r="P316">
        <v>0.74980928428767302</v>
      </c>
      <c r="Q316">
        <v>0.87832661887766195</v>
      </c>
      <c r="R316" s="15">
        <v>3.3819692016844698E-2</v>
      </c>
      <c r="S316" s="106">
        <v>3.5315868038014397E-2</v>
      </c>
      <c r="T316">
        <v>-2.1620530318926199</v>
      </c>
      <c r="U316">
        <v>2.1620530318926199</v>
      </c>
      <c r="V316">
        <v>1.9538848312935799</v>
      </c>
      <c r="W316">
        <v>-6.28</v>
      </c>
      <c r="X316">
        <v>7.34</v>
      </c>
      <c r="Y316">
        <v>281278</v>
      </c>
      <c r="Z316">
        <v>23440</v>
      </c>
      <c r="AA316">
        <v>1.1399999999999999</v>
      </c>
      <c r="AB316">
        <v>12</v>
      </c>
      <c r="AC316">
        <v>9</v>
      </c>
      <c r="AD316">
        <v>3</v>
      </c>
      <c r="AE316">
        <v>75</v>
      </c>
      <c r="AF316">
        <v>14</v>
      </c>
      <c r="AG316">
        <v>7</v>
      </c>
      <c r="AH316">
        <v>0</v>
      </c>
      <c r="AI316">
        <v>5</v>
      </c>
    </row>
    <row r="317" spans="1:35" x14ac:dyDescent="0.2">
      <c r="A317" s="102">
        <v>1342</v>
      </c>
      <c r="B317">
        <v>6592</v>
      </c>
      <c r="C317" s="106" t="s">
        <v>1464</v>
      </c>
      <c r="D317" s="106" t="s">
        <v>1244</v>
      </c>
      <c r="E317">
        <v>3950</v>
      </c>
      <c r="F317">
        <v>3995</v>
      </c>
      <c r="G317">
        <v>200</v>
      </c>
      <c r="H317" s="106" t="s">
        <v>1239</v>
      </c>
      <c r="I317">
        <v>6845</v>
      </c>
      <c r="J317" s="106" t="s">
        <v>1472</v>
      </c>
      <c r="K317" s="106" t="s">
        <v>1244</v>
      </c>
      <c r="L317">
        <v>2852</v>
      </c>
      <c r="M317">
        <v>2861</v>
      </c>
      <c r="N317">
        <v>300</v>
      </c>
      <c r="O317" s="106" t="s">
        <v>1242</v>
      </c>
      <c r="P317">
        <v>0.70912379521359703</v>
      </c>
      <c r="Q317">
        <v>0.83301903626856999</v>
      </c>
      <c r="R317" s="15">
        <v>0.227744005617106</v>
      </c>
      <c r="S317" s="106">
        <v>3.7607238624628399E-2</v>
      </c>
      <c r="T317">
        <v>0.43030873627600302</v>
      </c>
      <c r="U317">
        <v>0.43030873627600302</v>
      </c>
      <c r="V317">
        <v>0.39084062953988002</v>
      </c>
      <c r="W317">
        <v>1.53</v>
      </c>
      <c r="X317">
        <v>7.42</v>
      </c>
      <c r="Y317">
        <v>281004</v>
      </c>
      <c r="Z317">
        <v>25546</v>
      </c>
      <c r="AA317">
        <v>1.32</v>
      </c>
      <c r="AB317">
        <v>11</v>
      </c>
      <c r="AC317">
        <v>8</v>
      </c>
      <c r="AD317">
        <v>3</v>
      </c>
      <c r="AE317">
        <v>72.73</v>
      </c>
      <c r="AF317">
        <v>14</v>
      </c>
      <c r="AG317">
        <v>4</v>
      </c>
      <c r="AH317">
        <v>1</v>
      </c>
      <c r="AI317">
        <v>6</v>
      </c>
    </row>
    <row r="318" spans="1:35" x14ac:dyDescent="0.2">
      <c r="A318" s="102">
        <v>1257</v>
      </c>
      <c r="B318">
        <v>5463</v>
      </c>
      <c r="C318" s="106" t="s">
        <v>64</v>
      </c>
      <c r="D318" s="106" t="s">
        <v>1292</v>
      </c>
      <c r="E318">
        <v>2750</v>
      </c>
      <c r="F318">
        <v>2753</v>
      </c>
      <c r="G318">
        <v>300</v>
      </c>
      <c r="H318" s="106" t="s">
        <v>1239</v>
      </c>
      <c r="I318">
        <v>7458</v>
      </c>
      <c r="J318" s="106" t="s">
        <v>1671</v>
      </c>
      <c r="K318" s="106" t="s">
        <v>1246</v>
      </c>
      <c r="L318">
        <v>4615</v>
      </c>
      <c r="M318">
        <v>4620</v>
      </c>
      <c r="N318">
        <v>200</v>
      </c>
      <c r="O318" s="106" t="s">
        <v>1242</v>
      </c>
      <c r="P318">
        <v>0.69460832329738098</v>
      </c>
      <c r="Q318">
        <v>0.840222255232972</v>
      </c>
      <c r="R318">
        <v>0.33429300057495598</v>
      </c>
      <c r="S318" s="15">
        <v>6.6626509126671105E-2</v>
      </c>
      <c r="T318">
        <v>1.2788197590174599</v>
      </c>
      <c r="U318">
        <v>1.2788197590174599</v>
      </c>
      <c r="V318">
        <v>1.44269028740566</v>
      </c>
      <c r="W318">
        <v>4.1500000000000004</v>
      </c>
      <c r="X318">
        <v>10.62</v>
      </c>
      <c r="Y318">
        <v>280897</v>
      </c>
      <c r="Z318">
        <v>31211</v>
      </c>
      <c r="AA318">
        <v>1.6</v>
      </c>
      <c r="AB318">
        <v>9</v>
      </c>
      <c r="AC318">
        <v>7</v>
      </c>
      <c r="AD318">
        <v>2</v>
      </c>
      <c r="AE318">
        <v>77.78</v>
      </c>
      <c r="AF318">
        <v>11</v>
      </c>
      <c r="AG318">
        <v>4</v>
      </c>
      <c r="AH318">
        <v>1</v>
      </c>
      <c r="AI318">
        <v>4</v>
      </c>
    </row>
    <row r="319" spans="1:35" x14ac:dyDescent="0.2">
      <c r="A319" s="102">
        <v>181</v>
      </c>
      <c r="B319">
        <v>3863</v>
      </c>
      <c r="C319" s="106" t="s">
        <v>1454</v>
      </c>
      <c r="D319" s="106" t="s">
        <v>1453</v>
      </c>
      <c r="E319">
        <v>1633</v>
      </c>
      <c r="F319">
        <v>1645</v>
      </c>
      <c r="G319">
        <v>600</v>
      </c>
      <c r="H319" s="106" t="s">
        <v>1242</v>
      </c>
      <c r="I319">
        <v>9506</v>
      </c>
      <c r="J319" s="106" t="s">
        <v>1295</v>
      </c>
      <c r="K319" s="106" t="s">
        <v>1296</v>
      </c>
      <c r="L319">
        <v>1000</v>
      </c>
      <c r="M319">
        <v>995</v>
      </c>
      <c r="N319">
        <v>1000</v>
      </c>
      <c r="O319" s="106" t="s">
        <v>1239</v>
      </c>
      <c r="P319">
        <v>0.65711884364448603</v>
      </c>
      <c r="Q319">
        <v>0.93032323490240398</v>
      </c>
      <c r="R319">
        <v>0.46485639713444998</v>
      </c>
      <c r="S319">
        <v>3.4778296968881697E-2</v>
      </c>
      <c r="T319">
        <v>-1.5588941987260501</v>
      </c>
      <c r="U319">
        <v>1.5588941987260501</v>
      </c>
      <c r="V319">
        <v>1.28346257594313</v>
      </c>
      <c r="W319">
        <v>-4.8099999999999996</v>
      </c>
      <c r="X319">
        <v>0.81</v>
      </c>
      <c r="Y319">
        <v>280509</v>
      </c>
      <c r="Z319">
        <v>18701</v>
      </c>
      <c r="AA319">
        <v>0.97</v>
      </c>
      <c r="AB319">
        <v>15</v>
      </c>
      <c r="AC319">
        <v>13</v>
      </c>
      <c r="AD319">
        <v>2</v>
      </c>
      <c r="AE319">
        <v>86.67</v>
      </c>
      <c r="AF319">
        <v>13</v>
      </c>
      <c r="AG319">
        <v>6</v>
      </c>
      <c r="AH319">
        <v>2</v>
      </c>
      <c r="AI319">
        <v>7</v>
      </c>
    </row>
    <row r="320" spans="1:35" x14ac:dyDescent="0.2">
      <c r="A320" s="102">
        <v>1268</v>
      </c>
      <c r="B320">
        <v>6301</v>
      </c>
      <c r="C320" s="106" t="s">
        <v>53</v>
      </c>
      <c r="D320" s="106" t="s">
        <v>1251</v>
      </c>
      <c r="E320">
        <v>2219</v>
      </c>
      <c r="F320">
        <v>2241.5</v>
      </c>
      <c r="G320">
        <v>400</v>
      </c>
      <c r="H320" s="106" t="s">
        <v>1242</v>
      </c>
      <c r="I320">
        <v>7267</v>
      </c>
      <c r="J320" s="106" t="s">
        <v>58</v>
      </c>
      <c r="K320" s="106" t="s">
        <v>1256</v>
      </c>
      <c r="L320">
        <v>2902</v>
      </c>
      <c r="M320">
        <v>2935</v>
      </c>
      <c r="N320">
        <v>300</v>
      </c>
      <c r="O320" s="106" t="s">
        <v>1239</v>
      </c>
      <c r="P320">
        <v>0.704926439862962</v>
      </c>
      <c r="Q320">
        <v>0.83957028966430702</v>
      </c>
      <c r="R320" s="15">
        <v>0.202686060357707</v>
      </c>
      <c r="S320">
        <v>1.11570841912306E-2</v>
      </c>
      <c r="T320">
        <v>-2.5652407593364202</v>
      </c>
      <c r="U320">
        <v>2.5652407593364202</v>
      </c>
      <c r="V320">
        <v>3.1551040256972298</v>
      </c>
      <c r="W320">
        <v>-10.01</v>
      </c>
      <c r="X320">
        <v>1.83</v>
      </c>
      <c r="Y320">
        <v>279648</v>
      </c>
      <c r="Z320">
        <v>17478</v>
      </c>
      <c r="AA320">
        <v>1</v>
      </c>
      <c r="AB320">
        <v>16</v>
      </c>
      <c r="AC320">
        <v>10</v>
      </c>
      <c r="AD320">
        <v>6</v>
      </c>
      <c r="AE320">
        <v>62.5</v>
      </c>
      <c r="AF320">
        <v>14</v>
      </c>
      <c r="AG320">
        <v>7</v>
      </c>
      <c r="AH320">
        <v>2</v>
      </c>
      <c r="AI320">
        <v>7</v>
      </c>
    </row>
    <row r="321" spans="1:35" x14ac:dyDescent="0.2">
      <c r="A321" s="102">
        <v>1045</v>
      </c>
      <c r="B321">
        <v>8309</v>
      </c>
      <c r="C321" s="106" t="s">
        <v>861</v>
      </c>
      <c r="D321" s="106" t="s">
        <v>1294</v>
      </c>
      <c r="E321">
        <v>3854</v>
      </c>
      <c r="F321">
        <v>3887</v>
      </c>
      <c r="G321">
        <v>200</v>
      </c>
      <c r="H321" s="106" t="s">
        <v>1239</v>
      </c>
      <c r="I321">
        <v>9069</v>
      </c>
      <c r="J321" s="106" t="s">
        <v>1349</v>
      </c>
      <c r="K321" s="106" t="s">
        <v>1359</v>
      </c>
      <c r="L321">
        <v>813</v>
      </c>
      <c r="M321">
        <v>827</v>
      </c>
      <c r="N321">
        <v>900</v>
      </c>
      <c r="O321" s="106" t="s">
        <v>1242</v>
      </c>
      <c r="P321">
        <v>0.91975024330698896</v>
      </c>
      <c r="Q321">
        <v>0.85553018850398099</v>
      </c>
      <c r="R321" s="106">
        <v>2.47210335466032E-2</v>
      </c>
      <c r="S321">
        <v>5.3407582961817702E-3</v>
      </c>
      <c r="T321">
        <v>1.9421598250993299</v>
      </c>
      <c r="U321">
        <v>1.9421598250993299</v>
      </c>
      <c r="V321">
        <v>1.5081407393820301</v>
      </c>
      <c r="W321">
        <v>2.1</v>
      </c>
      <c r="X321">
        <v>4.26</v>
      </c>
      <c r="Y321">
        <v>279637</v>
      </c>
      <c r="Z321">
        <v>17477</v>
      </c>
      <c r="AA321">
        <v>1.04</v>
      </c>
      <c r="AB321">
        <v>16</v>
      </c>
      <c r="AC321">
        <v>11</v>
      </c>
      <c r="AD321">
        <v>5</v>
      </c>
      <c r="AE321">
        <v>68.75</v>
      </c>
      <c r="AF321">
        <v>12</v>
      </c>
      <c r="AG321">
        <v>7</v>
      </c>
      <c r="AH321">
        <v>1</v>
      </c>
      <c r="AI321">
        <v>8</v>
      </c>
    </row>
    <row r="322" spans="1:35" x14ac:dyDescent="0.2">
      <c r="A322" s="102">
        <v>547</v>
      </c>
      <c r="B322">
        <v>1414</v>
      </c>
      <c r="C322" s="106" t="s">
        <v>1417</v>
      </c>
      <c r="D322" s="106" t="s">
        <v>1249</v>
      </c>
      <c r="E322">
        <v>4120</v>
      </c>
      <c r="F322">
        <v>4125</v>
      </c>
      <c r="G322">
        <v>200</v>
      </c>
      <c r="H322" s="106" t="s">
        <v>1242</v>
      </c>
      <c r="I322">
        <v>7729</v>
      </c>
      <c r="J322" s="106" t="s">
        <v>544</v>
      </c>
      <c r="K322" s="106" t="s">
        <v>1248</v>
      </c>
      <c r="L322">
        <v>3600</v>
      </c>
      <c r="M322">
        <v>3715</v>
      </c>
      <c r="N322">
        <v>200</v>
      </c>
      <c r="O322" s="106" t="s">
        <v>1239</v>
      </c>
      <c r="P322">
        <v>0.73312488867785497</v>
      </c>
      <c r="Q322">
        <v>0.89740908995583202</v>
      </c>
      <c r="R322">
        <v>0.18029982221240501</v>
      </c>
      <c r="S322">
        <v>3.9564269733552003E-2</v>
      </c>
      <c r="T322">
        <v>-0.124286590149415</v>
      </c>
      <c r="U322">
        <v>0.124286590149415</v>
      </c>
      <c r="V322">
        <v>0.19120680009212199</v>
      </c>
      <c r="W322">
        <v>-0.45</v>
      </c>
      <c r="X322">
        <v>9.94</v>
      </c>
      <c r="Y322">
        <v>278965</v>
      </c>
      <c r="Z322">
        <v>23247</v>
      </c>
      <c r="AA322">
        <v>1.18</v>
      </c>
      <c r="AB322">
        <v>12</v>
      </c>
      <c r="AC322">
        <v>9</v>
      </c>
      <c r="AD322">
        <v>3</v>
      </c>
      <c r="AE322">
        <v>75</v>
      </c>
      <c r="AF322">
        <v>13</v>
      </c>
      <c r="AG322">
        <v>5</v>
      </c>
      <c r="AH322">
        <v>2</v>
      </c>
      <c r="AI322">
        <v>5</v>
      </c>
    </row>
    <row r="323" spans="1:35" x14ac:dyDescent="0.2">
      <c r="A323" s="102">
        <v>1013</v>
      </c>
      <c r="B323">
        <v>2206</v>
      </c>
      <c r="C323" s="106" t="s">
        <v>581</v>
      </c>
      <c r="D323" s="106" t="s">
        <v>1266</v>
      </c>
      <c r="E323">
        <v>4520</v>
      </c>
      <c r="F323">
        <v>4535</v>
      </c>
      <c r="G323">
        <v>200</v>
      </c>
      <c r="H323" s="106" t="s">
        <v>1239</v>
      </c>
      <c r="I323">
        <v>4540</v>
      </c>
      <c r="J323" s="106" t="s">
        <v>1659</v>
      </c>
      <c r="K323" s="106" t="s">
        <v>1261</v>
      </c>
      <c r="L323">
        <v>2688</v>
      </c>
      <c r="M323">
        <v>2656</v>
      </c>
      <c r="N323">
        <v>300</v>
      </c>
      <c r="O323" s="106" t="s">
        <v>1242</v>
      </c>
      <c r="P323">
        <v>0.81135927586647505</v>
      </c>
      <c r="Q323">
        <v>0.85777651340485706</v>
      </c>
      <c r="R323" s="15">
        <v>0.28759407949347698</v>
      </c>
      <c r="S323">
        <v>2.6846327026930999E-2</v>
      </c>
      <c r="T323">
        <v>2.82692456191818</v>
      </c>
      <c r="U323">
        <v>2.82692456191818</v>
      </c>
      <c r="V323">
        <v>1.88558269695865</v>
      </c>
      <c r="W323">
        <v>7.82</v>
      </c>
      <c r="X323">
        <v>12.15</v>
      </c>
      <c r="Y323">
        <v>278648</v>
      </c>
      <c r="Z323">
        <v>39807</v>
      </c>
      <c r="AA323">
        <v>2.15</v>
      </c>
      <c r="AB323">
        <v>7</v>
      </c>
      <c r="AC323">
        <v>6</v>
      </c>
      <c r="AD323">
        <v>1</v>
      </c>
      <c r="AE323">
        <v>85.71</v>
      </c>
      <c r="AF323">
        <v>12</v>
      </c>
      <c r="AG323">
        <v>4</v>
      </c>
      <c r="AH323">
        <v>0</v>
      </c>
      <c r="AI323">
        <v>3</v>
      </c>
    </row>
    <row r="324" spans="1:35" x14ac:dyDescent="0.2">
      <c r="A324" s="102">
        <v>185</v>
      </c>
      <c r="B324">
        <v>6752</v>
      </c>
      <c r="C324" s="106" t="s">
        <v>52</v>
      </c>
      <c r="D324" s="106" t="s">
        <v>1244</v>
      </c>
      <c r="E324">
        <v>1123.5</v>
      </c>
      <c r="F324">
        <v>1137.5</v>
      </c>
      <c r="G324">
        <v>800</v>
      </c>
      <c r="H324" s="106" t="s">
        <v>1239</v>
      </c>
      <c r="I324">
        <v>8586</v>
      </c>
      <c r="J324" s="106" t="s">
        <v>1353</v>
      </c>
      <c r="K324" s="106" t="s">
        <v>1245</v>
      </c>
      <c r="L324">
        <v>2990</v>
      </c>
      <c r="M324">
        <v>2947</v>
      </c>
      <c r="N324">
        <v>300</v>
      </c>
      <c r="O324" s="106" t="s">
        <v>1242</v>
      </c>
      <c r="P324">
        <v>0.74866825307330698</v>
      </c>
      <c r="Q324">
        <v>0.930030813852607</v>
      </c>
      <c r="R324">
        <v>0.35845178969342401</v>
      </c>
      <c r="S324">
        <v>6.8253535110453702E-3</v>
      </c>
      <c r="T324">
        <v>0.48935541537063698</v>
      </c>
      <c r="U324">
        <v>0.48935541537063698</v>
      </c>
      <c r="V324">
        <v>0.76124069228214997</v>
      </c>
      <c r="W324">
        <v>2.19</v>
      </c>
      <c r="X324">
        <v>2.93</v>
      </c>
      <c r="Y324">
        <v>278438</v>
      </c>
      <c r="Z324">
        <v>13922</v>
      </c>
      <c r="AA324">
        <v>0.66</v>
      </c>
      <c r="AB324">
        <v>20</v>
      </c>
      <c r="AC324">
        <v>14</v>
      </c>
      <c r="AD324">
        <v>6</v>
      </c>
      <c r="AE324">
        <v>70</v>
      </c>
      <c r="AF324">
        <v>12</v>
      </c>
      <c r="AG324">
        <v>8</v>
      </c>
      <c r="AH324">
        <v>4</v>
      </c>
      <c r="AI324">
        <v>8</v>
      </c>
    </row>
    <row r="325" spans="1:35" x14ac:dyDescent="0.2">
      <c r="A325" s="102">
        <v>80</v>
      </c>
      <c r="B325">
        <v>5802</v>
      </c>
      <c r="C325" s="106" t="s">
        <v>1460</v>
      </c>
      <c r="D325" s="106" t="s">
        <v>1254</v>
      </c>
      <c r="E325">
        <v>1370</v>
      </c>
      <c r="F325">
        <v>1389.5</v>
      </c>
      <c r="G325">
        <v>700</v>
      </c>
      <c r="H325" s="106" t="s">
        <v>1239</v>
      </c>
      <c r="I325">
        <v>6995</v>
      </c>
      <c r="J325" s="106" t="s">
        <v>48</v>
      </c>
      <c r="K325" s="106" t="s">
        <v>1256</v>
      </c>
      <c r="L325">
        <v>1711</v>
      </c>
      <c r="M325">
        <v>1717</v>
      </c>
      <c r="N325">
        <v>600</v>
      </c>
      <c r="O325" s="106" t="s">
        <v>1242</v>
      </c>
      <c r="P325">
        <v>0.97126792194107003</v>
      </c>
      <c r="Q325">
        <v>0.94748434354067601</v>
      </c>
      <c r="R325">
        <v>0.37573249044477802</v>
      </c>
      <c r="S325">
        <v>8.8555986167154196E-2</v>
      </c>
      <c r="T325">
        <v>1.88863254550181</v>
      </c>
      <c r="U325">
        <v>1.88863254550181</v>
      </c>
      <c r="V325">
        <v>1.6414753168791101</v>
      </c>
      <c r="W325">
        <v>5.39</v>
      </c>
      <c r="X325">
        <v>5.59</v>
      </c>
      <c r="Y325">
        <v>277734</v>
      </c>
      <c r="Z325">
        <v>14618</v>
      </c>
      <c r="AA325">
        <v>0.72</v>
      </c>
      <c r="AB325">
        <v>19</v>
      </c>
      <c r="AC325">
        <v>12</v>
      </c>
      <c r="AD325">
        <v>7</v>
      </c>
      <c r="AE325">
        <v>63.16</v>
      </c>
      <c r="AF325">
        <v>16</v>
      </c>
      <c r="AG325">
        <v>5</v>
      </c>
      <c r="AH325">
        <v>0</v>
      </c>
      <c r="AI325">
        <v>14</v>
      </c>
    </row>
    <row r="326" spans="1:35" x14ac:dyDescent="0.2">
      <c r="A326" s="102">
        <v>1684</v>
      </c>
      <c r="B326">
        <v>4208</v>
      </c>
      <c r="C326" s="106" t="s">
        <v>1430</v>
      </c>
      <c r="D326" s="106" t="s">
        <v>1263</v>
      </c>
      <c r="E326">
        <v>2070</v>
      </c>
      <c r="F326">
        <v>2080</v>
      </c>
      <c r="G326">
        <v>500</v>
      </c>
      <c r="H326" s="106" t="s">
        <v>1239</v>
      </c>
      <c r="I326">
        <v>7453</v>
      </c>
      <c r="J326" s="106" t="s">
        <v>51</v>
      </c>
      <c r="K326" s="106" t="s">
        <v>1264</v>
      </c>
      <c r="L326">
        <v>1632</v>
      </c>
      <c r="M326">
        <v>1643</v>
      </c>
      <c r="N326">
        <v>600</v>
      </c>
      <c r="O326" s="106" t="s">
        <v>1242</v>
      </c>
      <c r="P326">
        <v>0.84778476594939201</v>
      </c>
      <c r="Q326">
        <v>0.80114854837911598</v>
      </c>
      <c r="R326">
        <v>6.0983319509784403E-2</v>
      </c>
      <c r="S326">
        <v>3.5500581134028902E-2</v>
      </c>
      <c r="T326">
        <v>1.8463545507012</v>
      </c>
      <c r="U326">
        <v>1.8463545507012</v>
      </c>
      <c r="V326">
        <v>1.84202148180729</v>
      </c>
      <c r="W326">
        <v>17.920000000000002</v>
      </c>
      <c r="X326">
        <v>5.21</v>
      </c>
      <c r="Y326">
        <v>277608</v>
      </c>
      <c r="Z326">
        <v>19829</v>
      </c>
      <c r="AA326">
        <v>1.06</v>
      </c>
      <c r="AB326">
        <v>14</v>
      </c>
      <c r="AC326">
        <v>8</v>
      </c>
      <c r="AD326">
        <v>6</v>
      </c>
      <c r="AE326">
        <v>57.14</v>
      </c>
      <c r="AF326">
        <v>11</v>
      </c>
      <c r="AG326">
        <v>8</v>
      </c>
      <c r="AH326">
        <v>3</v>
      </c>
      <c r="AI326">
        <v>3</v>
      </c>
    </row>
    <row r="327" spans="1:35" x14ac:dyDescent="0.2">
      <c r="A327" s="102">
        <v>1544</v>
      </c>
      <c r="B327">
        <v>4043</v>
      </c>
      <c r="C327" s="106" t="s">
        <v>1517</v>
      </c>
      <c r="D327" s="106" t="s">
        <v>1263</v>
      </c>
      <c r="E327">
        <v>2513</v>
      </c>
      <c r="F327">
        <v>2586</v>
      </c>
      <c r="G327">
        <v>400</v>
      </c>
      <c r="H327" s="106" t="s">
        <v>1242</v>
      </c>
      <c r="I327">
        <v>4527</v>
      </c>
      <c r="J327" s="106" t="s">
        <v>1668</v>
      </c>
      <c r="K327" s="106" t="s">
        <v>1261</v>
      </c>
      <c r="L327">
        <v>3200</v>
      </c>
      <c r="M327">
        <v>3230</v>
      </c>
      <c r="N327">
        <v>300</v>
      </c>
      <c r="O327" s="106" t="s">
        <v>1239</v>
      </c>
      <c r="P327">
        <v>0.69955492999610203</v>
      </c>
      <c r="Q327">
        <v>0.81551264751240005</v>
      </c>
      <c r="R327">
        <v>5.8825367665576597E-2</v>
      </c>
      <c r="S327" s="15">
        <v>2.9422814936605899E-2</v>
      </c>
      <c r="T327">
        <v>-1.75832199602065</v>
      </c>
      <c r="U327">
        <v>1.75832199602065</v>
      </c>
      <c r="V327">
        <v>1.6568728519521501</v>
      </c>
      <c r="W327">
        <v>-7.61</v>
      </c>
      <c r="X327">
        <v>6.75</v>
      </c>
      <c r="Y327">
        <v>277189</v>
      </c>
      <c r="Z327">
        <v>25199</v>
      </c>
      <c r="AA327">
        <v>1.31</v>
      </c>
      <c r="AB327">
        <v>11</v>
      </c>
      <c r="AC327">
        <v>7</v>
      </c>
      <c r="AD327">
        <v>4</v>
      </c>
      <c r="AE327">
        <v>63.64</v>
      </c>
      <c r="AF327">
        <v>10</v>
      </c>
      <c r="AG327">
        <v>7</v>
      </c>
      <c r="AH327">
        <v>3</v>
      </c>
      <c r="AI327">
        <v>1</v>
      </c>
    </row>
    <row r="328" spans="1:35" x14ac:dyDescent="0.2">
      <c r="A328" s="102">
        <v>613</v>
      </c>
      <c r="B328">
        <v>3880</v>
      </c>
      <c r="C328" s="106" t="s">
        <v>1184</v>
      </c>
      <c r="D328" s="106" t="s">
        <v>1453</v>
      </c>
      <c r="E328">
        <v>1420</v>
      </c>
      <c r="F328">
        <v>1431</v>
      </c>
      <c r="G328">
        <v>700</v>
      </c>
      <c r="H328" s="106" t="s">
        <v>1239</v>
      </c>
      <c r="I328">
        <v>6287</v>
      </c>
      <c r="J328" s="106" t="s">
        <v>1340</v>
      </c>
      <c r="K328" s="106" t="s">
        <v>1251</v>
      </c>
      <c r="L328">
        <v>2730</v>
      </c>
      <c r="M328">
        <v>2664</v>
      </c>
      <c r="N328">
        <v>400</v>
      </c>
      <c r="O328" s="106" t="s">
        <v>1242</v>
      </c>
      <c r="P328">
        <v>0.74383745953158698</v>
      </c>
      <c r="Q328">
        <v>0.89236841760706298</v>
      </c>
      <c r="R328">
        <v>1.33847096814293E-2</v>
      </c>
      <c r="S328">
        <v>6.4199785032305898E-3</v>
      </c>
      <c r="T328">
        <v>3.0881081356578899</v>
      </c>
      <c r="U328">
        <v>3.0881081356578899</v>
      </c>
      <c r="V328">
        <v>2.8584805165857601</v>
      </c>
      <c r="W328">
        <v>14.85</v>
      </c>
      <c r="X328">
        <v>6</v>
      </c>
      <c r="Y328">
        <v>277017</v>
      </c>
      <c r="Z328">
        <v>15390</v>
      </c>
      <c r="AA328">
        <v>0.71</v>
      </c>
      <c r="AB328">
        <v>18</v>
      </c>
      <c r="AC328">
        <v>11</v>
      </c>
      <c r="AD328">
        <v>7</v>
      </c>
      <c r="AE328">
        <v>61.11</v>
      </c>
      <c r="AF328">
        <v>14</v>
      </c>
      <c r="AG328">
        <v>7</v>
      </c>
      <c r="AH328">
        <v>2</v>
      </c>
      <c r="AI328">
        <v>9</v>
      </c>
    </row>
    <row r="329" spans="1:35" x14ac:dyDescent="0.2">
      <c r="A329" s="102">
        <v>280</v>
      </c>
      <c r="B329">
        <v>2607</v>
      </c>
      <c r="C329" s="106" t="s">
        <v>1267</v>
      </c>
      <c r="D329" s="106" t="s">
        <v>1266</v>
      </c>
      <c r="E329">
        <v>2641</v>
      </c>
      <c r="F329">
        <v>2604</v>
      </c>
      <c r="G329">
        <v>400</v>
      </c>
      <c r="H329" s="106" t="s">
        <v>1242</v>
      </c>
      <c r="I329">
        <v>7182</v>
      </c>
      <c r="J329" s="106" t="s">
        <v>1354</v>
      </c>
      <c r="K329" s="106" t="s">
        <v>1294</v>
      </c>
      <c r="L329">
        <v>993</v>
      </c>
      <c r="M329">
        <v>991</v>
      </c>
      <c r="N329">
        <v>1100</v>
      </c>
      <c r="O329" s="106" t="s">
        <v>1239</v>
      </c>
      <c r="P329">
        <v>0.87943383566014499</v>
      </c>
      <c r="Q329">
        <v>0.91777060108701702</v>
      </c>
      <c r="R329">
        <v>7.0347610396826202E-2</v>
      </c>
      <c r="S329" s="15">
        <v>6.3488720929050198E-3</v>
      </c>
      <c r="T329">
        <v>-2.6033573813627</v>
      </c>
      <c r="U329">
        <v>2.6033573813627</v>
      </c>
      <c r="V329">
        <v>1.5944832167751</v>
      </c>
      <c r="W329">
        <v>-8.9</v>
      </c>
      <c r="X329">
        <v>4.66</v>
      </c>
      <c r="Y329">
        <v>276895</v>
      </c>
      <c r="Z329">
        <v>14573</v>
      </c>
      <c r="AA329">
        <v>0.61</v>
      </c>
      <c r="AB329">
        <v>19</v>
      </c>
      <c r="AC329">
        <v>11</v>
      </c>
      <c r="AD329">
        <v>8</v>
      </c>
      <c r="AE329">
        <v>57.89</v>
      </c>
      <c r="AF329">
        <v>11</v>
      </c>
      <c r="AG329">
        <v>8</v>
      </c>
      <c r="AH329">
        <v>6</v>
      </c>
      <c r="AI329">
        <v>5</v>
      </c>
    </row>
    <row r="330" spans="1:35" x14ac:dyDescent="0.2">
      <c r="A330" s="102">
        <v>1271</v>
      </c>
      <c r="B330">
        <v>6361</v>
      </c>
      <c r="C330" s="106" t="s">
        <v>740</v>
      </c>
      <c r="D330" s="106" t="s">
        <v>1251</v>
      </c>
      <c r="E330">
        <v>2705</v>
      </c>
      <c r="F330">
        <v>2723</v>
      </c>
      <c r="G330">
        <v>400</v>
      </c>
      <c r="H330" s="106" t="s">
        <v>1242</v>
      </c>
      <c r="I330">
        <v>7205</v>
      </c>
      <c r="J330" s="106" t="s">
        <v>57</v>
      </c>
      <c r="K330" s="106" t="s">
        <v>1256</v>
      </c>
      <c r="L330">
        <v>955</v>
      </c>
      <c r="M330">
        <v>974</v>
      </c>
      <c r="N330">
        <v>1100</v>
      </c>
      <c r="O330" s="106" t="s">
        <v>1239</v>
      </c>
      <c r="P330">
        <v>0.69930946399545302</v>
      </c>
      <c r="Q330">
        <v>0.83941411669971699</v>
      </c>
      <c r="R330">
        <v>0.29428775789825301</v>
      </c>
      <c r="S330" s="106">
        <v>6.3188937235269901E-2</v>
      </c>
      <c r="T330">
        <v>-1.4952640327243401</v>
      </c>
      <c r="U330">
        <v>1.4952640327243401</v>
      </c>
      <c r="V330">
        <v>1.27191812361594</v>
      </c>
      <c r="W330">
        <v>-7.32</v>
      </c>
      <c r="X330">
        <v>1.63</v>
      </c>
      <c r="Y330">
        <v>275091</v>
      </c>
      <c r="Z330">
        <v>17193</v>
      </c>
      <c r="AA330">
        <v>0.79</v>
      </c>
      <c r="AB330">
        <v>16</v>
      </c>
      <c r="AC330">
        <v>10</v>
      </c>
      <c r="AD330">
        <v>6</v>
      </c>
      <c r="AE330">
        <v>62.5</v>
      </c>
      <c r="AF330">
        <v>11</v>
      </c>
      <c r="AG330">
        <v>8</v>
      </c>
      <c r="AH330">
        <v>3</v>
      </c>
      <c r="AI330">
        <v>5</v>
      </c>
    </row>
    <row r="331" spans="1:35" x14ac:dyDescent="0.2">
      <c r="A331" s="102">
        <v>1508</v>
      </c>
      <c r="B331">
        <v>3291</v>
      </c>
      <c r="C331" s="106" t="s">
        <v>56</v>
      </c>
      <c r="D331" s="106" t="s">
        <v>1260</v>
      </c>
      <c r="E331">
        <v>1567</v>
      </c>
      <c r="F331">
        <v>1566</v>
      </c>
      <c r="G331">
        <v>700</v>
      </c>
      <c r="H331" s="106" t="s">
        <v>1242</v>
      </c>
      <c r="I331">
        <v>9787</v>
      </c>
      <c r="J331" s="106" t="s">
        <v>1655</v>
      </c>
      <c r="K331" s="106" t="s">
        <v>1253</v>
      </c>
      <c r="L331">
        <v>3535</v>
      </c>
      <c r="M331">
        <v>3540</v>
      </c>
      <c r="N331">
        <v>300</v>
      </c>
      <c r="O331" s="106" t="s">
        <v>1239</v>
      </c>
      <c r="P331">
        <v>0.70852531727790702</v>
      </c>
      <c r="Q331">
        <v>0.81829427802310895</v>
      </c>
      <c r="R331">
        <v>0.243351321638452</v>
      </c>
      <c r="S331" s="15">
        <v>2.8191596978228001E-2</v>
      </c>
      <c r="T331">
        <v>-2.4611404709343301</v>
      </c>
      <c r="U331">
        <v>2.4611404709343301</v>
      </c>
      <c r="V331">
        <v>2.4772474509955198</v>
      </c>
      <c r="W331">
        <v>-10.38</v>
      </c>
      <c r="X331">
        <v>3.22</v>
      </c>
      <c r="Y331">
        <v>274387</v>
      </c>
      <c r="Z331">
        <v>22866</v>
      </c>
      <c r="AA331">
        <v>1.5</v>
      </c>
      <c r="AB331">
        <v>12</v>
      </c>
      <c r="AC331">
        <v>9</v>
      </c>
      <c r="AD331">
        <v>3</v>
      </c>
      <c r="AE331">
        <v>75</v>
      </c>
      <c r="AF331">
        <v>12</v>
      </c>
      <c r="AG331">
        <v>7</v>
      </c>
      <c r="AH331">
        <v>1</v>
      </c>
      <c r="AI331">
        <v>4</v>
      </c>
    </row>
    <row r="332" spans="1:35" x14ac:dyDescent="0.2">
      <c r="A332" s="102">
        <v>353</v>
      </c>
      <c r="B332">
        <v>7751</v>
      </c>
      <c r="C332" s="106" t="s">
        <v>1667</v>
      </c>
      <c r="D332" s="106" t="s">
        <v>1244</v>
      </c>
      <c r="E332">
        <v>2676</v>
      </c>
      <c r="F332">
        <v>2724</v>
      </c>
      <c r="G332">
        <v>400</v>
      </c>
      <c r="H332" s="106" t="s">
        <v>1239</v>
      </c>
      <c r="I332">
        <v>8377</v>
      </c>
      <c r="J332" s="106" t="s">
        <v>1360</v>
      </c>
      <c r="K332" s="106" t="s">
        <v>1294</v>
      </c>
      <c r="L332">
        <v>970</v>
      </c>
      <c r="M332">
        <v>971</v>
      </c>
      <c r="N332">
        <v>1100</v>
      </c>
      <c r="O332" s="106" t="s">
        <v>1242</v>
      </c>
      <c r="P332">
        <v>0.83780451591812</v>
      </c>
      <c r="Q332">
        <v>0.91026402653228</v>
      </c>
      <c r="R332" s="106">
        <v>0.13557706890601201</v>
      </c>
      <c r="S332">
        <v>2.0696254546529499E-4</v>
      </c>
      <c r="T332">
        <v>1.63321599710837</v>
      </c>
      <c r="U332">
        <v>1.63321599710837</v>
      </c>
      <c r="V332">
        <v>0.54424204787401598</v>
      </c>
      <c r="W332">
        <v>3.43</v>
      </c>
      <c r="X332">
        <v>1.97</v>
      </c>
      <c r="Y332">
        <v>274009</v>
      </c>
      <c r="Z332">
        <v>18267</v>
      </c>
      <c r="AA332">
        <v>0.96</v>
      </c>
      <c r="AB332">
        <v>15</v>
      </c>
      <c r="AC332">
        <v>12</v>
      </c>
      <c r="AD332">
        <v>3</v>
      </c>
      <c r="AE332">
        <v>80</v>
      </c>
      <c r="AF332">
        <v>12</v>
      </c>
      <c r="AG332">
        <v>6</v>
      </c>
      <c r="AH332">
        <v>2</v>
      </c>
      <c r="AI332">
        <v>7</v>
      </c>
    </row>
    <row r="333" spans="1:35" x14ac:dyDescent="0.2">
      <c r="A333" s="102">
        <v>1009</v>
      </c>
      <c r="B333">
        <v>1969</v>
      </c>
      <c r="C333" s="106" t="s">
        <v>1597</v>
      </c>
      <c r="D333" s="106" t="s">
        <v>1249</v>
      </c>
      <c r="E333">
        <v>1784</v>
      </c>
      <c r="F333">
        <v>1789</v>
      </c>
      <c r="G333">
        <v>600</v>
      </c>
      <c r="H333" s="106" t="s">
        <v>1239</v>
      </c>
      <c r="I333">
        <v>6287</v>
      </c>
      <c r="J333" s="106" t="s">
        <v>1340</v>
      </c>
      <c r="K333" s="106" t="s">
        <v>1251</v>
      </c>
      <c r="L333">
        <v>2730</v>
      </c>
      <c r="M333">
        <v>2664</v>
      </c>
      <c r="N333">
        <v>400</v>
      </c>
      <c r="O333" s="106" t="s">
        <v>1242</v>
      </c>
      <c r="P333">
        <v>0.79510260089385199</v>
      </c>
      <c r="Q333">
        <v>0.85816465808133202</v>
      </c>
      <c r="R333">
        <v>9.7181118766871799E-2</v>
      </c>
      <c r="S333" s="106">
        <v>3.0155085705467301E-2</v>
      </c>
      <c r="T333">
        <v>2.5652910206823698</v>
      </c>
      <c r="U333">
        <v>2.5652910206823698</v>
      </c>
      <c r="V333">
        <v>2.97340317700914</v>
      </c>
      <c r="W333">
        <v>11.55</v>
      </c>
      <c r="X333">
        <v>0.73</v>
      </c>
      <c r="Y333">
        <v>273463</v>
      </c>
      <c r="Z333">
        <v>14393</v>
      </c>
      <c r="AA333">
        <v>0.77</v>
      </c>
      <c r="AB333">
        <v>19</v>
      </c>
      <c r="AC333">
        <v>12</v>
      </c>
      <c r="AD333">
        <v>7</v>
      </c>
      <c r="AE333">
        <v>63.16</v>
      </c>
      <c r="AF333">
        <v>12</v>
      </c>
      <c r="AG333">
        <v>9</v>
      </c>
      <c r="AH333">
        <v>4</v>
      </c>
      <c r="AI333">
        <v>6</v>
      </c>
    </row>
    <row r="334" spans="1:35" x14ac:dyDescent="0.2">
      <c r="A334" s="102">
        <v>1383</v>
      </c>
      <c r="B334">
        <v>2201</v>
      </c>
      <c r="C334" s="106" t="s">
        <v>579</v>
      </c>
      <c r="D334" s="106" t="s">
        <v>1266</v>
      </c>
      <c r="E334">
        <v>4420</v>
      </c>
      <c r="F334">
        <v>4440</v>
      </c>
      <c r="G334">
        <v>200</v>
      </c>
      <c r="H334" s="106" t="s">
        <v>1239</v>
      </c>
      <c r="I334">
        <v>8919</v>
      </c>
      <c r="J334" s="106" t="s">
        <v>1652</v>
      </c>
      <c r="K334" s="106" t="s">
        <v>1260</v>
      </c>
      <c r="L334">
        <v>3665</v>
      </c>
      <c r="M334">
        <v>3795</v>
      </c>
      <c r="N334">
        <v>200</v>
      </c>
      <c r="O334" s="106" t="s">
        <v>1242</v>
      </c>
      <c r="P334">
        <v>0.83645314959970496</v>
      </c>
      <c r="Q334">
        <v>0.829715349690203</v>
      </c>
      <c r="R334">
        <v>0.209143866146625</v>
      </c>
      <c r="S334">
        <v>3.9496993747798002E-3</v>
      </c>
      <c r="T334">
        <v>0.646701227795627</v>
      </c>
      <c r="U334">
        <v>0.646701227795627</v>
      </c>
      <c r="V334">
        <v>0.757183382846777</v>
      </c>
      <c r="W334">
        <v>2.08</v>
      </c>
      <c r="X334">
        <v>14.53</v>
      </c>
      <c r="Y334">
        <v>273285</v>
      </c>
      <c r="Z334">
        <v>39041</v>
      </c>
      <c r="AA334">
        <v>2.46</v>
      </c>
      <c r="AB334">
        <v>7</v>
      </c>
      <c r="AC334">
        <v>6</v>
      </c>
      <c r="AD334">
        <v>1</v>
      </c>
      <c r="AE334">
        <v>85.71</v>
      </c>
      <c r="AF334">
        <v>9</v>
      </c>
      <c r="AG334">
        <v>5</v>
      </c>
      <c r="AH334">
        <v>1</v>
      </c>
      <c r="AI334">
        <v>1</v>
      </c>
    </row>
    <row r="335" spans="1:35" x14ac:dyDescent="0.2">
      <c r="A335" s="102">
        <v>1620</v>
      </c>
      <c r="B335">
        <v>1963</v>
      </c>
      <c r="C335" s="106" t="s">
        <v>1486</v>
      </c>
      <c r="D335" s="106" t="s">
        <v>1249</v>
      </c>
      <c r="E335">
        <v>1482</v>
      </c>
      <c r="F335">
        <v>1500</v>
      </c>
      <c r="G335">
        <v>700</v>
      </c>
      <c r="H335" s="106" t="s">
        <v>1239</v>
      </c>
      <c r="I335">
        <v>6472</v>
      </c>
      <c r="J335" s="106" t="s">
        <v>60</v>
      </c>
      <c r="K335" s="106" t="s">
        <v>1251</v>
      </c>
      <c r="L335">
        <v>276</v>
      </c>
      <c r="M335">
        <v>281</v>
      </c>
      <c r="N335">
        <v>3700</v>
      </c>
      <c r="O335" s="106" t="s">
        <v>1242</v>
      </c>
      <c r="P335">
        <v>0.84757713381822097</v>
      </c>
      <c r="Q335">
        <v>0.80789804172756197</v>
      </c>
      <c r="R335">
        <v>0.34377150049421601</v>
      </c>
      <c r="S335">
        <v>7.4673733079739402E-2</v>
      </c>
      <c r="T335">
        <v>1.52107887181687</v>
      </c>
      <c r="U335">
        <v>1.52107887181687</v>
      </c>
      <c r="V335">
        <v>1.75526610632016</v>
      </c>
      <c r="W335">
        <v>6.53</v>
      </c>
      <c r="X335">
        <v>0.98</v>
      </c>
      <c r="Y335">
        <v>270465</v>
      </c>
      <c r="Z335">
        <v>12879</v>
      </c>
      <c r="AA335">
        <v>0.64</v>
      </c>
      <c r="AB335">
        <v>21</v>
      </c>
      <c r="AC335">
        <v>13</v>
      </c>
      <c r="AD335">
        <v>8</v>
      </c>
      <c r="AE335">
        <v>61.9</v>
      </c>
      <c r="AF335">
        <v>12</v>
      </c>
      <c r="AG335">
        <v>9</v>
      </c>
      <c r="AH335">
        <v>6</v>
      </c>
      <c r="AI335">
        <v>6</v>
      </c>
    </row>
    <row r="336" spans="1:35" x14ac:dyDescent="0.2">
      <c r="A336" s="102">
        <v>727</v>
      </c>
      <c r="B336">
        <v>1941</v>
      </c>
      <c r="C336" s="106" t="s">
        <v>1621</v>
      </c>
      <c r="D336" s="106" t="s">
        <v>1249</v>
      </c>
      <c r="E336">
        <v>2392</v>
      </c>
      <c r="F336">
        <v>2366</v>
      </c>
      <c r="G336">
        <v>400</v>
      </c>
      <c r="H336" s="106" t="s">
        <v>1239</v>
      </c>
      <c r="I336">
        <v>4613</v>
      </c>
      <c r="J336" s="106" t="s">
        <v>224</v>
      </c>
      <c r="K336" s="106" t="s">
        <v>1263</v>
      </c>
      <c r="L336">
        <v>2449</v>
      </c>
      <c r="M336">
        <v>2493</v>
      </c>
      <c r="N336">
        <v>400</v>
      </c>
      <c r="O336" s="106" t="s">
        <v>1242</v>
      </c>
      <c r="P336">
        <v>0.59998712454563796</v>
      </c>
      <c r="Q336">
        <v>0.88281417691426201</v>
      </c>
      <c r="R336" s="106">
        <v>0.23448473638918599</v>
      </c>
      <c r="S336" s="15">
        <v>1.03543965485576E-2</v>
      </c>
      <c r="T336">
        <v>5.3274799037436503E-2</v>
      </c>
      <c r="U336">
        <v>5.3274799037436503E-2</v>
      </c>
      <c r="V336">
        <v>0.118912965577848</v>
      </c>
      <c r="W336">
        <v>0.13</v>
      </c>
      <c r="X336">
        <v>5.09</v>
      </c>
      <c r="Y336">
        <v>270458</v>
      </c>
      <c r="Z336">
        <v>24587</v>
      </c>
      <c r="AA336">
        <v>1.1599999999999999</v>
      </c>
      <c r="AB336">
        <v>11</v>
      </c>
      <c r="AC336">
        <v>6</v>
      </c>
      <c r="AD336">
        <v>5</v>
      </c>
      <c r="AE336">
        <v>54.55</v>
      </c>
      <c r="AF336">
        <v>14</v>
      </c>
      <c r="AG336">
        <v>4</v>
      </c>
      <c r="AH336">
        <v>1</v>
      </c>
      <c r="AI336">
        <v>6</v>
      </c>
    </row>
    <row r="337" spans="1:35" x14ac:dyDescent="0.2">
      <c r="A337" s="102">
        <v>1187</v>
      </c>
      <c r="B337">
        <v>8410</v>
      </c>
      <c r="C337" s="106" t="s">
        <v>1451</v>
      </c>
      <c r="D337" s="106" t="s">
        <v>1294</v>
      </c>
      <c r="E337">
        <v>309</v>
      </c>
      <c r="F337">
        <v>307</v>
      </c>
      <c r="G337">
        <v>3400</v>
      </c>
      <c r="H337" s="106" t="s">
        <v>1239</v>
      </c>
      <c r="I337">
        <v>8795</v>
      </c>
      <c r="J337" s="106" t="s">
        <v>1493</v>
      </c>
      <c r="K337" s="106" t="s">
        <v>1418</v>
      </c>
      <c r="L337">
        <v>1148</v>
      </c>
      <c r="M337">
        <v>1166</v>
      </c>
      <c r="N337">
        <v>900</v>
      </c>
      <c r="O337" s="106" t="s">
        <v>1242</v>
      </c>
      <c r="P337">
        <v>0.88249304951760899</v>
      </c>
      <c r="Q337">
        <v>0.84508280474678998</v>
      </c>
      <c r="R337" s="106">
        <v>0.16050402568538999</v>
      </c>
      <c r="S337">
        <v>7.3417812147529196E-2</v>
      </c>
      <c r="T337">
        <v>0.49191925675993597</v>
      </c>
      <c r="U337">
        <v>0.49191925675993597</v>
      </c>
      <c r="V337">
        <v>0.47918158130896799</v>
      </c>
      <c r="W337">
        <v>1.53</v>
      </c>
      <c r="X337">
        <v>0.53</v>
      </c>
      <c r="Y337">
        <v>270003</v>
      </c>
      <c r="Z337">
        <v>15000</v>
      </c>
      <c r="AA337">
        <v>0.74</v>
      </c>
      <c r="AB337">
        <v>18</v>
      </c>
      <c r="AC337">
        <v>11</v>
      </c>
      <c r="AD337">
        <v>7</v>
      </c>
      <c r="AE337">
        <v>61.11</v>
      </c>
      <c r="AF337">
        <v>11</v>
      </c>
      <c r="AG337">
        <v>10</v>
      </c>
      <c r="AH337">
        <v>5</v>
      </c>
      <c r="AI337">
        <v>3</v>
      </c>
    </row>
    <row r="338" spans="1:35" x14ac:dyDescent="0.2">
      <c r="A338" s="102">
        <v>617</v>
      </c>
      <c r="B338">
        <v>6923</v>
      </c>
      <c r="C338" s="106" t="s">
        <v>55</v>
      </c>
      <c r="D338" s="106" t="s">
        <v>1244</v>
      </c>
      <c r="E338">
        <v>2761</v>
      </c>
      <c r="F338">
        <v>2784</v>
      </c>
      <c r="G338">
        <v>300</v>
      </c>
      <c r="H338" s="106" t="s">
        <v>1242</v>
      </c>
      <c r="I338">
        <v>8306</v>
      </c>
      <c r="J338" s="106" t="s">
        <v>1433</v>
      </c>
      <c r="K338" s="106" t="s">
        <v>1294</v>
      </c>
      <c r="L338">
        <v>545.5</v>
      </c>
      <c r="M338">
        <v>556.29999999999995</v>
      </c>
      <c r="N338">
        <v>1500</v>
      </c>
      <c r="O338" s="106" t="s">
        <v>1239</v>
      </c>
      <c r="P338">
        <v>0.89212203633036202</v>
      </c>
      <c r="Q338">
        <v>0.89206879093059599</v>
      </c>
      <c r="R338">
        <v>0.14633806245832801</v>
      </c>
      <c r="S338">
        <v>7.8531983621462104E-2</v>
      </c>
      <c r="T338">
        <v>-2.6503699213614298</v>
      </c>
      <c r="U338">
        <v>2.6503699213614298</v>
      </c>
      <c r="V338">
        <v>1.5968134754916401</v>
      </c>
      <c r="W338">
        <v>-5.35</v>
      </c>
      <c r="X338">
        <v>0.09</v>
      </c>
      <c r="Y338">
        <v>269656</v>
      </c>
      <c r="Z338">
        <v>17977</v>
      </c>
      <c r="AA338">
        <v>1.03</v>
      </c>
      <c r="AB338">
        <v>15</v>
      </c>
      <c r="AC338">
        <v>10</v>
      </c>
      <c r="AD338">
        <v>5</v>
      </c>
      <c r="AE338">
        <v>66.67</v>
      </c>
      <c r="AF338">
        <v>16</v>
      </c>
      <c r="AG338">
        <v>6</v>
      </c>
      <c r="AH338">
        <v>2</v>
      </c>
      <c r="AI338">
        <v>7</v>
      </c>
    </row>
    <row r="339" spans="1:35" x14ac:dyDescent="0.2">
      <c r="A339" s="102">
        <v>763</v>
      </c>
      <c r="B339">
        <v>2607</v>
      </c>
      <c r="C339" s="106" t="s">
        <v>1267</v>
      </c>
      <c r="D339" s="106" t="s">
        <v>1266</v>
      </c>
      <c r="E339">
        <v>2641</v>
      </c>
      <c r="F339">
        <v>2604</v>
      </c>
      <c r="G339">
        <v>400</v>
      </c>
      <c r="H339" s="106" t="s">
        <v>1239</v>
      </c>
      <c r="I339">
        <v>7211</v>
      </c>
      <c r="J339" s="106" t="s">
        <v>26</v>
      </c>
      <c r="K339" s="106" t="s">
        <v>1256</v>
      </c>
      <c r="L339">
        <v>388</v>
      </c>
      <c r="M339">
        <v>386</v>
      </c>
      <c r="N339">
        <v>2700</v>
      </c>
      <c r="O339" s="106" t="s">
        <v>1242</v>
      </c>
      <c r="P339">
        <v>0.91587411270430497</v>
      </c>
      <c r="Q339">
        <v>0.87977205881794296</v>
      </c>
      <c r="R339" s="15">
        <v>2.7311636374796901E-3</v>
      </c>
      <c r="S339">
        <v>1.8312217914739401E-2</v>
      </c>
      <c r="T339">
        <v>0.82693873890919301</v>
      </c>
      <c r="U339">
        <v>0.82693873890919301</v>
      </c>
      <c r="V339">
        <v>1.1075632878461801</v>
      </c>
      <c r="W339">
        <v>3.04</v>
      </c>
      <c r="X339">
        <v>0.06</v>
      </c>
      <c r="Y339">
        <v>269451</v>
      </c>
      <c r="Z339">
        <v>15850</v>
      </c>
      <c r="AA339">
        <v>0.83</v>
      </c>
      <c r="AB339">
        <v>17</v>
      </c>
      <c r="AC339">
        <v>10</v>
      </c>
      <c r="AD339">
        <v>7</v>
      </c>
      <c r="AE339">
        <v>58.82</v>
      </c>
      <c r="AF339">
        <v>11</v>
      </c>
      <c r="AG339">
        <v>8</v>
      </c>
      <c r="AH339">
        <v>4</v>
      </c>
      <c r="AI339">
        <v>5</v>
      </c>
    </row>
    <row r="340" spans="1:35" x14ac:dyDescent="0.2">
      <c r="A340" s="102">
        <v>411</v>
      </c>
      <c r="B340">
        <v>1820</v>
      </c>
      <c r="C340" s="106" t="s">
        <v>59</v>
      </c>
      <c r="D340" s="106" t="s">
        <v>1249</v>
      </c>
      <c r="E340">
        <v>2311</v>
      </c>
      <c r="F340">
        <v>2322</v>
      </c>
      <c r="G340">
        <v>400</v>
      </c>
      <c r="H340" s="106" t="s">
        <v>1242</v>
      </c>
      <c r="I340">
        <v>8697</v>
      </c>
      <c r="J340" s="106" t="s">
        <v>895</v>
      </c>
      <c r="K340" s="106" t="s">
        <v>1245</v>
      </c>
      <c r="L340">
        <v>1900</v>
      </c>
      <c r="M340">
        <v>1905</v>
      </c>
      <c r="N340">
        <v>500</v>
      </c>
      <c r="O340" s="106" t="s">
        <v>1239</v>
      </c>
      <c r="P340">
        <v>0.53269496346960399</v>
      </c>
      <c r="Q340">
        <v>0.90628965892671598</v>
      </c>
      <c r="R340">
        <v>0.24566750085430999</v>
      </c>
      <c r="S340">
        <v>6.3993386445431594E-2</v>
      </c>
      <c r="T340">
        <v>-1.5837490861682699</v>
      </c>
      <c r="U340">
        <v>1.5837490861682699</v>
      </c>
      <c r="V340">
        <v>1.5154713952166601</v>
      </c>
      <c r="W340">
        <v>-3.5</v>
      </c>
      <c r="X340">
        <v>2.5499999999999998</v>
      </c>
      <c r="Y340">
        <v>269048</v>
      </c>
      <c r="Z340">
        <v>14947</v>
      </c>
      <c r="AA340">
        <v>0.73</v>
      </c>
      <c r="AB340">
        <v>18</v>
      </c>
      <c r="AC340">
        <v>12</v>
      </c>
      <c r="AD340">
        <v>6</v>
      </c>
      <c r="AE340">
        <v>66.67</v>
      </c>
      <c r="AF340">
        <v>14</v>
      </c>
      <c r="AG340">
        <v>6</v>
      </c>
      <c r="AH340">
        <v>3</v>
      </c>
      <c r="AI340">
        <v>9</v>
      </c>
    </row>
    <row r="341" spans="1:35" x14ac:dyDescent="0.2">
      <c r="A341" s="102">
        <v>178</v>
      </c>
      <c r="B341">
        <v>6744</v>
      </c>
      <c r="C341" s="106" t="s">
        <v>1673</v>
      </c>
      <c r="D341" s="106" t="s">
        <v>1244</v>
      </c>
      <c r="E341">
        <v>2188</v>
      </c>
      <c r="F341">
        <v>2217</v>
      </c>
      <c r="G341">
        <v>500</v>
      </c>
      <c r="H341" s="106" t="s">
        <v>1242</v>
      </c>
      <c r="I341">
        <v>9746</v>
      </c>
      <c r="J341" s="106" t="s">
        <v>1442</v>
      </c>
      <c r="K341" s="106" t="s">
        <v>1241</v>
      </c>
      <c r="L341">
        <v>5000</v>
      </c>
      <c r="M341">
        <v>5050</v>
      </c>
      <c r="N341">
        <v>200</v>
      </c>
      <c r="O341" s="106" t="s">
        <v>1239</v>
      </c>
      <c r="P341">
        <v>0.621685080328791</v>
      </c>
      <c r="Q341">
        <v>0.93059619658894499</v>
      </c>
      <c r="R341" s="106">
        <v>3.8353676995415302E-2</v>
      </c>
      <c r="S341">
        <v>1.6403381004912902E-2</v>
      </c>
      <c r="T341">
        <v>-1.7413956445386101</v>
      </c>
      <c r="U341">
        <v>1.7413956445386101</v>
      </c>
      <c r="V341">
        <v>1.8986219073788799</v>
      </c>
      <c r="W341">
        <v>-5.21</v>
      </c>
      <c r="X341">
        <v>9.75</v>
      </c>
      <c r="Y341">
        <v>268884</v>
      </c>
      <c r="Z341">
        <v>15817</v>
      </c>
      <c r="AA341">
        <v>0.91</v>
      </c>
      <c r="AB341">
        <v>17</v>
      </c>
      <c r="AC341">
        <v>12</v>
      </c>
      <c r="AD341">
        <v>5</v>
      </c>
      <c r="AE341">
        <v>70.59</v>
      </c>
      <c r="AF341">
        <v>10</v>
      </c>
      <c r="AG341">
        <v>8</v>
      </c>
      <c r="AH341">
        <v>4</v>
      </c>
      <c r="AI341">
        <v>5</v>
      </c>
    </row>
    <row r="342" spans="1:35" x14ac:dyDescent="0.2">
      <c r="A342" s="102">
        <v>237</v>
      </c>
      <c r="B342">
        <v>4208</v>
      </c>
      <c r="C342" s="106" t="s">
        <v>1430</v>
      </c>
      <c r="D342" s="106" t="s">
        <v>1263</v>
      </c>
      <c r="E342">
        <v>2070</v>
      </c>
      <c r="F342">
        <v>2080</v>
      </c>
      <c r="G342">
        <v>400</v>
      </c>
      <c r="H342" s="106" t="s">
        <v>1239</v>
      </c>
      <c r="I342">
        <v>6301</v>
      </c>
      <c r="J342" s="106" t="s">
        <v>53</v>
      </c>
      <c r="K342" s="106" t="s">
        <v>1251</v>
      </c>
      <c r="L342">
        <v>2219</v>
      </c>
      <c r="M342">
        <v>2241.5</v>
      </c>
      <c r="N342">
        <v>400</v>
      </c>
      <c r="O342" s="106" t="s">
        <v>1242</v>
      </c>
      <c r="P342">
        <v>0.93049736338214095</v>
      </c>
      <c r="Q342">
        <v>0.92319186140746101</v>
      </c>
      <c r="R342" s="15">
        <v>9.5087306260965399E-2</v>
      </c>
      <c r="S342" s="15">
        <v>4.7585955970929003E-3</v>
      </c>
      <c r="T342">
        <v>1.1264015767097999</v>
      </c>
      <c r="U342">
        <v>1.1264015767097999</v>
      </c>
      <c r="V342">
        <v>2.27911538125226</v>
      </c>
      <c r="W342">
        <v>2.38</v>
      </c>
      <c r="X342">
        <v>7.2</v>
      </c>
      <c r="Y342">
        <v>267339</v>
      </c>
      <c r="Z342">
        <v>22278</v>
      </c>
      <c r="AA342">
        <v>1.1200000000000001</v>
      </c>
      <c r="AB342">
        <v>12</v>
      </c>
      <c r="AC342">
        <v>8</v>
      </c>
      <c r="AD342">
        <v>4</v>
      </c>
      <c r="AE342">
        <v>66.67</v>
      </c>
      <c r="AF342">
        <v>12</v>
      </c>
      <c r="AG342">
        <v>6</v>
      </c>
      <c r="AH342">
        <v>1</v>
      </c>
      <c r="AI342">
        <v>5</v>
      </c>
    </row>
    <row r="343" spans="1:35" x14ac:dyDescent="0.2">
      <c r="A343" s="102">
        <v>863</v>
      </c>
      <c r="B343">
        <v>2602</v>
      </c>
      <c r="C343" s="106" t="s">
        <v>550</v>
      </c>
      <c r="D343" s="106" t="s">
        <v>1266</v>
      </c>
      <c r="E343">
        <v>3590</v>
      </c>
      <c r="F343">
        <v>3520</v>
      </c>
      <c r="G343">
        <v>200</v>
      </c>
      <c r="H343" s="106" t="s">
        <v>1242</v>
      </c>
      <c r="I343">
        <v>6592</v>
      </c>
      <c r="J343" s="106" t="s">
        <v>1464</v>
      </c>
      <c r="K343" s="106" t="s">
        <v>1244</v>
      </c>
      <c r="L343">
        <v>3950</v>
      </c>
      <c r="M343">
        <v>3995</v>
      </c>
      <c r="N343">
        <v>200</v>
      </c>
      <c r="O343" s="106" t="s">
        <v>1239</v>
      </c>
      <c r="P343">
        <v>0.76812806425140001</v>
      </c>
      <c r="Q343">
        <v>0.87079916697091098</v>
      </c>
      <c r="R343" s="15">
        <v>3.4074879417954403E-2</v>
      </c>
      <c r="S343" s="15">
        <v>9.7613048394247698E-2</v>
      </c>
      <c r="T343">
        <v>-1.1346030031398799</v>
      </c>
      <c r="U343">
        <v>1.1346030031398799</v>
      </c>
      <c r="V343">
        <v>9.3927424777969698E-2</v>
      </c>
      <c r="W343">
        <v>-2.59</v>
      </c>
      <c r="X343">
        <v>11.89</v>
      </c>
      <c r="Y343">
        <v>266896</v>
      </c>
      <c r="Z343">
        <v>22241</v>
      </c>
      <c r="AA343">
        <v>1.1299999999999999</v>
      </c>
      <c r="AB343">
        <v>12</v>
      </c>
      <c r="AC343">
        <v>9</v>
      </c>
      <c r="AD343">
        <v>3</v>
      </c>
      <c r="AE343">
        <v>75</v>
      </c>
      <c r="AF343">
        <v>11</v>
      </c>
      <c r="AG343">
        <v>6</v>
      </c>
      <c r="AH343">
        <v>2</v>
      </c>
      <c r="AI343">
        <v>4</v>
      </c>
    </row>
    <row r="344" spans="1:35" x14ac:dyDescent="0.2">
      <c r="A344" s="102">
        <v>560</v>
      </c>
      <c r="B344">
        <v>7735</v>
      </c>
      <c r="C344" s="106" t="s">
        <v>1660</v>
      </c>
      <c r="D344" s="106" t="s">
        <v>1244</v>
      </c>
      <c r="E344">
        <v>5640</v>
      </c>
      <c r="F344">
        <v>5860</v>
      </c>
      <c r="G344">
        <v>100</v>
      </c>
      <c r="H344" s="106" t="s">
        <v>1242</v>
      </c>
      <c r="I344">
        <v>9684</v>
      </c>
      <c r="J344" s="106" t="s">
        <v>1421</v>
      </c>
      <c r="K344" s="106" t="s">
        <v>1241</v>
      </c>
      <c r="L344">
        <v>4715</v>
      </c>
      <c r="M344">
        <v>4725</v>
      </c>
      <c r="N344">
        <v>100</v>
      </c>
      <c r="O344" s="106" t="s">
        <v>1239</v>
      </c>
      <c r="P344">
        <v>0.73969008283125603</v>
      </c>
      <c r="Q344">
        <v>0.896634101450557</v>
      </c>
      <c r="R344">
        <v>2.3617158411327801E-2</v>
      </c>
      <c r="S344" s="15">
        <v>8.0496448302677395E-2</v>
      </c>
      <c r="T344">
        <v>-1.2915371497319199</v>
      </c>
      <c r="U344">
        <v>1.2915371497319199</v>
      </c>
      <c r="V344">
        <v>1.5169927224683599</v>
      </c>
      <c r="W344">
        <v>-10.4</v>
      </c>
      <c r="X344">
        <v>19.37</v>
      </c>
      <c r="Y344">
        <v>266427</v>
      </c>
      <c r="Z344">
        <v>33303</v>
      </c>
      <c r="AA344">
        <v>1.66</v>
      </c>
      <c r="AB344">
        <v>8</v>
      </c>
      <c r="AC344">
        <v>7</v>
      </c>
      <c r="AD344">
        <v>1</v>
      </c>
      <c r="AE344">
        <v>87.5</v>
      </c>
      <c r="AF344">
        <v>7</v>
      </c>
      <c r="AG344">
        <v>5</v>
      </c>
      <c r="AH344">
        <v>1</v>
      </c>
      <c r="AI344">
        <v>2</v>
      </c>
    </row>
    <row r="345" spans="1:35" x14ac:dyDescent="0.2">
      <c r="A345" s="102">
        <v>1415</v>
      </c>
      <c r="B345">
        <v>3076</v>
      </c>
      <c r="C345" s="106" t="s">
        <v>1553</v>
      </c>
      <c r="D345" s="106" t="s">
        <v>1246</v>
      </c>
      <c r="E345">
        <v>1640</v>
      </c>
      <c r="F345">
        <v>1630</v>
      </c>
      <c r="G345">
        <v>600</v>
      </c>
      <c r="H345" s="106" t="s">
        <v>1239</v>
      </c>
      <c r="I345">
        <v>5631</v>
      </c>
      <c r="J345" s="106" t="s">
        <v>1457</v>
      </c>
      <c r="K345" s="106" t="s">
        <v>1251</v>
      </c>
      <c r="L345">
        <v>1680</v>
      </c>
      <c r="M345">
        <v>1670</v>
      </c>
      <c r="N345">
        <v>600</v>
      </c>
      <c r="O345" s="106" t="s">
        <v>1242</v>
      </c>
      <c r="P345">
        <v>0.94111883826647402</v>
      </c>
      <c r="Q345">
        <v>0.82647274465938603</v>
      </c>
      <c r="R345" s="15">
        <v>6.1893147193002496E-7</v>
      </c>
      <c r="S345">
        <v>9.2877251462893995E-2</v>
      </c>
      <c r="T345">
        <v>2.3178670335953</v>
      </c>
      <c r="U345">
        <v>2.3178670335953</v>
      </c>
      <c r="V345">
        <v>1.94077732330762</v>
      </c>
      <c r="W345">
        <v>7.2</v>
      </c>
      <c r="X345">
        <v>2.4</v>
      </c>
      <c r="Y345">
        <v>265440</v>
      </c>
      <c r="Z345">
        <v>16590</v>
      </c>
      <c r="AA345">
        <v>0.87</v>
      </c>
      <c r="AB345">
        <v>16</v>
      </c>
      <c r="AC345">
        <v>12</v>
      </c>
      <c r="AD345">
        <v>4</v>
      </c>
      <c r="AE345">
        <v>75</v>
      </c>
      <c r="AF345">
        <v>11</v>
      </c>
      <c r="AG345">
        <v>8</v>
      </c>
      <c r="AH345">
        <v>3</v>
      </c>
      <c r="AI345">
        <v>5</v>
      </c>
    </row>
    <row r="346" spans="1:35" x14ac:dyDescent="0.2">
      <c r="A346" s="102">
        <v>1571</v>
      </c>
      <c r="B346">
        <v>1861</v>
      </c>
      <c r="C346" s="106" t="s">
        <v>1684</v>
      </c>
      <c r="D346" s="106" t="s">
        <v>1249</v>
      </c>
      <c r="E346">
        <v>3015</v>
      </c>
      <c r="F346">
        <v>3085</v>
      </c>
      <c r="G346">
        <v>300</v>
      </c>
      <c r="H346" s="106" t="s">
        <v>1239</v>
      </c>
      <c r="I346">
        <v>9787</v>
      </c>
      <c r="J346" s="106" t="s">
        <v>1655</v>
      </c>
      <c r="K346" s="106" t="s">
        <v>1253</v>
      </c>
      <c r="L346">
        <v>3535</v>
      </c>
      <c r="M346">
        <v>3540</v>
      </c>
      <c r="N346">
        <v>300</v>
      </c>
      <c r="O346" s="106" t="s">
        <v>1242</v>
      </c>
      <c r="P346">
        <v>0.60715978535353099</v>
      </c>
      <c r="Q346">
        <v>0.81273674560098796</v>
      </c>
      <c r="R346">
        <v>0.12227642582174</v>
      </c>
      <c r="S346" s="15">
        <v>7.66353671884616E-3</v>
      </c>
      <c r="T346">
        <v>0.94709393604153203</v>
      </c>
      <c r="U346">
        <v>0.94709393604153203</v>
      </c>
      <c r="V346">
        <v>0.67465578625261202</v>
      </c>
      <c r="W346">
        <v>2.17</v>
      </c>
      <c r="X346">
        <v>12.85</v>
      </c>
      <c r="Y346">
        <v>265230</v>
      </c>
      <c r="Z346">
        <v>24112</v>
      </c>
      <c r="AA346">
        <v>1.32</v>
      </c>
      <c r="AB346">
        <v>11</v>
      </c>
      <c r="AC346">
        <v>8</v>
      </c>
      <c r="AD346">
        <v>3</v>
      </c>
      <c r="AE346">
        <v>72.73</v>
      </c>
      <c r="AF346">
        <v>11</v>
      </c>
      <c r="AG346">
        <v>7</v>
      </c>
      <c r="AH346">
        <v>1</v>
      </c>
      <c r="AI346">
        <v>3</v>
      </c>
    </row>
    <row r="347" spans="1:35" x14ac:dyDescent="0.2">
      <c r="A347" s="102">
        <v>435</v>
      </c>
      <c r="B347">
        <v>1332</v>
      </c>
      <c r="C347" s="106" t="s">
        <v>1647</v>
      </c>
      <c r="D347" s="106" t="s">
        <v>1357</v>
      </c>
      <c r="E347">
        <v>571</v>
      </c>
      <c r="F347">
        <v>570</v>
      </c>
      <c r="G347">
        <v>1400</v>
      </c>
      <c r="H347" s="106" t="s">
        <v>1242</v>
      </c>
      <c r="I347">
        <v>4534</v>
      </c>
      <c r="J347" s="106" t="s">
        <v>1490</v>
      </c>
      <c r="K347" s="106" t="s">
        <v>1261</v>
      </c>
      <c r="L347">
        <v>4110</v>
      </c>
      <c r="M347">
        <v>4065</v>
      </c>
      <c r="N347">
        <v>200</v>
      </c>
      <c r="O347" s="106" t="s">
        <v>1239</v>
      </c>
      <c r="P347">
        <v>0.78723714077981399</v>
      </c>
      <c r="Q347">
        <v>0.90502654466729604</v>
      </c>
      <c r="R347">
        <v>3.77450297457287E-2</v>
      </c>
      <c r="S347">
        <v>6.3193950503628402E-2</v>
      </c>
      <c r="T347">
        <v>-0.96025248884416103</v>
      </c>
      <c r="U347">
        <v>0.96025248884416103</v>
      </c>
      <c r="V347">
        <v>1.34127457124483</v>
      </c>
      <c r="W347">
        <v>-2.41</v>
      </c>
      <c r="X347">
        <v>1.85</v>
      </c>
      <c r="Y347">
        <v>265182</v>
      </c>
      <c r="Z347">
        <v>17679</v>
      </c>
      <c r="AA347">
        <v>1.1100000000000001</v>
      </c>
      <c r="AB347">
        <v>15</v>
      </c>
      <c r="AC347">
        <v>11</v>
      </c>
      <c r="AD347">
        <v>4</v>
      </c>
      <c r="AE347">
        <v>73.33</v>
      </c>
      <c r="AF347">
        <v>12</v>
      </c>
      <c r="AG347">
        <v>7</v>
      </c>
      <c r="AH347">
        <v>2</v>
      </c>
      <c r="AI347">
        <v>6</v>
      </c>
    </row>
    <row r="348" spans="1:35" x14ac:dyDescent="0.2">
      <c r="A348" s="102">
        <v>1041</v>
      </c>
      <c r="B348">
        <v>3774</v>
      </c>
      <c r="C348" s="106" t="s">
        <v>655</v>
      </c>
      <c r="D348" s="106" t="s">
        <v>1241</v>
      </c>
      <c r="E348">
        <v>3240</v>
      </c>
      <c r="F348">
        <v>3285</v>
      </c>
      <c r="G348">
        <v>300</v>
      </c>
      <c r="H348" s="106" t="s">
        <v>1239</v>
      </c>
      <c r="I348">
        <v>4186</v>
      </c>
      <c r="J348" s="106" t="s">
        <v>664</v>
      </c>
      <c r="K348" s="106" t="s">
        <v>1263</v>
      </c>
      <c r="L348">
        <v>4130</v>
      </c>
      <c r="M348">
        <v>4240</v>
      </c>
      <c r="N348">
        <v>200</v>
      </c>
      <c r="O348" s="106" t="s">
        <v>1242</v>
      </c>
      <c r="P348">
        <v>0.72891180634494901</v>
      </c>
      <c r="Q348">
        <v>0.85610004867794798</v>
      </c>
      <c r="R348">
        <v>0.157967834314587</v>
      </c>
      <c r="S348">
        <v>3.7085584045534303E-2</v>
      </c>
      <c r="T348">
        <v>2.74570415508955</v>
      </c>
      <c r="U348">
        <v>2.74570415508955</v>
      </c>
      <c r="V348">
        <v>2.35633798498182</v>
      </c>
      <c r="W348">
        <v>14.93</v>
      </c>
      <c r="X348">
        <v>16.21</v>
      </c>
      <c r="Y348">
        <v>265148</v>
      </c>
      <c r="Z348">
        <v>18939</v>
      </c>
      <c r="AA348">
        <v>1.04</v>
      </c>
      <c r="AB348">
        <v>14</v>
      </c>
      <c r="AC348">
        <v>10</v>
      </c>
      <c r="AD348">
        <v>4</v>
      </c>
      <c r="AE348">
        <v>71.430000000000007</v>
      </c>
      <c r="AF348">
        <v>9</v>
      </c>
      <c r="AG348">
        <v>8</v>
      </c>
      <c r="AH348">
        <v>4</v>
      </c>
      <c r="AI348">
        <v>2</v>
      </c>
    </row>
    <row r="349" spans="1:35" x14ac:dyDescent="0.2">
      <c r="A349" s="102">
        <v>507</v>
      </c>
      <c r="B349">
        <v>4536</v>
      </c>
      <c r="C349" s="106" t="s">
        <v>1523</v>
      </c>
      <c r="D349" s="106" t="s">
        <v>1261</v>
      </c>
      <c r="E349">
        <v>1884</v>
      </c>
      <c r="F349">
        <v>1896</v>
      </c>
      <c r="G349">
        <v>400</v>
      </c>
      <c r="H349" s="106" t="s">
        <v>1242</v>
      </c>
      <c r="I349">
        <v>7729</v>
      </c>
      <c r="J349" s="106" t="s">
        <v>544</v>
      </c>
      <c r="K349" s="106" t="s">
        <v>1248</v>
      </c>
      <c r="L349">
        <v>3600</v>
      </c>
      <c r="M349">
        <v>3715</v>
      </c>
      <c r="N349">
        <v>200</v>
      </c>
      <c r="O349" s="106" t="s">
        <v>1239</v>
      </c>
      <c r="P349">
        <v>0.58332972301611197</v>
      </c>
      <c r="Q349">
        <v>0.89984932274345997</v>
      </c>
      <c r="R349">
        <v>0.24359610835808199</v>
      </c>
      <c r="S349" s="15">
        <v>6.7263996959690306E-2</v>
      </c>
      <c r="T349">
        <v>-0.105040925407326</v>
      </c>
      <c r="U349">
        <v>0.105040925407326</v>
      </c>
      <c r="V349">
        <v>0.23191573647460201</v>
      </c>
      <c r="W349">
        <v>-0.47</v>
      </c>
      <c r="X349">
        <v>2.0699999999999998</v>
      </c>
      <c r="Y349">
        <v>264717</v>
      </c>
      <c r="Z349">
        <v>13236</v>
      </c>
      <c r="AA349">
        <v>0.64</v>
      </c>
      <c r="AB349">
        <v>20</v>
      </c>
      <c r="AC349">
        <v>13</v>
      </c>
      <c r="AD349">
        <v>7</v>
      </c>
      <c r="AE349">
        <v>65</v>
      </c>
      <c r="AF349">
        <v>10</v>
      </c>
      <c r="AG349">
        <v>12</v>
      </c>
      <c r="AH349">
        <v>5</v>
      </c>
      <c r="AI349">
        <v>3</v>
      </c>
    </row>
    <row r="350" spans="1:35" x14ac:dyDescent="0.2">
      <c r="A350" s="102">
        <v>536</v>
      </c>
      <c r="B350">
        <v>7205</v>
      </c>
      <c r="C350" s="106" t="s">
        <v>57</v>
      </c>
      <c r="D350" s="106" t="s">
        <v>1256</v>
      </c>
      <c r="E350">
        <v>955</v>
      </c>
      <c r="F350">
        <v>974</v>
      </c>
      <c r="G350">
        <v>1100</v>
      </c>
      <c r="H350" s="106" t="s">
        <v>1242</v>
      </c>
      <c r="I350">
        <v>8410</v>
      </c>
      <c r="J350" s="106" t="s">
        <v>1451</v>
      </c>
      <c r="K350" s="106" t="s">
        <v>1294</v>
      </c>
      <c r="L350">
        <v>309</v>
      </c>
      <c r="M350">
        <v>307</v>
      </c>
      <c r="N350">
        <v>3500</v>
      </c>
      <c r="O350" s="106" t="s">
        <v>1239</v>
      </c>
      <c r="P350">
        <v>0.91654492596875203</v>
      </c>
      <c r="Q350">
        <v>0.89779621769002405</v>
      </c>
      <c r="R350" s="106">
        <v>0.10024806412024501</v>
      </c>
      <c r="S350" s="15">
        <v>3.8554024162532299E-2</v>
      </c>
      <c r="T350">
        <v>-0.90531652696254505</v>
      </c>
      <c r="U350">
        <v>0.90531652696254505</v>
      </c>
      <c r="V350">
        <v>1.3747752959959001</v>
      </c>
      <c r="W350">
        <v>-2.08</v>
      </c>
      <c r="X350">
        <v>0.28999999999999998</v>
      </c>
      <c r="Y350">
        <v>264441</v>
      </c>
      <c r="Z350">
        <v>14691</v>
      </c>
      <c r="AA350">
        <v>0.69</v>
      </c>
      <c r="AB350">
        <v>18</v>
      </c>
      <c r="AC350">
        <v>10</v>
      </c>
      <c r="AD350">
        <v>8</v>
      </c>
      <c r="AE350">
        <v>55.56</v>
      </c>
      <c r="AF350">
        <v>12</v>
      </c>
      <c r="AG350">
        <v>8</v>
      </c>
      <c r="AH350">
        <v>3</v>
      </c>
      <c r="AI350">
        <v>7</v>
      </c>
    </row>
    <row r="351" spans="1:35" x14ac:dyDescent="0.2">
      <c r="A351" s="102">
        <v>233</v>
      </c>
      <c r="B351">
        <v>4208</v>
      </c>
      <c r="C351" s="106" t="s">
        <v>1430</v>
      </c>
      <c r="D351" s="106" t="s">
        <v>1263</v>
      </c>
      <c r="E351">
        <v>2070</v>
      </c>
      <c r="F351">
        <v>2080</v>
      </c>
      <c r="G351">
        <v>500</v>
      </c>
      <c r="H351" s="106" t="s">
        <v>1239</v>
      </c>
      <c r="I351">
        <v>7762</v>
      </c>
      <c r="J351" s="106" t="s">
        <v>1444</v>
      </c>
      <c r="K351" s="106" t="s">
        <v>1248</v>
      </c>
      <c r="L351">
        <v>456</v>
      </c>
      <c r="M351">
        <v>459</v>
      </c>
      <c r="N351">
        <v>2300</v>
      </c>
      <c r="O351" s="106" t="s">
        <v>1242</v>
      </c>
      <c r="P351">
        <v>0.94122243643149295</v>
      </c>
      <c r="Q351">
        <v>0.92379727818235502</v>
      </c>
      <c r="R351">
        <v>5.7038485808816999E-2</v>
      </c>
      <c r="S351" s="15">
        <v>1.4473361436704099E-4</v>
      </c>
      <c r="T351">
        <v>2.7559496662246201</v>
      </c>
      <c r="U351">
        <v>2.7559496662246201</v>
      </c>
      <c r="V351">
        <v>2.8714574216400499</v>
      </c>
      <c r="W351">
        <v>10.79</v>
      </c>
      <c r="X351">
        <v>1.51</v>
      </c>
      <c r="Y351">
        <v>264335</v>
      </c>
      <c r="Z351">
        <v>17622</v>
      </c>
      <c r="AA351">
        <v>0.89</v>
      </c>
      <c r="AB351">
        <v>15</v>
      </c>
      <c r="AC351">
        <v>10</v>
      </c>
      <c r="AD351">
        <v>5</v>
      </c>
      <c r="AE351">
        <v>66.67</v>
      </c>
      <c r="AF351">
        <v>13</v>
      </c>
      <c r="AG351">
        <v>5</v>
      </c>
      <c r="AH351">
        <v>2</v>
      </c>
      <c r="AI351">
        <v>8</v>
      </c>
    </row>
    <row r="352" spans="1:35" x14ac:dyDescent="0.2">
      <c r="A352" s="102">
        <v>1128</v>
      </c>
      <c r="B352">
        <v>8750</v>
      </c>
      <c r="C352" s="106" t="s">
        <v>28</v>
      </c>
      <c r="D352" s="106" t="s">
        <v>1418</v>
      </c>
      <c r="E352">
        <v>1566.5</v>
      </c>
      <c r="F352">
        <v>1593.5</v>
      </c>
      <c r="G352">
        <v>600</v>
      </c>
      <c r="H352" s="106" t="s">
        <v>1242</v>
      </c>
      <c r="I352">
        <v>9303</v>
      </c>
      <c r="J352" s="106" t="s">
        <v>1638</v>
      </c>
      <c r="K352" s="106" t="s">
        <v>1657</v>
      </c>
      <c r="L352">
        <v>1375</v>
      </c>
      <c r="M352">
        <v>1379</v>
      </c>
      <c r="N352">
        <v>700</v>
      </c>
      <c r="O352" s="106" t="s">
        <v>1239</v>
      </c>
      <c r="P352">
        <v>0.77141752689671494</v>
      </c>
      <c r="Q352">
        <v>0.84951441564497499</v>
      </c>
      <c r="R352">
        <v>0.325050389245439</v>
      </c>
      <c r="S352" s="15">
        <v>9.4083810066703595E-4</v>
      </c>
      <c r="T352">
        <v>-0.87180493553232496</v>
      </c>
      <c r="U352">
        <v>0.87180493553232496</v>
      </c>
      <c r="V352">
        <v>1.1355972264452601</v>
      </c>
      <c r="W352">
        <v>-2.6</v>
      </c>
      <c r="X352">
        <v>0.96</v>
      </c>
      <c r="Y352">
        <v>263602</v>
      </c>
      <c r="Z352">
        <v>15506</v>
      </c>
      <c r="AA352">
        <v>0.72</v>
      </c>
      <c r="AB352">
        <v>17</v>
      </c>
      <c r="AC352">
        <v>11</v>
      </c>
      <c r="AD352">
        <v>6</v>
      </c>
      <c r="AE352">
        <v>64.709999999999994</v>
      </c>
      <c r="AF352">
        <v>12</v>
      </c>
      <c r="AG352">
        <v>9</v>
      </c>
      <c r="AH352">
        <v>3</v>
      </c>
      <c r="AI352">
        <v>5</v>
      </c>
    </row>
    <row r="353" spans="1:35" x14ac:dyDescent="0.2">
      <c r="A353" s="102">
        <v>1501</v>
      </c>
      <c r="B353">
        <v>4185</v>
      </c>
      <c r="C353" s="106" t="s">
        <v>1642</v>
      </c>
      <c r="D353" s="106" t="s">
        <v>1263</v>
      </c>
      <c r="E353">
        <v>2057</v>
      </c>
      <c r="F353">
        <v>2087</v>
      </c>
      <c r="G353">
        <v>500</v>
      </c>
      <c r="H353" s="106" t="s">
        <v>1239</v>
      </c>
      <c r="I353">
        <v>8194</v>
      </c>
      <c r="J353" s="106" t="s">
        <v>1404</v>
      </c>
      <c r="K353" s="106" t="s">
        <v>1264</v>
      </c>
      <c r="L353">
        <v>2538</v>
      </c>
      <c r="M353">
        <v>2541</v>
      </c>
      <c r="N353">
        <v>400</v>
      </c>
      <c r="O353" s="106" t="s">
        <v>1242</v>
      </c>
      <c r="P353">
        <v>0.54590147417352797</v>
      </c>
      <c r="Q353">
        <v>0.81929197741751902</v>
      </c>
      <c r="R353" s="15">
        <v>0.218348501782541</v>
      </c>
      <c r="S353">
        <v>3.3452869142834497E-2</v>
      </c>
      <c r="T353">
        <v>0.64587505818928903</v>
      </c>
      <c r="U353">
        <v>0.64587505818928903</v>
      </c>
      <c r="V353">
        <v>0.82008379171796397</v>
      </c>
      <c r="W353">
        <v>2.02</v>
      </c>
      <c r="X353">
        <v>2.67</v>
      </c>
      <c r="Y353">
        <v>263240</v>
      </c>
      <c r="Z353">
        <v>15485</v>
      </c>
      <c r="AA353">
        <v>0.84</v>
      </c>
      <c r="AB353">
        <v>17</v>
      </c>
      <c r="AC353">
        <v>12</v>
      </c>
      <c r="AD353">
        <v>5</v>
      </c>
      <c r="AE353">
        <v>70.59</v>
      </c>
      <c r="AF353">
        <v>9</v>
      </c>
      <c r="AG353">
        <v>10</v>
      </c>
      <c r="AH353">
        <v>4</v>
      </c>
      <c r="AI353">
        <v>3</v>
      </c>
    </row>
    <row r="354" spans="1:35" x14ac:dyDescent="0.2">
      <c r="A354" s="102">
        <v>174</v>
      </c>
      <c r="B354">
        <v>6457</v>
      </c>
      <c r="C354" s="106" t="s">
        <v>1563</v>
      </c>
      <c r="D354" s="106" t="s">
        <v>1251</v>
      </c>
      <c r="E354">
        <v>3095</v>
      </c>
      <c r="F354">
        <v>3085</v>
      </c>
      <c r="G354">
        <v>300</v>
      </c>
      <c r="H354" s="106" t="s">
        <v>1239</v>
      </c>
      <c r="I354">
        <v>6925</v>
      </c>
      <c r="J354" s="106" t="s">
        <v>1650</v>
      </c>
      <c r="K354" s="106" t="s">
        <v>1244</v>
      </c>
      <c r="L354">
        <v>1375</v>
      </c>
      <c r="M354">
        <v>1411</v>
      </c>
      <c r="N354">
        <v>700</v>
      </c>
      <c r="O354" s="106" t="s">
        <v>1242</v>
      </c>
      <c r="P354">
        <v>0.79393303856067299</v>
      </c>
      <c r="Q354">
        <v>0.93082501453975497</v>
      </c>
      <c r="R354">
        <v>3.2607136336754397E-2</v>
      </c>
      <c r="S354">
        <v>5.8402645346394605E-4</v>
      </c>
      <c r="T354">
        <v>2.7637320458380001</v>
      </c>
      <c r="U354">
        <v>2.7637320458380001</v>
      </c>
      <c r="V354">
        <v>3.1832470272297502</v>
      </c>
      <c r="W354">
        <v>7.55</v>
      </c>
      <c r="X354">
        <v>6.72</v>
      </c>
      <c r="Y354">
        <v>263139</v>
      </c>
      <c r="Z354">
        <v>17543</v>
      </c>
      <c r="AA354">
        <v>1.02</v>
      </c>
      <c r="AB354">
        <v>15</v>
      </c>
      <c r="AC354">
        <v>10</v>
      </c>
      <c r="AD354">
        <v>5</v>
      </c>
      <c r="AE354">
        <v>66.67</v>
      </c>
      <c r="AF354">
        <v>11</v>
      </c>
      <c r="AG354">
        <v>8</v>
      </c>
      <c r="AH354">
        <v>4</v>
      </c>
      <c r="AI354">
        <v>3</v>
      </c>
    </row>
    <row r="355" spans="1:35" x14ac:dyDescent="0.2">
      <c r="A355" s="102">
        <v>841</v>
      </c>
      <c r="B355">
        <v>4917</v>
      </c>
      <c r="C355" s="106" t="s">
        <v>1572</v>
      </c>
      <c r="D355" s="106" t="s">
        <v>1263</v>
      </c>
      <c r="E355">
        <v>2450</v>
      </c>
      <c r="F355">
        <v>2422</v>
      </c>
      <c r="G355">
        <v>400</v>
      </c>
      <c r="H355" s="106" t="s">
        <v>1239</v>
      </c>
      <c r="I355">
        <v>6995</v>
      </c>
      <c r="J355" s="106" t="s">
        <v>48</v>
      </c>
      <c r="K355" s="106" t="s">
        <v>1256</v>
      </c>
      <c r="L355">
        <v>1711</v>
      </c>
      <c r="M355">
        <v>1717</v>
      </c>
      <c r="N355">
        <v>600</v>
      </c>
      <c r="O355" s="106" t="s">
        <v>1242</v>
      </c>
      <c r="P355">
        <v>0.90506897912609396</v>
      </c>
      <c r="Q355">
        <v>0.87236839513694597</v>
      </c>
      <c r="R355" s="15">
        <v>0.19346306071758801</v>
      </c>
      <c r="S355" s="106">
        <v>5.47020399632989E-3</v>
      </c>
      <c r="T355">
        <v>0.33900570533134999</v>
      </c>
      <c r="U355">
        <v>0.33900570533134999</v>
      </c>
      <c r="V355">
        <v>0.252676009614968</v>
      </c>
      <c r="W355">
        <v>0.89</v>
      </c>
      <c r="X355">
        <v>6.34</v>
      </c>
      <c r="Y355">
        <v>262543</v>
      </c>
      <c r="Z355">
        <v>20196</v>
      </c>
      <c r="AA355">
        <v>1.1100000000000001</v>
      </c>
      <c r="AB355">
        <v>13</v>
      </c>
      <c r="AC355">
        <v>10</v>
      </c>
      <c r="AD355">
        <v>3</v>
      </c>
      <c r="AE355">
        <v>76.92</v>
      </c>
      <c r="AF355">
        <v>14</v>
      </c>
      <c r="AG355">
        <v>5</v>
      </c>
      <c r="AH355">
        <v>1</v>
      </c>
      <c r="AI355">
        <v>7</v>
      </c>
    </row>
    <row r="356" spans="1:35" x14ac:dyDescent="0.2">
      <c r="A356" s="102">
        <v>45</v>
      </c>
      <c r="B356">
        <v>6952</v>
      </c>
      <c r="C356" s="106" t="s">
        <v>437</v>
      </c>
      <c r="D356" s="106" t="s">
        <v>1244</v>
      </c>
      <c r="E356">
        <v>2009</v>
      </c>
      <c r="F356">
        <v>2032</v>
      </c>
      <c r="G356">
        <v>400</v>
      </c>
      <c r="H356" s="106" t="s">
        <v>1239</v>
      </c>
      <c r="I356">
        <v>7729</v>
      </c>
      <c r="J356" s="106" t="s">
        <v>544</v>
      </c>
      <c r="K356" s="106" t="s">
        <v>1248</v>
      </c>
      <c r="L356">
        <v>3600</v>
      </c>
      <c r="M356">
        <v>3715</v>
      </c>
      <c r="N356">
        <v>200</v>
      </c>
      <c r="O356" s="106" t="s">
        <v>1242</v>
      </c>
      <c r="P356">
        <v>0.81608915164859996</v>
      </c>
      <c r="Q356">
        <v>0.95638618417308496</v>
      </c>
      <c r="R356" s="15">
        <v>0.11373112442587301</v>
      </c>
      <c r="S356">
        <v>4.44843836412381E-2</v>
      </c>
      <c r="T356">
        <v>1.55509602519909</v>
      </c>
      <c r="U356">
        <v>1.55509602519909</v>
      </c>
      <c r="V356">
        <v>0.98633611875057003</v>
      </c>
      <c r="W356">
        <v>4.21</v>
      </c>
      <c r="X356">
        <v>9.39</v>
      </c>
      <c r="Y356">
        <v>261976</v>
      </c>
      <c r="Z356">
        <v>13788</v>
      </c>
      <c r="AA356">
        <v>0.54</v>
      </c>
      <c r="AB356">
        <v>19</v>
      </c>
      <c r="AC356">
        <v>10</v>
      </c>
      <c r="AD356">
        <v>9</v>
      </c>
      <c r="AE356">
        <v>52.63</v>
      </c>
      <c r="AF356">
        <v>11</v>
      </c>
      <c r="AG356">
        <v>9</v>
      </c>
      <c r="AH356">
        <v>6</v>
      </c>
      <c r="AI356">
        <v>4</v>
      </c>
    </row>
    <row r="357" spans="1:35" x14ac:dyDescent="0.2">
      <c r="A357" s="102">
        <v>1046</v>
      </c>
      <c r="B357">
        <v>1951</v>
      </c>
      <c r="C357" s="106" t="s">
        <v>1658</v>
      </c>
      <c r="D357" s="106" t="s">
        <v>1249</v>
      </c>
      <c r="E357">
        <v>2525</v>
      </c>
      <c r="F357">
        <v>2526</v>
      </c>
      <c r="G357">
        <v>400</v>
      </c>
      <c r="H357" s="106" t="s">
        <v>1239</v>
      </c>
      <c r="I357">
        <v>4208</v>
      </c>
      <c r="J357" s="106" t="s">
        <v>1430</v>
      </c>
      <c r="K357" s="106" t="s">
        <v>1263</v>
      </c>
      <c r="L357">
        <v>2070</v>
      </c>
      <c r="M357">
        <v>2080</v>
      </c>
      <c r="N357">
        <v>500</v>
      </c>
      <c r="O357" s="106" t="s">
        <v>1242</v>
      </c>
      <c r="P357">
        <v>0.79572481832808795</v>
      </c>
      <c r="Q357">
        <v>0.85545886358700896</v>
      </c>
      <c r="R357">
        <v>0.23451800870877701</v>
      </c>
      <c r="S357">
        <v>1.5691505060596401E-2</v>
      </c>
      <c r="T357">
        <v>0.409334435783544</v>
      </c>
      <c r="U357">
        <v>0.409334435783544</v>
      </c>
      <c r="V357">
        <v>0.28865382127807598</v>
      </c>
      <c r="W357">
        <v>1.06</v>
      </c>
      <c r="X357">
        <v>2.93</v>
      </c>
      <c r="Y357">
        <v>260545</v>
      </c>
      <c r="Z357">
        <v>23686</v>
      </c>
      <c r="AA357">
        <v>1.3</v>
      </c>
      <c r="AB357">
        <v>11</v>
      </c>
      <c r="AC357">
        <v>8</v>
      </c>
      <c r="AD357">
        <v>3</v>
      </c>
      <c r="AE357">
        <v>72.73</v>
      </c>
      <c r="AF357">
        <v>12</v>
      </c>
      <c r="AG357">
        <v>5</v>
      </c>
      <c r="AH357">
        <v>2</v>
      </c>
      <c r="AI357">
        <v>4</v>
      </c>
    </row>
    <row r="358" spans="1:35" x14ac:dyDescent="0.2">
      <c r="A358" s="102">
        <v>1575</v>
      </c>
      <c r="B358">
        <v>5463</v>
      </c>
      <c r="C358" s="106" t="s">
        <v>64</v>
      </c>
      <c r="D358" s="106" t="s">
        <v>1292</v>
      </c>
      <c r="E358">
        <v>2750</v>
      </c>
      <c r="F358">
        <v>2753</v>
      </c>
      <c r="G358">
        <v>300</v>
      </c>
      <c r="H358" s="106" t="s">
        <v>1242</v>
      </c>
      <c r="I358">
        <v>7984</v>
      </c>
      <c r="J358" s="106" t="s">
        <v>820</v>
      </c>
      <c r="K358" s="106" t="s">
        <v>1262</v>
      </c>
      <c r="L358">
        <v>1523</v>
      </c>
      <c r="M358">
        <v>1548</v>
      </c>
      <c r="N358">
        <v>500</v>
      </c>
      <c r="O358" s="106" t="s">
        <v>1239</v>
      </c>
      <c r="P358">
        <v>0.81417890727230702</v>
      </c>
      <c r="Q358">
        <v>0.81213249037187796</v>
      </c>
      <c r="R358" s="106">
        <v>0.39590765782328602</v>
      </c>
      <c r="S358">
        <v>5.0729158765386202E-2</v>
      </c>
      <c r="T358">
        <v>-2.0305497534760999</v>
      </c>
      <c r="U358">
        <v>2.0305497534760999</v>
      </c>
      <c r="V358">
        <v>2.0055809355597201</v>
      </c>
      <c r="W358">
        <v>-5.67</v>
      </c>
      <c r="X358">
        <v>6.28</v>
      </c>
      <c r="Y358">
        <v>260379</v>
      </c>
      <c r="Z358">
        <v>16274</v>
      </c>
      <c r="AA358">
        <v>0.87</v>
      </c>
      <c r="AB358">
        <v>16</v>
      </c>
      <c r="AC358">
        <v>10</v>
      </c>
      <c r="AD358">
        <v>6</v>
      </c>
      <c r="AE358">
        <v>62.5</v>
      </c>
      <c r="AF358">
        <v>13</v>
      </c>
      <c r="AG358">
        <v>8</v>
      </c>
      <c r="AH358">
        <v>4</v>
      </c>
      <c r="AI358">
        <v>4</v>
      </c>
    </row>
    <row r="359" spans="1:35" x14ac:dyDescent="0.2">
      <c r="A359" s="102">
        <v>1516</v>
      </c>
      <c r="B359">
        <v>4502</v>
      </c>
      <c r="C359" s="106" t="s">
        <v>1511</v>
      </c>
      <c r="D359" s="106" t="s">
        <v>1261</v>
      </c>
      <c r="E359">
        <v>4023</v>
      </c>
      <c r="F359">
        <v>4067</v>
      </c>
      <c r="G359">
        <v>200</v>
      </c>
      <c r="H359" s="106" t="s">
        <v>1239</v>
      </c>
      <c r="I359">
        <v>8358</v>
      </c>
      <c r="J359" s="106" t="s">
        <v>1512</v>
      </c>
      <c r="K359" s="106" t="s">
        <v>1294</v>
      </c>
      <c r="L359">
        <v>428</v>
      </c>
      <c r="M359">
        <v>435</v>
      </c>
      <c r="N359">
        <v>1900</v>
      </c>
      <c r="O359" s="106" t="s">
        <v>1242</v>
      </c>
      <c r="P359">
        <v>0.59422695144064297</v>
      </c>
      <c r="Q359">
        <v>0.81757473814154702</v>
      </c>
      <c r="R359">
        <v>0.200203765025014</v>
      </c>
      <c r="S359">
        <v>9.5539974464882604E-2</v>
      </c>
      <c r="T359">
        <v>0.53215846287313096</v>
      </c>
      <c r="U359">
        <v>0.53215846287313096</v>
      </c>
      <c r="V359">
        <v>0.67396670236459999</v>
      </c>
      <c r="W359">
        <v>4.12</v>
      </c>
      <c r="X359">
        <v>1.61</v>
      </c>
      <c r="Y359">
        <v>260240</v>
      </c>
      <c r="Z359">
        <v>10410</v>
      </c>
      <c r="AA359">
        <v>0.46</v>
      </c>
      <c r="AB359">
        <v>25</v>
      </c>
      <c r="AC359">
        <v>16</v>
      </c>
      <c r="AD359">
        <v>9</v>
      </c>
      <c r="AE359">
        <v>64</v>
      </c>
      <c r="AF359">
        <v>10</v>
      </c>
      <c r="AG359">
        <v>13</v>
      </c>
      <c r="AH359">
        <v>7</v>
      </c>
      <c r="AI359">
        <v>5</v>
      </c>
    </row>
    <row r="360" spans="1:35" x14ac:dyDescent="0.2">
      <c r="A360" s="102">
        <v>159</v>
      </c>
      <c r="B360">
        <v>1719</v>
      </c>
      <c r="C360" s="106" t="s">
        <v>545</v>
      </c>
      <c r="D360" s="106" t="s">
        <v>1249</v>
      </c>
      <c r="E360">
        <v>823</v>
      </c>
      <c r="F360">
        <v>836</v>
      </c>
      <c r="G360">
        <v>1100</v>
      </c>
      <c r="H360" s="106" t="s">
        <v>1242</v>
      </c>
      <c r="I360">
        <v>8425</v>
      </c>
      <c r="J360" s="106" t="s">
        <v>1416</v>
      </c>
      <c r="K360" s="106" t="s">
        <v>1245</v>
      </c>
      <c r="L360">
        <v>3085</v>
      </c>
      <c r="M360">
        <v>3115</v>
      </c>
      <c r="N360">
        <v>300</v>
      </c>
      <c r="O360" s="106" t="s">
        <v>1239</v>
      </c>
      <c r="P360">
        <v>0.78530565358902205</v>
      </c>
      <c r="Q360">
        <v>0.93218301883251398</v>
      </c>
      <c r="R360" s="106">
        <v>0.15405811416631501</v>
      </c>
      <c r="S360">
        <v>3.6412387278969803E-2</v>
      </c>
      <c r="T360">
        <v>-1.0406471093918701</v>
      </c>
      <c r="U360">
        <v>1.0406471093918701</v>
      </c>
      <c r="V360">
        <v>1.2167150674671801</v>
      </c>
      <c r="W360">
        <v>-3.64</v>
      </c>
      <c r="X360">
        <v>1.59</v>
      </c>
      <c r="Y360">
        <v>258259</v>
      </c>
      <c r="Z360">
        <v>13593</v>
      </c>
      <c r="AA360">
        <v>0.73</v>
      </c>
      <c r="AB360">
        <v>19</v>
      </c>
      <c r="AC360">
        <v>12</v>
      </c>
      <c r="AD360">
        <v>7</v>
      </c>
      <c r="AE360">
        <v>63.16</v>
      </c>
      <c r="AF360">
        <v>12</v>
      </c>
      <c r="AG360">
        <v>11</v>
      </c>
      <c r="AH360">
        <v>6</v>
      </c>
      <c r="AI360">
        <v>2</v>
      </c>
    </row>
    <row r="361" spans="1:35" x14ac:dyDescent="0.2">
      <c r="A361" s="102">
        <v>1332</v>
      </c>
      <c r="B361">
        <v>4005</v>
      </c>
      <c r="C361" s="106" t="s">
        <v>1479</v>
      </c>
      <c r="D361" s="106" t="s">
        <v>1263</v>
      </c>
      <c r="E361">
        <v>425</v>
      </c>
      <c r="F361">
        <v>430</v>
      </c>
      <c r="G361">
        <v>2000</v>
      </c>
      <c r="H361" s="106" t="s">
        <v>1239</v>
      </c>
      <c r="I361">
        <v>9201</v>
      </c>
      <c r="J361" s="106" t="s">
        <v>1496</v>
      </c>
      <c r="K361" s="106" t="s">
        <v>1497</v>
      </c>
      <c r="L361">
        <v>2853</v>
      </c>
      <c r="M361">
        <v>2877.5</v>
      </c>
      <c r="N361">
        <v>300</v>
      </c>
      <c r="O361" s="106" t="s">
        <v>1242</v>
      </c>
      <c r="P361">
        <v>0.89837874243554905</v>
      </c>
      <c r="Q361">
        <v>0.83404169358240199</v>
      </c>
      <c r="R361">
        <v>0.37070030487751598</v>
      </c>
      <c r="S361">
        <v>9.0076204729177295E-2</v>
      </c>
      <c r="T361">
        <v>0.35427961595538399</v>
      </c>
      <c r="U361">
        <v>0.35427961595538399</v>
      </c>
      <c r="V361">
        <v>0.120548758557648</v>
      </c>
      <c r="W361">
        <v>0.76</v>
      </c>
      <c r="X361">
        <v>0.38</v>
      </c>
      <c r="Y361">
        <v>257915</v>
      </c>
      <c r="Z361">
        <v>12282</v>
      </c>
      <c r="AA361">
        <v>0.7</v>
      </c>
      <c r="AB361">
        <v>21</v>
      </c>
      <c r="AC361">
        <v>15</v>
      </c>
      <c r="AD361">
        <v>6</v>
      </c>
      <c r="AE361">
        <v>71.430000000000007</v>
      </c>
      <c r="AF361">
        <v>12</v>
      </c>
      <c r="AG361">
        <v>10</v>
      </c>
      <c r="AH361">
        <v>4</v>
      </c>
      <c r="AI361">
        <v>7</v>
      </c>
    </row>
    <row r="362" spans="1:35" x14ac:dyDescent="0.2">
      <c r="A362" s="102">
        <v>723</v>
      </c>
      <c r="B362">
        <v>2730</v>
      </c>
      <c r="C362" s="106" t="s">
        <v>602</v>
      </c>
      <c r="D362" s="106" t="s">
        <v>1264</v>
      </c>
      <c r="E362">
        <v>999</v>
      </c>
      <c r="F362">
        <v>976</v>
      </c>
      <c r="G362">
        <v>1000</v>
      </c>
      <c r="H362" s="106" t="s">
        <v>1242</v>
      </c>
      <c r="I362">
        <v>6925</v>
      </c>
      <c r="J362" s="106" t="s">
        <v>1650</v>
      </c>
      <c r="K362" s="106" t="s">
        <v>1244</v>
      </c>
      <c r="L362">
        <v>1375</v>
      </c>
      <c r="M362">
        <v>1411</v>
      </c>
      <c r="N362">
        <v>700</v>
      </c>
      <c r="O362" s="106" t="s">
        <v>1239</v>
      </c>
      <c r="P362">
        <v>0.76681189660228399</v>
      </c>
      <c r="Q362">
        <v>0.88292664992110503</v>
      </c>
      <c r="R362" s="15">
        <v>0.28739786466743</v>
      </c>
      <c r="S362" s="15">
        <v>2.5341542742967599E-2</v>
      </c>
      <c r="T362">
        <v>-0.95728541873643003</v>
      </c>
      <c r="U362">
        <v>0.95728541873643003</v>
      </c>
      <c r="V362">
        <v>1.2206371745786899</v>
      </c>
      <c r="W362">
        <v>-3.61</v>
      </c>
      <c r="X362">
        <v>1.18</v>
      </c>
      <c r="Y362">
        <v>257700</v>
      </c>
      <c r="Z362">
        <v>12885</v>
      </c>
      <c r="AA362">
        <v>0.61</v>
      </c>
      <c r="AB362">
        <v>20</v>
      </c>
      <c r="AC362">
        <v>13</v>
      </c>
      <c r="AD362">
        <v>7</v>
      </c>
      <c r="AE362">
        <v>65</v>
      </c>
      <c r="AF362">
        <v>12</v>
      </c>
      <c r="AG362">
        <v>9</v>
      </c>
      <c r="AH362">
        <v>5</v>
      </c>
      <c r="AI362">
        <v>6</v>
      </c>
    </row>
    <row r="363" spans="1:35" x14ac:dyDescent="0.2">
      <c r="A363" s="102">
        <v>885</v>
      </c>
      <c r="B363">
        <v>1969</v>
      </c>
      <c r="C363" s="106" t="s">
        <v>1597</v>
      </c>
      <c r="D363" s="106" t="s">
        <v>1249</v>
      </c>
      <c r="E363">
        <v>1784</v>
      </c>
      <c r="F363">
        <v>1789</v>
      </c>
      <c r="G363">
        <v>500</v>
      </c>
      <c r="H363" s="106" t="s">
        <v>1242</v>
      </c>
      <c r="I363">
        <v>8031</v>
      </c>
      <c r="J363" s="106" t="s">
        <v>827</v>
      </c>
      <c r="K363" s="106" t="s">
        <v>1246</v>
      </c>
      <c r="L363">
        <v>1852</v>
      </c>
      <c r="M363">
        <v>1869</v>
      </c>
      <c r="N363">
        <v>500</v>
      </c>
      <c r="O363" s="106" t="s">
        <v>1239</v>
      </c>
      <c r="P363">
        <v>0.73293711601353795</v>
      </c>
      <c r="Q363">
        <v>0.86928021655380106</v>
      </c>
      <c r="R363">
        <v>5.8707832569632003E-2</v>
      </c>
      <c r="S363">
        <v>8.8677983622490603E-2</v>
      </c>
      <c r="T363">
        <v>-1.3344517317831399</v>
      </c>
      <c r="U363">
        <v>1.3344517317831399</v>
      </c>
      <c r="V363">
        <v>1.3181577296099201</v>
      </c>
      <c r="W363">
        <v>-3.33</v>
      </c>
      <c r="X363">
        <v>4.28</v>
      </c>
      <c r="Y363">
        <v>257022</v>
      </c>
      <c r="Z363">
        <v>21418</v>
      </c>
      <c r="AA363">
        <v>1</v>
      </c>
      <c r="AB363">
        <v>12</v>
      </c>
      <c r="AC363">
        <v>7</v>
      </c>
      <c r="AD363">
        <v>5</v>
      </c>
      <c r="AE363">
        <v>58.33</v>
      </c>
      <c r="AF363">
        <v>16</v>
      </c>
      <c r="AG363">
        <v>2</v>
      </c>
      <c r="AH363">
        <v>1</v>
      </c>
      <c r="AI363">
        <v>9</v>
      </c>
    </row>
    <row r="364" spans="1:35" x14ac:dyDescent="0.2">
      <c r="A364" s="102">
        <v>901</v>
      </c>
      <c r="B364">
        <v>7202</v>
      </c>
      <c r="C364" s="106" t="s">
        <v>778</v>
      </c>
      <c r="D364" s="106" t="s">
        <v>1256</v>
      </c>
      <c r="E364">
        <v>1070</v>
      </c>
      <c r="F364">
        <v>1084</v>
      </c>
      <c r="G364">
        <v>800</v>
      </c>
      <c r="H364" s="106" t="s">
        <v>1242</v>
      </c>
      <c r="I364">
        <v>9201</v>
      </c>
      <c r="J364" s="106" t="s">
        <v>1496</v>
      </c>
      <c r="K364" s="106" t="s">
        <v>1497</v>
      </c>
      <c r="L364">
        <v>2853</v>
      </c>
      <c r="M364">
        <v>2877.5</v>
      </c>
      <c r="N364">
        <v>300</v>
      </c>
      <c r="O364" s="106" t="s">
        <v>1239</v>
      </c>
      <c r="P364">
        <v>0.85607743384398405</v>
      </c>
      <c r="Q364">
        <v>0.86769022153575703</v>
      </c>
      <c r="R364">
        <v>0.46614270209698899</v>
      </c>
      <c r="S364">
        <v>6.3143676846458899E-2</v>
      </c>
      <c r="T364">
        <v>-1.00740090259481E-2</v>
      </c>
      <c r="U364">
        <v>1.00740090259481E-2</v>
      </c>
      <c r="V364">
        <v>0.199243402352415</v>
      </c>
      <c r="W364">
        <v>-0.04</v>
      </c>
      <c r="X364">
        <v>0.46</v>
      </c>
      <c r="Y364">
        <v>256653</v>
      </c>
      <c r="Z364">
        <v>17110</v>
      </c>
      <c r="AA364">
        <v>0.96</v>
      </c>
      <c r="AB364">
        <v>15</v>
      </c>
      <c r="AC364">
        <v>10</v>
      </c>
      <c r="AD364">
        <v>5</v>
      </c>
      <c r="AE364">
        <v>66.67</v>
      </c>
      <c r="AF364">
        <v>15</v>
      </c>
      <c r="AG364">
        <v>4</v>
      </c>
      <c r="AH364">
        <v>0</v>
      </c>
      <c r="AI364">
        <v>11</v>
      </c>
    </row>
    <row r="365" spans="1:35" x14ac:dyDescent="0.2">
      <c r="A365" s="102">
        <v>390</v>
      </c>
      <c r="B365">
        <v>7259</v>
      </c>
      <c r="C365" s="106" t="s">
        <v>25</v>
      </c>
      <c r="D365" s="106" t="s">
        <v>1256</v>
      </c>
      <c r="E365">
        <v>3750</v>
      </c>
      <c r="F365">
        <v>3725</v>
      </c>
      <c r="G365">
        <v>200</v>
      </c>
      <c r="H365" s="106" t="s">
        <v>1239</v>
      </c>
      <c r="I365">
        <v>7272</v>
      </c>
      <c r="J365" s="106" t="s">
        <v>1443</v>
      </c>
      <c r="K365" s="106" t="s">
        <v>1256</v>
      </c>
      <c r="L365">
        <v>1846</v>
      </c>
      <c r="M365">
        <v>1856</v>
      </c>
      <c r="N365">
        <v>400</v>
      </c>
      <c r="O365" s="106" t="s">
        <v>1242</v>
      </c>
      <c r="P365">
        <v>0.85568532584988599</v>
      </c>
      <c r="Q365">
        <v>0.90777386512174596</v>
      </c>
      <c r="R365">
        <v>0.32935287525890999</v>
      </c>
      <c r="S365">
        <v>5.5326069830778897E-3</v>
      </c>
      <c r="T365">
        <v>2.09356587200593</v>
      </c>
      <c r="U365">
        <v>2.09356587200593</v>
      </c>
      <c r="V365">
        <v>2.4927359922443402</v>
      </c>
      <c r="W365">
        <v>7.74</v>
      </c>
      <c r="X365">
        <v>0.35</v>
      </c>
      <c r="Y365">
        <v>256366</v>
      </c>
      <c r="Z365">
        <v>23306</v>
      </c>
      <c r="AA365">
        <v>1.49</v>
      </c>
      <c r="AB365">
        <v>11</v>
      </c>
      <c r="AC365">
        <v>9</v>
      </c>
      <c r="AD365">
        <v>2</v>
      </c>
      <c r="AE365">
        <v>81.819999999999993</v>
      </c>
      <c r="AF365">
        <v>15</v>
      </c>
      <c r="AG365">
        <v>7</v>
      </c>
      <c r="AH365">
        <v>1</v>
      </c>
      <c r="AI365">
        <v>3</v>
      </c>
    </row>
    <row r="366" spans="1:35" x14ac:dyDescent="0.2">
      <c r="A366" s="102">
        <v>1155</v>
      </c>
      <c r="B366">
        <v>4208</v>
      </c>
      <c r="C366" s="106" t="s">
        <v>1430</v>
      </c>
      <c r="D366" s="106" t="s">
        <v>1263</v>
      </c>
      <c r="E366">
        <v>2070</v>
      </c>
      <c r="F366">
        <v>2080</v>
      </c>
      <c r="G366">
        <v>500</v>
      </c>
      <c r="H366" s="106" t="s">
        <v>1242</v>
      </c>
      <c r="I366">
        <v>9069</v>
      </c>
      <c r="J366" s="106" t="s">
        <v>1349</v>
      </c>
      <c r="K366" s="106" t="s">
        <v>1359</v>
      </c>
      <c r="L366">
        <v>813</v>
      </c>
      <c r="M366">
        <v>827</v>
      </c>
      <c r="N366">
        <v>1300</v>
      </c>
      <c r="O366" s="106" t="s">
        <v>1239</v>
      </c>
      <c r="P366">
        <v>0.90671219643363199</v>
      </c>
      <c r="Q366">
        <v>0.847851376919869</v>
      </c>
      <c r="R366">
        <v>0.192042344785915</v>
      </c>
      <c r="S366" s="106">
        <v>1.7806429891565799E-2</v>
      </c>
      <c r="T366">
        <v>-0.79560818480200302</v>
      </c>
      <c r="U366">
        <v>0.79560818480200302</v>
      </c>
      <c r="V366">
        <v>1.0455626152389901</v>
      </c>
      <c r="W366">
        <v>-1.8</v>
      </c>
      <c r="X366">
        <v>3.38</v>
      </c>
      <c r="Y366">
        <v>254686</v>
      </c>
      <c r="Z366">
        <v>15918</v>
      </c>
      <c r="AA366">
        <v>0.81</v>
      </c>
      <c r="AB366">
        <v>16</v>
      </c>
      <c r="AC366">
        <v>11</v>
      </c>
      <c r="AD366">
        <v>5</v>
      </c>
      <c r="AE366">
        <v>68.75</v>
      </c>
      <c r="AF366">
        <v>11</v>
      </c>
      <c r="AG366">
        <v>8</v>
      </c>
      <c r="AH366">
        <v>3</v>
      </c>
      <c r="AI366">
        <v>5</v>
      </c>
    </row>
    <row r="367" spans="1:35" x14ac:dyDescent="0.2">
      <c r="A367" s="102">
        <v>1190</v>
      </c>
      <c r="B367">
        <v>2229</v>
      </c>
      <c r="C367" s="106" t="s">
        <v>1848</v>
      </c>
      <c r="D367" s="106" t="s">
        <v>1266</v>
      </c>
      <c r="E367">
        <v>2951</v>
      </c>
      <c r="F367">
        <v>2923</v>
      </c>
      <c r="G367">
        <v>300</v>
      </c>
      <c r="H367" s="106" t="s">
        <v>1242</v>
      </c>
      <c r="I367">
        <v>4536</v>
      </c>
      <c r="J367" s="106" t="s">
        <v>1523</v>
      </c>
      <c r="K367" s="106" t="s">
        <v>1261</v>
      </c>
      <c r="L367">
        <v>1884</v>
      </c>
      <c r="M367">
        <v>1896</v>
      </c>
      <c r="N367">
        <v>500</v>
      </c>
      <c r="O367" s="106" t="s">
        <v>1239</v>
      </c>
      <c r="P367">
        <v>0.60691253475600904</v>
      </c>
      <c r="Q367">
        <v>0.84490418206905804</v>
      </c>
      <c r="R367" s="106">
        <v>0.45525301349966601</v>
      </c>
      <c r="S367" s="106">
        <v>2.29633492148342E-2</v>
      </c>
      <c r="T367">
        <v>-2.2139468852289999</v>
      </c>
      <c r="U367">
        <v>2.2139468852289999</v>
      </c>
      <c r="V367">
        <v>2.2916434158772399</v>
      </c>
      <c r="W367">
        <v>-11.31</v>
      </c>
      <c r="X367">
        <v>8.11</v>
      </c>
      <c r="Y367">
        <v>254564</v>
      </c>
      <c r="Z367">
        <v>13398</v>
      </c>
      <c r="AA367">
        <v>0.78</v>
      </c>
      <c r="AB367">
        <v>19</v>
      </c>
      <c r="AC367">
        <v>11</v>
      </c>
      <c r="AD367">
        <v>8</v>
      </c>
      <c r="AE367">
        <v>57.89</v>
      </c>
      <c r="AF367">
        <v>12</v>
      </c>
      <c r="AG367">
        <v>9</v>
      </c>
      <c r="AH367">
        <v>4</v>
      </c>
      <c r="AI367">
        <v>6</v>
      </c>
    </row>
    <row r="368" spans="1:35" x14ac:dyDescent="0.2">
      <c r="A368" s="102">
        <v>1579</v>
      </c>
      <c r="B368">
        <v>3048</v>
      </c>
      <c r="C368" s="106" t="s">
        <v>1552</v>
      </c>
      <c r="D368" s="106" t="s">
        <v>1264</v>
      </c>
      <c r="E368">
        <v>1031</v>
      </c>
      <c r="F368">
        <v>1036</v>
      </c>
      <c r="G368">
        <v>1000</v>
      </c>
      <c r="H368" s="106" t="s">
        <v>1242</v>
      </c>
      <c r="I368">
        <v>9069</v>
      </c>
      <c r="J368" s="106" t="s">
        <v>1349</v>
      </c>
      <c r="K368" s="106" t="s">
        <v>1359</v>
      </c>
      <c r="L368">
        <v>813</v>
      </c>
      <c r="M368">
        <v>827</v>
      </c>
      <c r="N368">
        <v>1300</v>
      </c>
      <c r="O368" s="106" t="s">
        <v>1239</v>
      </c>
      <c r="P368">
        <v>0.75515875084939499</v>
      </c>
      <c r="Q368">
        <v>0.81179802560880499</v>
      </c>
      <c r="R368">
        <v>0.31276847034267102</v>
      </c>
      <c r="S368">
        <v>2.1058327078496902E-2</v>
      </c>
      <c r="T368">
        <v>-2.1369444141640201</v>
      </c>
      <c r="U368">
        <v>2.1369444141640201</v>
      </c>
      <c r="V368">
        <v>2.6234404704854501</v>
      </c>
      <c r="W368">
        <v>-7.43</v>
      </c>
      <c r="X368">
        <v>3.77</v>
      </c>
      <c r="Y368">
        <v>254476</v>
      </c>
      <c r="Z368">
        <v>15905</v>
      </c>
      <c r="AA368">
        <v>0.74</v>
      </c>
      <c r="AB368">
        <v>16</v>
      </c>
      <c r="AC368">
        <v>9</v>
      </c>
      <c r="AD368">
        <v>7</v>
      </c>
      <c r="AE368">
        <v>56.25</v>
      </c>
      <c r="AF368">
        <v>10</v>
      </c>
      <c r="AG368">
        <v>7</v>
      </c>
      <c r="AH368">
        <v>4</v>
      </c>
      <c r="AI368">
        <v>5</v>
      </c>
    </row>
    <row r="369" spans="1:35" x14ac:dyDescent="0.2">
      <c r="A369" s="102">
        <v>570</v>
      </c>
      <c r="B369">
        <v>4612</v>
      </c>
      <c r="C369" s="106" t="s">
        <v>678</v>
      </c>
      <c r="D369" s="106" t="s">
        <v>1263</v>
      </c>
      <c r="E369">
        <v>4815</v>
      </c>
      <c r="F369">
        <v>4950</v>
      </c>
      <c r="G369">
        <v>200</v>
      </c>
      <c r="H369" s="106" t="s">
        <v>1242</v>
      </c>
      <c r="I369">
        <v>7649</v>
      </c>
      <c r="J369" s="106" t="s">
        <v>1466</v>
      </c>
      <c r="K369" s="106" t="s">
        <v>1264</v>
      </c>
      <c r="L369">
        <v>5330</v>
      </c>
      <c r="M369">
        <v>5260</v>
      </c>
      <c r="N369">
        <v>200</v>
      </c>
      <c r="O369" s="106" t="s">
        <v>1239</v>
      </c>
      <c r="P369">
        <v>0.711488725054094</v>
      </c>
      <c r="Q369">
        <v>0.89609124266361495</v>
      </c>
      <c r="R369">
        <v>0.37633661687631098</v>
      </c>
      <c r="S369">
        <v>6.8804748808105998E-2</v>
      </c>
      <c r="T369">
        <v>-0.55173879668144199</v>
      </c>
      <c r="U369">
        <v>0.55173879668144199</v>
      </c>
      <c r="V369">
        <v>0.78421241096295002</v>
      </c>
      <c r="W369">
        <v>-2</v>
      </c>
      <c r="X369">
        <v>5.89</v>
      </c>
      <c r="Y369">
        <v>252547</v>
      </c>
      <c r="Z369">
        <v>31568</v>
      </c>
      <c r="AA369">
        <v>1.73</v>
      </c>
      <c r="AB369">
        <v>8</v>
      </c>
      <c r="AC369">
        <v>6</v>
      </c>
      <c r="AD369">
        <v>2</v>
      </c>
      <c r="AE369">
        <v>75</v>
      </c>
      <c r="AF369">
        <v>12</v>
      </c>
      <c r="AG369">
        <v>6</v>
      </c>
      <c r="AH369">
        <v>1</v>
      </c>
      <c r="AI369">
        <v>1</v>
      </c>
    </row>
    <row r="370" spans="1:35" x14ac:dyDescent="0.2">
      <c r="A370" s="102">
        <v>1306</v>
      </c>
      <c r="B370">
        <v>3865</v>
      </c>
      <c r="C370" s="106" t="s">
        <v>1189</v>
      </c>
      <c r="D370" s="106" t="s">
        <v>1453</v>
      </c>
      <c r="E370">
        <v>460</v>
      </c>
      <c r="F370">
        <v>476</v>
      </c>
      <c r="G370">
        <v>1200</v>
      </c>
      <c r="H370" s="106" t="s">
        <v>1242</v>
      </c>
      <c r="I370">
        <v>4114</v>
      </c>
      <c r="J370" s="106" t="s">
        <v>1391</v>
      </c>
      <c r="K370" s="106" t="s">
        <v>1263</v>
      </c>
      <c r="L370">
        <v>5830</v>
      </c>
      <c r="M370">
        <v>5800</v>
      </c>
      <c r="N370">
        <v>100</v>
      </c>
      <c r="O370" s="106" t="s">
        <v>1239</v>
      </c>
      <c r="P370">
        <v>0.90324568779771397</v>
      </c>
      <c r="Q370">
        <v>0.83579583546440595</v>
      </c>
      <c r="R370">
        <v>5.2661817851427699E-2</v>
      </c>
      <c r="S370">
        <v>8.3116949129018302E-3</v>
      </c>
      <c r="T370">
        <v>-0.55183805106521799</v>
      </c>
      <c r="U370">
        <v>0.55183805106521799</v>
      </c>
      <c r="V370">
        <v>0.81123094842685495</v>
      </c>
      <c r="W370">
        <v>-1.26</v>
      </c>
      <c r="X370">
        <v>1.52</v>
      </c>
      <c r="Y370">
        <v>252393</v>
      </c>
      <c r="Z370">
        <v>19415</v>
      </c>
      <c r="AA370">
        <v>1.48</v>
      </c>
      <c r="AB370">
        <v>13</v>
      </c>
      <c r="AC370">
        <v>9</v>
      </c>
      <c r="AD370">
        <v>4</v>
      </c>
      <c r="AE370">
        <v>69.23</v>
      </c>
      <c r="AF370">
        <v>10</v>
      </c>
      <c r="AG370">
        <v>8</v>
      </c>
      <c r="AH370">
        <v>3</v>
      </c>
      <c r="AI370">
        <v>2</v>
      </c>
    </row>
    <row r="371" spans="1:35" x14ac:dyDescent="0.2">
      <c r="A371" s="102">
        <v>1324</v>
      </c>
      <c r="B371">
        <v>3048</v>
      </c>
      <c r="C371" s="106" t="s">
        <v>1552</v>
      </c>
      <c r="D371" s="106" t="s">
        <v>1264</v>
      </c>
      <c r="E371">
        <v>1031</v>
      </c>
      <c r="F371">
        <v>1036</v>
      </c>
      <c r="G371">
        <v>1000</v>
      </c>
      <c r="H371" s="106" t="s">
        <v>1242</v>
      </c>
      <c r="I371">
        <v>4204</v>
      </c>
      <c r="J371" s="106" t="s">
        <v>227</v>
      </c>
      <c r="K371" s="106" t="s">
        <v>1263</v>
      </c>
      <c r="L371">
        <v>1686</v>
      </c>
      <c r="M371">
        <v>1732</v>
      </c>
      <c r="N371">
        <v>600</v>
      </c>
      <c r="O371" s="106" t="s">
        <v>1239</v>
      </c>
      <c r="P371">
        <v>0.71219423160481299</v>
      </c>
      <c r="Q371">
        <v>0.83452759943417398</v>
      </c>
      <c r="R371">
        <v>0.20830167616408399</v>
      </c>
      <c r="S371">
        <v>1.70813620043513E-2</v>
      </c>
      <c r="T371">
        <v>-2.1180447530219202</v>
      </c>
      <c r="U371">
        <v>2.1180447530219202</v>
      </c>
      <c r="V371">
        <v>2.1998604183628001</v>
      </c>
      <c r="W371">
        <v>-7.9</v>
      </c>
      <c r="X371">
        <v>0.31</v>
      </c>
      <c r="Y371">
        <v>252133</v>
      </c>
      <c r="Z371">
        <v>12006</v>
      </c>
      <c r="AA371">
        <v>0.64</v>
      </c>
      <c r="AB371">
        <v>21</v>
      </c>
      <c r="AC371">
        <v>14</v>
      </c>
      <c r="AD371">
        <v>7</v>
      </c>
      <c r="AE371">
        <v>66.67</v>
      </c>
      <c r="AF371">
        <v>11</v>
      </c>
      <c r="AG371">
        <v>10</v>
      </c>
      <c r="AH371">
        <v>4</v>
      </c>
      <c r="AI371">
        <v>7</v>
      </c>
    </row>
    <row r="372" spans="1:35" x14ac:dyDescent="0.2">
      <c r="A372" s="102">
        <v>109</v>
      </c>
      <c r="B372">
        <v>1414</v>
      </c>
      <c r="C372" s="106" t="s">
        <v>1417</v>
      </c>
      <c r="D372" s="106" t="s">
        <v>1249</v>
      </c>
      <c r="E372">
        <v>4120</v>
      </c>
      <c r="F372">
        <v>4125</v>
      </c>
      <c r="G372">
        <v>200</v>
      </c>
      <c r="H372" s="106" t="s">
        <v>1239</v>
      </c>
      <c r="I372">
        <v>1719</v>
      </c>
      <c r="J372" s="106" t="s">
        <v>545</v>
      </c>
      <c r="K372" s="106" t="s">
        <v>1249</v>
      </c>
      <c r="L372">
        <v>823</v>
      </c>
      <c r="M372">
        <v>836</v>
      </c>
      <c r="N372">
        <v>1000</v>
      </c>
      <c r="O372" s="106" t="s">
        <v>1242</v>
      </c>
      <c r="P372">
        <v>0.75706532497051804</v>
      </c>
      <c r="Q372">
        <v>0.94183957655471395</v>
      </c>
      <c r="R372" s="15">
        <v>0.272671717505164</v>
      </c>
      <c r="S372" s="15">
        <v>2.7266029273083801E-3</v>
      </c>
      <c r="T372">
        <v>0.48749572899720001</v>
      </c>
      <c r="U372">
        <v>0.48749572899720001</v>
      </c>
      <c r="V372">
        <v>0.720288414610743</v>
      </c>
      <c r="W372">
        <v>1.49</v>
      </c>
      <c r="X372">
        <v>1.33</v>
      </c>
      <c r="Y372">
        <v>252016</v>
      </c>
      <c r="Z372">
        <v>12001</v>
      </c>
      <c r="AA372">
        <v>0.67</v>
      </c>
      <c r="AB372">
        <v>21</v>
      </c>
      <c r="AC372">
        <v>12</v>
      </c>
      <c r="AD372">
        <v>9</v>
      </c>
      <c r="AE372">
        <v>57.14</v>
      </c>
      <c r="AF372">
        <v>10</v>
      </c>
      <c r="AG372">
        <v>11</v>
      </c>
      <c r="AH372">
        <v>5</v>
      </c>
      <c r="AI372">
        <v>5</v>
      </c>
    </row>
    <row r="373" spans="1:35" x14ac:dyDescent="0.2">
      <c r="A373" s="102">
        <v>732</v>
      </c>
      <c r="B373">
        <v>5444</v>
      </c>
      <c r="C373" s="106" t="s">
        <v>1681</v>
      </c>
      <c r="D373" s="106" t="s">
        <v>1292</v>
      </c>
      <c r="E373">
        <v>2366</v>
      </c>
      <c r="F373">
        <v>2395</v>
      </c>
      <c r="G373">
        <v>400</v>
      </c>
      <c r="H373" s="106" t="s">
        <v>1242</v>
      </c>
      <c r="I373">
        <v>6178</v>
      </c>
      <c r="J373" s="106" t="s">
        <v>1680</v>
      </c>
      <c r="K373" s="106" t="s">
        <v>1253</v>
      </c>
      <c r="L373">
        <v>989</v>
      </c>
      <c r="M373">
        <v>985.9</v>
      </c>
      <c r="N373">
        <v>1000</v>
      </c>
      <c r="O373" s="106" t="s">
        <v>1239</v>
      </c>
      <c r="P373">
        <v>0.81639975482699001</v>
      </c>
      <c r="Q373">
        <v>0.88227205069109504</v>
      </c>
      <c r="R373" s="15">
        <v>4.6790171971923603E-2</v>
      </c>
      <c r="S373" s="15">
        <v>3.9292098623959201E-2</v>
      </c>
      <c r="T373">
        <v>-2.8421548655460498</v>
      </c>
      <c r="U373">
        <v>2.8421548655460498</v>
      </c>
      <c r="V373">
        <v>2.0562248555834701</v>
      </c>
      <c r="W373">
        <v>-8.48</v>
      </c>
      <c r="X373">
        <v>2.91</v>
      </c>
      <c r="Y373">
        <v>251936</v>
      </c>
      <c r="Z373">
        <v>12597</v>
      </c>
      <c r="AA373">
        <v>0.64</v>
      </c>
      <c r="AB373">
        <v>20</v>
      </c>
      <c r="AC373">
        <v>12</v>
      </c>
      <c r="AD373">
        <v>8</v>
      </c>
      <c r="AE373">
        <v>60</v>
      </c>
      <c r="AF373">
        <v>14</v>
      </c>
      <c r="AG373">
        <v>5</v>
      </c>
      <c r="AH373">
        <v>0</v>
      </c>
      <c r="AI373">
        <v>15</v>
      </c>
    </row>
    <row r="374" spans="1:35" x14ac:dyDescent="0.2">
      <c r="A374" s="102">
        <v>202</v>
      </c>
      <c r="B374">
        <v>3863</v>
      </c>
      <c r="C374" s="106" t="s">
        <v>1454</v>
      </c>
      <c r="D374" s="106" t="s">
        <v>1453</v>
      </c>
      <c r="E374">
        <v>1633</v>
      </c>
      <c r="F374">
        <v>1645</v>
      </c>
      <c r="G374">
        <v>600</v>
      </c>
      <c r="H374" s="106" t="s">
        <v>1242</v>
      </c>
      <c r="I374">
        <v>4004</v>
      </c>
      <c r="J374" s="106" t="s">
        <v>1431</v>
      </c>
      <c r="K374" s="106" t="s">
        <v>1263</v>
      </c>
      <c r="L374">
        <v>2506</v>
      </c>
      <c r="M374">
        <v>2572</v>
      </c>
      <c r="N374">
        <v>400</v>
      </c>
      <c r="O374" s="106" t="s">
        <v>1239</v>
      </c>
      <c r="P374">
        <v>0.75305912942709896</v>
      </c>
      <c r="Q374">
        <v>0.92840149997565902</v>
      </c>
      <c r="R374">
        <v>8.6716993348056395E-2</v>
      </c>
      <c r="S374">
        <v>6.8747376762240504E-3</v>
      </c>
      <c r="T374">
        <v>-3.6000877098726798E-2</v>
      </c>
      <c r="U374">
        <v>3.6000877098726798E-2</v>
      </c>
      <c r="V374">
        <v>8.1773393916211495E-2</v>
      </c>
      <c r="W374">
        <v>-0.15</v>
      </c>
      <c r="X374">
        <v>4.0599999999999996</v>
      </c>
      <c r="Y374">
        <v>251840</v>
      </c>
      <c r="Z374">
        <v>13255</v>
      </c>
      <c r="AA374">
        <v>0.59</v>
      </c>
      <c r="AB374">
        <v>19</v>
      </c>
      <c r="AC374">
        <v>11</v>
      </c>
      <c r="AD374">
        <v>8</v>
      </c>
      <c r="AE374">
        <v>57.89</v>
      </c>
      <c r="AF374">
        <v>10</v>
      </c>
      <c r="AG374">
        <v>10</v>
      </c>
      <c r="AH374">
        <v>6</v>
      </c>
      <c r="AI374">
        <v>3</v>
      </c>
    </row>
    <row r="375" spans="1:35" x14ac:dyDescent="0.2">
      <c r="A375" s="102">
        <v>1092</v>
      </c>
      <c r="B375">
        <v>6301</v>
      </c>
      <c r="C375" s="106" t="s">
        <v>53</v>
      </c>
      <c r="D375" s="106" t="s">
        <v>1251</v>
      </c>
      <c r="E375">
        <v>2219</v>
      </c>
      <c r="F375">
        <v>2241.5</v>
      </c>
      <c r="G375">
        <v>400</v>
      </c>
      <c r="H375" s="106" t="s">
        <v>1239</v>
      </c>
      <c r="I375">
        <v>9072</v>
      </c>
      <c r="J375" s="106" t="s">
        <v>1358</v>
      </c>
      <c r="K375" s="106" t="s">
        <v>1359</v>
      </c>
      <c r="L375">
        <v>2247</v>
      </c>
      <c r="M375">
        <v>2251</v>
      </c>
      <c r="N375">
        <v>400</v>
      </c>
      <c r="O375" s="106" t="s">
        <v>1242</v>
      </c>
      <c r="P375">
        <v>0.92202610095961901</v>
      </c>
      <c r="Q375">
        <v>0.85190827527882895</v>
      </c>
      <c r="R375" s="15">
        <v>1.6891627566821099E-3</v>
      </c>
      <c r="S375">
        <v>1.4844635218351199E-3</v>
      </c>
      <c r="T375">
        <v>1.61686977515235</v>
      </c>
      <c r="U375">
        <v>1.61686977515235</v>
      </c>
      <c r="V375">
        <v>0.58466982011176705</v>
      </c>
      <c r="W375">
        <v>3.18</v>
      </c>
      <c r="X375">
        <v>0.42</v>
      </c>
      <c r="Y375">
        <v>251489</v>
      </c>
      <c r="Z375">
        <v>22863</v>
      </c>
      <c r="AA375">
        <v>1.19</v>
      </c>
      <c r="AB375">
        <v>11</v>
      </c>
      <c r="AC375">
        <v>8</v>
      </c>
      <c r="AD375">
        <v>3</v>
      </c>
      <c r="AE375">
        <v>72.73</v>
      </c>
      <c r="AF375">
        <v>16</v>
      </c>
      <c r="AG375">
        <v>4</v>
      </c>
      <c r="AH375">
        <v>1</v>
      </c>
      <c r="AI375">
        <v>6</v>
      </c>
    </row>
    <row r="376" spans="1:35" x14ac:dyDescent="0.2">
      <c r="A376" s="102">
        <v>287</v>
      </c>
      <c r="B376">
        <v>4202</v>
      </c>
      <c r="C376" s="106" t="s">
        <v>46</v>
      </c>
      <c r="D376" s="106" t="s">
        <v>1263</v>
      </c>
      <c r="E376">
        <v>944</v>
      </c>
      <c r="F376">
        <v>956</v>
      </c>
      <c r="G376">
        <v>1100</v>
      </c>
      <c r="H376" s="106" t="s">
        <v>1239</v>
      </c>
      <c r="I376">
        <v>7278</v>
      </c>
      <c r="J376" s="106" t="s">
        <v>43</v>
      </c>
      <c r="K376" s="106" t="s">
        <v>1256</v>
      </c>
      <c r="L376">
        <v>2182</v>
      </c>
      <c r="M376">
        <v>2099</v>
      </c>
      <c r="N376">
        <v>500</v>
      </c>
      <c r="O376" s="106" t="s">
        <v>1242</v>
      </c>
      <c r="P376">
        <v>0.71815852335205199</v>
      </c>
      <c r="Q376">
        <v>0.91714270118667995</v>
      </c>
      <c r="R376">
        <v>0.180443446447483</v>
      </c>
      <c r="S376">
        <v>1.8017423925790999E-3</v>
      </c>
      <c r="T376">
        <v>0.88463449814081596</v>
      </c>
      <c r="U376">
        <v>0.88463449814081596</v>
      </c>
      <c r="V376">
        <v>0.26510766383240902</v>
      </c>
      <c r="W376">
        <v>3.11</v>
      </c>
      <c r="X376">
        <v>0.2</v>
      </c>
      <c r="Y376">
        <v>251283</v>
      </c>
      <c r="Z376">
        <v>12564</v>
      </c>
      <c r="AA376">
        <v>0.63</v>
      </c>
      <c r="AB376">
        <v>20</v>
      </c>
      <c r="AC376">
        <v>12</v>
      </c>
      <c r="AD376">
        <v>8</v>
      </c>
      <c r="AE376">
        <v>60</v>
      </c>
      <c r="AF376">
        <v>12</v>
      </c>
      <c r="AG376">
        <v>8</v>
      </c>
      <c r="AH376">
        <v>5</v>
      </c>
      <c r="AI376">
        <v>7</v>
      </c>
    </row>
    <row r="377" spans="1:35" x14ac:dyDescent="0.2">
      <c r="A377" s="102">
        <v>999</v>
      </c>
      <c r="B377">
        <v>3048</v>
      </c>
      <c r="C377" s="106" t="s">
        <v>1552</v>
      </c>
      <c r="D377" s="106" t="s">
        <v>1264</v>
      </c>
      <c r="E377">
        <v>1031</v>
      </c>
      <c r="F377">
        <v>1036</v>
      </c>
      <c r="G377">
        <v>1000</v>
      </c>
      <c r="H377" s="106" t="s">
        <v>1242</v>
      </c>
      <c r="I377">
        <v>8385</v>
      </c>
      <c r="J377" s="106" t="s">
        <v>881</v>
      </c>
      <c r="K377" s="106" t="s">
        <v>1294</v>
      </c>
      <c r="L377">
        <v>515</v>
      </c>
      <c r="M377">
        <v>514</v>
      </c>
      <c r="N377">
        <v>2000</v>
      </c>
      <c r="O377" s="106" t="s">
        <v>1239</v>
      </c>
      <c r="P377">
        <v>0.76484636641908199</v>
      </c>
      <c r="Q377">
        <v>0.85895646562544503</v>
      </c>
      <c r="R377">
        <v>0.15070160606257699</v>
      </c>
      <c r="S377" s="15">
        <v>8.9093733216922003E-2</v>
      </c>
      <c r="T377">
        <v>-0.77770588172853905</v>
      </c>
      <c r="U377">
        <v>0.77770588172853905</v>
      </c>
      <c r="V377">
        <v>1.0904975631099001</v>
      </c>
      <c r="W377">
        <v>-2.48</v>
      </c>
      <c r="X377">
        <v>0.77</v>
      </c>
      <c r="Y377">
        <v>251155</v>
      </c>
      <c r="Z377">
        <v>13953</v>
      </c>
      <c r="AA377">
        <v>0.66</v>
      </c>
      <c r="AB377">
        <v>18</v>
      </c>
      <c r="AC377">
        <v>10</v>
      </c>
      <c r="AD377">
        <v>8</v>
      </c>
      <c r="AE377">
        <v>55.56</v>
      </c>
      <c r="AF377">
        <v>13</v>
      </c>
      <c r="AG377">
        <v>6</v>
      </c>
      <c r="AH377">
        <v>2</v>
      </c>
      <c r="AI377">
        <v>10</v>
      </c>
    </row>
    <row r="378" spans="1:35" x14ac:dyDescent="0.2">
      <c r="A378" s="102">
        <v>1082</v>
      </c>
      <c r="B378">
        <v>4203</v>
      </c>
      <c r="C378" s="106" t="s">
        <v>665</v>
      </c>
      <c r="D378" s="106" t="s">
        <v>1263</v>
      </c>
      <c r="E378">
        <v>3425</v>
      </c>
      <c r="F378">
        <v>3510</v>
      </c>
      <c r="G378">
        <v>300</v>
      </c>
      <c r="H378" s="106" t="s">
        <v>1242</v>
      </c>
      <c r="I378">
        <v>7313</v>
      </c>
      <c r="J378" s="106" t="s">
        <v>1192</v>
      </c>
      <c r="K378" s="106" t="s">
        <v>1256</v>
      </c>
      <c r="L378">
        <v>2965</v>
      </c>
      <c r="M378">
        <v>3000</v>
      </c>
      <c r="N378">
        <v>400</v>
      </c>
      <c r="O378" s="106" t="s">
        <v>1239</v>
      </c>
      <c r="P378">
        <v>0.70086653050415704</v>
      </c>
      <c r="Q378">
        <v>0.85299841494697504</v>
      </c>
      <c r="R378">
        <v>0.36599473844402097</v>
      </c>
      <c r="S378">
        <v>1.6455364225928401E-2</v>
      </c>
      <c r="T378">
        <v>-1.6168777027241801</v>
      </c>
      <c r="U378">
        <v>1.6168777027241801</v>
      </c>
      <c r="V378">
        <v>1.8032815567170799</v>
      </c>
      <c r="W378">
        <v>-7.9</v>
      </c>
      <c r="X378">
        <v>13.96</v>
      </c>
      <c r="Y378">
        <v>251140</v>
      </c>
      <c r="Z378">
        <v>31392</v>
      </c>
      <c r="AA378">
        <v>1.79</v>
      </c>
      <c r="AB378">
        <v>8</v>
      </c>
      <c r="AC378">
        <v>6</v>
      </c>
      <c r="AD378">
        <v>2</v>
      </c>
      <c r="AE378">
        <v>75</v>
      </c>
      <c r="AF378">
        <v>13</v>
      </c>
      <c r="AG378">
        <v>6</v>
      </c>
      <c r="AH378">
        <v>0</v>
      </c>
      <c r="AI378">
        <v>2</v>
      </c>
    </row>
    <row r="379" spans="1:35" x14ac:dyDescent="0.2">
      <c r="A379" s="102">
        <v>1615</v>
      </c>
      <c r="B379">
        <v>4114</v>
      </c>
      <c r="C379" s="106" t="s">
        <v>1391</v>
      </c>
      <c r="D379" s="106" t="s">
        <v>1263</v>
      </c>
      <c r="E379">
        <v>5830</v>
      </c>
      <c r="F379">
        <v>5800</v>
      </c>
      <c r="G379">
        <v>100</v>
      </c>
      <c r="H379" s="106" t="s">
        <v>1242</v>
      </c>
      <c r="I379">
        <v>5301</v>
      </c>
      <c r="J379" s="106" t="s">
        <v>698</v>
      </c>
      <c r="K379" s="106" t="s">
        <v>1238</v>
      </c>
      <c r="L379">
        <v>966</v>
      </c>
      <c r="M379">
        <v>1001</v>
      </c>
      <c r="N379">
        <v>600</v>
      </c>
      <c r="O379" s="106" t="s">
        <v>1239</v>
      </c>
      <c r="P379">
        <v>0.75425909057724705</v>
      </c>
      <c r="Q379">
        <v>0.80806381054148502</v>
      </c>
      <c r="R379" s="106">
        <v>0.21710213577562201</v>
      </c>
      <c r="S379">
        <v>4.9508032830246698E-2</v>
      </c>
      <c r="T379">
        <v>-2.2794725484736</v>
      </c>
      <c r="U379">
        <v>2.2794725484736</v>
      </c>
      <c r="V379">
        <v>1.60846907723461</v>
      </c>
      <c r="W379">
        <v>-7.46</v>
      </c>
      <c r="X379">
        <v>3.55</v>
      </c>
      <c r="Y379">
        <v>250563</v>
      </c>
      <c r="Z379">
        <v>14739</v>
      </c>
      <c r="AA379">
        <v>1.1200000000000001</v>
      </c>
      <c r="AB379">
        <v>17</v>
      </c>
      <c r="AC379">
        <v>10</v>
      </c>
      <c r="AD379">
        <v>7</v>
      </c>
      <c r="AE379">
        <v>58.82</v>
      </c>
      <c r="AF379">
        <v>8</v>
      </c>
      <c r="AG379">
        <v>9</v>
      </c>
      <c r="AH379">
        <v>6</v>
      </c>
      <c r="AI379">
        <v>2</v>
      </c>
    </row>
    <row r="380" spans="1:35" x14ac:dyDescent="0.2">
      <c r="A380" s="102">
        <v>850</v>
      </c>
      <c r="B380">
        <v>6923</v>
      </c>
      <c r="C380" s="106" t="s">
        <v>55</v>
      </c>
      <c r="D380" s="106" t="s">
        <v>1244</v>
      </c>
      <c r="E380">
        <v>2761</v>
      </c>
      <c r="F380">
        <v>2784</v>
      </c>
      <c r="G380">
        <v>400</v>
      </c>
      <c r="H380" s="106" t="s">
        <v>1242</v>
      </c>
      <c r="I380">
        <v>9787</v>
      </c>
      <c r="J380" s="106" t="s">
        <v>1655</v>
      </c>
      <c r="K380" s="106" t="s">
        <v>1253</v>
      </c>
      <c r="L380">
        <v>3535</v>
      </c>
      <c r="M380">
        <v>3540</v>
      </c>
      <c r="N380">
        <v>300</v>
      </c>
      <c r="O380" s="106" t="s">
        <v>1239</v>
      </c>
      <c r="P380">
        <v>0.73367961573856699</v>
      </c>
      <c r="Q380">
        <v>0.87202178834361799</v>
      </c>
      <c r="R380" s="15">
        <v>0.126734932490422</v>
      </c>
      <c r="S380">
        <v>1.3209652842968E-3</v>
      </c>
      <c r="T380">
        <v>-0.47950948453094799</v>
      </c>
      <c r="U380">
        <v>0.47950948453094799</v>
      </c>
      <c r="V380">
        <v>0.27730164769640497</v>
      </c>
      <c r="W380">
        <v>-1.1499999999999999</v>
      </c>
      <c r="X380">
        <v>4.8600000000000003</v>
      </c>
      <c r="Y380">
        <v>250526</v>
      </c>
      <c r="Z380">
        <v>25053</v>
      </c>
      <c r="AA380">
        <v>1.58</v>
      </c>
      <c r="AB380">
        <v>10</v>
      </c>
      <c r="AC380">
        <v>7</v>
      </c>
      <c r="AD380">
        <v>3</v>
      </c>
      <c r="AE380">
        <v>70</v>
      </c>
      <c r="AF380">
        <v>14</v>
      </c>
      <c r="AG380">
        <v>6</v>
      </c>
      <c r="AH380">
        <v>1</v>
      </c>
      <c r="AI380">
        <v>3</v>
      </c>
    </row>
    <row r="381" spans="1:35" x14ac:dyDescent="0.2">
      <c r="A381" s="102">
        <v>899</v>
      </c>
      <c r="B381">
        <v>7267</v>
      </c>
      <c r="C381" s="106" t="s">
        <v>58</v>
      </c>
      <c r="D381" s="106" t="s">
        <v>1256</v>
      </c>
      <c r="E381">
        <v>2902</v>
      </c>
      <c r="F381">
        <v>2935</v>
      </c>
      <c r="G381">
        <v>300</v>
      </c>
      <c r="H381" s="106" t="s">
        <v>1239</v>
      </c>
      <c r="I381">
        <v>9072</v>
      </c>
      <c r="J381" s="106" t="s">
        <v>1358</v>
      </c>
      <c r="K381" s="106" t="s">
        <v>1359</v>
      </c>
      <c r="L381">
        <v>2247</v>
      </c>
      <c r="M381">
        <v>2251</v>
      </c>
      <c r="N381">
        <v>400</v>
      </c>
      <c r="O381" s="106" t="s">
        <v>1242</v>
      </c>
      <c r="P381">
        <v>0.66172736303766599</v>
      </c>
      <c r="Q381">
        <v>0.867850748136613</v>
      </c>
      <c r="R381">
        <v>0.33188678101820601</v>
      </c>
      <c r="S381">
        <v>3.1971227596683802E-4</v>
      </c>
      <c r="T381">
        <v>4.0500329018945296</v>
      </c>
      <c r="U381">
        <v>4.0500329018945296</v>
      </c>
      <c r="V381">
        <v>3.5732752668805001</v>
      </c>
      <c r="W381">
        <v>11.9</v>
      </c>
      <c r="X381">
        <v>2.2599999999999998</v>
      </c>
      <c r="Y381">
        <v>250259</v>
      </c>
      <c r="Z381">
        <v>35751</v>
      </c>
      <c r="AA381">
        <v>1.91</v>
      </c>
      <c r="AB381">
        <v>7</v>
      </c>
      <c r="AC381">
        <v>6</v>
      </c>
      <c r="AD381">
        <v>1</v>
      </c>
      <c r="AE381">
        <v>85.71</v>
      </c>
      <c r="AF381">
        <v>11</v>
      </c>
      <c r="AG381">
        <v>6</v>
      </c>
      <c r="AH381">
        <v>0</v>
      </c>
      <c r="AI381">
        <v>1</v>
      </c>
    </row>
    <row r="382" spans="1:35" x14ac:dyDescent="0.2">
      <c r="A382" s="102">
        <v>1666</v>
      </c>
      <c r="B382">
        <v>4471</v>
      </c>
      <c r="C382" s="106" t="s">
        <v>1683</v>
      </c>
      <c r="D382" s="106" t="s">
        <v>1263</v>
      </c>
      <c r="E382">
        <v>4630</v>
      </c>
      <c r="F382">
        <v>4650</v>
      </c>
      <c r="G382">
        <v>200</v>
      </c>
      <c r="H382" s="106" t="s">
        <v>1242</v>
      </c>
      <c r="I382">
        <v>5703</v>
      </c>
      <c r="J382" s="106" t="s">
        <v>219</v>
      </c>
      <c r="K382" s="106" t="s">
        <v>1254</v>
      </c>
      <c r="L382">
        <v>207</v>
      </c>
      <c r="M382">
        <v>205</v>
      </c>
      <c r="N382">
        <v>4500</v>
      </c>
      <c r="O382" s="106" t="s">
        <v>1239</v>
      </c>
      <c r="P382">
        <v>0.79718755054697599</v>
      </c>
      <c r="Q382">
        <v>0.80369684842294298</v>
      </c>
      <c r="R382" s="15">
        <v>0.25995143590506298</v>
      </c>
      <c r="S382">
        <v>4.0428871030069501E-2</v>
      </c>
      <c r="T382">
        <v>-1.3602084206707299</v>
      </c>
      <c r="U382">
        <v>1.3602084206707299</v>
      </c>
      <c r="V382">
        <v>1.99770502821684</v>
      </c>
      <c r="W382">
        <v>-4.01</v>
      </c>
      <c r="X382">
        <v>0.81</v>
      </c>
      <c r="Y382">
        <v>249331</v>
      </c>
      <c r="Z382">
        <v>17809</v>
      </c>
      <c r="AA382">
        <v>0.78</v>
      </c>
      <c r="AB382">
        <v>14</v>
      </c>
      <c r="AC382">
        <v>9</v>
      </c>
      <c r="AD382">
        <v>5</v>
      </c>
      <c r="AE382">
        <v>64.290000000000006</v>
      </c>
      <c r="AF382">
        <v>11</v>
      </c>
      <c r="AG382">
        <v>6</v>
      </c>
      <c r="AH382">
        <v>2</v>
      </c>
      <c r="AI382">
        <v>6</v>
      </c>
    </row>
    <row r="383" spans="1:35" x14ac:dyDescent="0.2">
      <c r="A383" s="102">
        <v>299</v>
      </c>
      <c r="B383">
        <v>4005</v>
      </c>
      <c r="C383" s="106" t="s">
        <v>1479</v>
      </c>
      <c r="D383" s="106" t="s">
        <v>1263</v>
      </c>
      <c r="E383">
        <v>425</v>
      </c>
      <c r="F383">
        <v>430</v>
      </c>
      <c r="G383">
        <v>2100</v>
      </c>
      <c r="H383" s="106" t="s">
        <v>1239</v>
      </c>
      <c r="I383">
        <v>7276</v>
      </c>
      <c r="J383" s="106" t="s">
        <v>1290</v>
      </c>
      <c r="K383" s="106" t="s">
        <v>1244</v>
      </c>
      <c r="L383">
        <v>4410</v>
      </c>
      <c r="M383">
        <v>4445</v>
      </c>
      <c r="N383">
        <v>200</v>
      </c>
      <c r="O383" s="106" t="s">
        <v>1242</v>
      </c>
      <c r="P383">
        <v>0.88155744683143999</v>
      </c>
      <c r="Q383">
        <v>0.91562372361834499</v>
      </c>
      <c r="R383" s="15">
        <v>0.33974874818334699</v>
      </c>
      <c r="S383" s="15">
        <v>9.52921101010384E-4</v>
      </c>
      <c r="T383">
        <v>1.0243260274366</v>
      </c>
      <c r="U383">
        <v>1.0243260274366</v>
      </c>
      <c r="V383">
        <v>0.88988950756014096</v>
      </c>
      <c r="W383">
        <v>4.04</v>
      </c>
      <c r="X383">
        <v>1.57</v>
      </c>
      <c r="Y383">
        <v>249096</v>
      </c>
      <c r="Z383">
        <v>13839</v>
      </c>
      <c r="AA383">
        <v>0.74</v>
      </c>
      <c r="AB383">
        <v>18</v>
      </c>
      <c r="AC383">
        <v>12</v>
      </c>
      <c r="AD383">
        <v>6</v>
      </c>
      <c r="AE383">
        <v>66.67</v>
      </c>
      <c r="AF383">
        <v>12</v>
      </c>
      <c r="AG383">
        <v>6</v>
      </c>
      <c r="AH383">
        <v>4</v>
      </c>
      <c r="AI383">
        <v>8</v>
      </c>
    </row>
    <row r="384" spans="1:35" x14ac:dyDescent="0.2">
      <c r="A384" s="102">
        <v>595</v>
      </c>
      <c r="B384">
        <v>3865</v>
      </c>
      <c r="C384" s="106" t="s">
        <v>1189</v>
      </c>
      <c r="D384" s="106" t="s">
        <v>1453</v>
      </c>
      <c r="E384">
        <v>460</v>
      </c>
      <c r="F384">
        <v>476</v>
      </c>
      <c r="G384">
        <v>1800</v>
      </c>
      <c r="H384" s="106" t="s">
        <v>1242</v>
      </c>
      <c r="I384">
        <v>5233</v>
      </c>
      <c r="J384" s="106" t="s">
        <v>1437</v>
      </c>
      <c r="K384" s="106" t="s">
        <v>1238</v>
      </c>
      <c r="L384">
        <v>2745</v>
      </c>
      <c r="M384">
        <v>2781</v>
      </c>
      <c r="N384">
        <v>300</v>
      </c>
      <c r="O384" s="106" t="s">
        <v>1239</v>
      </c>
      <c r="P384">
        <v>0.89901122366690001</v>
      </c>
      <c r="Q384">
        <v>0.89398801434002395</v>
      </c>
      <c r="R384">
        <v>4.6448853810423199E-2</v>
      </c>
      <c r="S384" s="15">
        <v>1.25138998331818E-2</v>
      </c>
      <c r="T384">
        <v>-0.54296828316762602</v>
      </c>
      <c r="U384">
        <v>0.54296828316762602</v>
      </c>
      <c r="V384">
        <v>1.04713030203414</v>
      </c>
      <c r="W384">
        <v>-1.47</v>
      </c>
      <c r="X384">
        <v>2.7</v>
      </c>
      <c r="Y384">
        <v>248990</v>
      </c>
      <c r="Z384">
        <v>14646</v>
      </c>
      <c r="AA384">
        <v>0.59</v>
      </c>
      <c r="AB384">
        <v>17</v>
      </c>
      <c r="AC384">
        <v>11</v>
      </c>
      <c r="AD384">
        <v>6</v>
      </c>
      <c r="AE384">
        <v>64.709999999999994</v>
      </c>
      <c r="AF384">
        <v>11</v>
      </c>
      <c r="AG384">
        <v>9</v>
      </c>
      <c r="AH384">
        <v>5</v>
      </c>
      <c r="AI384">
        <v>3</v>
      </c>
    </row>
    <row r="385" spans="1:35" x14ac:dyDescent="0.2">
      <c r="A385" s="102">
        <v>401</v>
      </c>
      <c r="B385">
        <v>4005</v>
      </c>
      <c r="C385" s="106" t="s">
        <v>1479</v>
      </c>
      <c r="D385" s="106" t="s">
        <v>1263</v>
      </c>
      <c r="E385">
        <v>425</v>
      </c>
      <c r="F385">
        <v>430</v>
      </c>
      <c r="G385">
        <v>2500</v>
      </c>
      <c r="H385" s="106" t="s">
        <v>1239</v>
      </c>
      <c r="I385">
        <v>7202</v>
      </c>
      <c r="J385" s="106" t="s">
        <v>778</v>
      </c>
      <c r="K385" s="106" t="s">
        <v>1256</v>
      </c>
      <c r="L385">
        <v>1070</v>
      </c>
      <c r="M385">
        <v>1084</v>
      </c>
      <c r="N385">
        <v>1000</v>
      </c>
      <c r="O385" s="106" t="s">
        <v>1242</v>
      </c>
      <c r="P385">
        <v>0.91749889983449995</v>
      </c>
      <c r="Q385">
        <v>0.90721714896201899</v>
      </c>
      <c r="R385">
        <v>0.188058159898366</v>
      </c>
      <c r="S385" s="15">
        <v>2.1102270364686401E-5</v>
      </c>
      <c r="T385">
        <v>0.19044318418647799</v>
      </c>
      <c r="U385">
        <v>0.19044318418647799</v>
      </c>
      <c r="V385">
        <v>0.17962006484569101</v>
      </c>
      <c r="W385">
        <v>0.68</v>
      </c>
      <c r="X385">
        <v>0.83</v>
      </c>
      <c r="Y385">
        <v>248464</v>
      </c>
      <c r="Z385">
        <v>16564</v>
      </c>
      <c r="AA385">
        <v>0.82</v>
      </c>
      <c r="AB385">
        <v>15</v>
      </c>
      <c r="AC385">
        <v>9</v>
      </c>
      <c r="AD385">
        <v>6</v>
      </c>
      <c r="AE385">
        <v>60</v>
      </c>
      <c r="AF385">
        <v>13</v>
      </c>
      <c r="AG385">
        <v>7</v>
      </c>
      <c r="AH385">
        <v>2</v>
      </c>
      <c r="AI385">
        <v>6</v>
      </c>
    </row>
    <row r="386" spans="1:35" x14ac:dyDescent="0.2">
      <c r="A386" s="102">
        <v>249</v>
      </c>
      <c r="B386">
        <v>3387</v>
      </c>
      <c r="C386" s="106" t="s">
        <v>634</v>
      </c>
      <c r="D386" s="106" t="s">
        <v>1264</v>
      </c>
      <c r="E386">
        <v>2001</v>
      </c>
      <c r="F386">
        <v>2072</v>
      </c>
      <c r="G386">
        <v>400</v>
      </c>
      <c r="H386" s="106" t="s">
        <v>1242</v>
      </c>
      <c r="I386">
        <v>3635</v>
      </c>
      <c r="J386" s="106" t="s">
        <v>44</v>
      </c>
      <c r="K386" s="106" t="s">
        <v>1241</v>
      </c>
      <c r="L386">
        <v>2830</v>
      </c>
      <c r="M386">
        <v>2939</v>
      </c>
      <c r="N386">
        <v>300</v>
      </c>
      <c r="O386" s="106" t="s">
        <v>1239</v>
      </c>
      <c r="P386">
        <v>0.77767647056692801</v>
      </c>
      <c r="Q386">
        <v>0.92158022171025999</v>
      </c>
      <c r="R386">
        <v>0.12175732445500299</v>
      </c>
      <c r="S386">
        <v>5.5335267268618003E-2</v>
      </c>
      <c r="T386">
        <v>-0.35306043208179699</v>
      </c>
      <c r="U386">
        <v>0.35306043208179699</v>
      </c>
      <c r="V386">
        <v>0.26869851310799903</v>
      </c>
      <c r="W386">
        <v>-2.46</v>
      </c>
      <c r="X386">
        <v>6</v>
      </c>
      <c r="Y386">
        <v>248147</v>
      </c>
      <c r="Z386">
        <v>13060</v>
      </c>
      <c r="AA386">
        <v>0.66</v>
      </c>
      <c r="AB386">
        <v>19</v>
      </c>
      <c r="AC386">
        <v>13</v>
      </c>
      <c r="AD386">
        <v>6</v>
      </c>
      <c r="AE386">
        <v>68.42</v>
      </c>
      <c r="AF386">
        <v>13</v>
      </c>
      <c r="AG386">
        <v>6</v>
      </c>
      <c r="AH386">
        <v>4</v>
      </c>
      <c r="AI386">
        <v>9</v>
      </c>
    </row>
    <row r="387" spans="1:35" x14ac:dyDescent="0.2">
      <c r="A387" s="102">
        <v>1392</v>
      </c>
      <c r="B387">
        <v>1812</v>
      </c>
      <c r="C387" s="106" t="s">
        <v>1335</v>
      </c>
      <c r="D387" s="106" t="s">
        <v>1249</v>
      </c>
      <c r="E387">
        <v>1206</v>
      </c>
      <c r="F387">
        <v>1220</v>
      </c>
      <c r="G387">
        <v>900</v>
      </c>
      <c r="H387" s="106" t="s">
        <v>1239</v>
      </c>
      <c r="I387">
        <v>8136</v>
      </c>
      <c r="J387" s="106" t="s">
        <v>1346</v>
      </c>
      <c r="K387" s="106" t="s">
        <v>1246</v>
      </c>
      <c r="L387">
        <v>1818</v>
      </c>
      <c r="M387">
        <v>1805</v>
      </c>
      <c r="N387">
        <v>600</v>
      </c>
      <c r="O387" s="106" t="s">
        <v>1242</v>
      </c>
      <c r="P387">
        <v>0.90279551934286695</v>
      </c>
      <c r="Q387">
        <v>0.82855664161994502</v>
      </c>
      <c r="R387">
        <v>1.8132133815064299E-2</v>
      </c>
      <c r="S387">
        <v>7.5607340782330903E-2</v>
      </c>
      <c r="T387">
        <v>0.419044060854528</v>
      </c>
      <c r="U387">
        <v>0.419044060854528</v>
      </c>
      <c r="V387">
        <v>0.357839180980145</v>
      </c>
      <c r="W387">
        <v>1.08</v>
      </c>
      <c r="X387">
        <v>1.39</v>
      </c>
      <c r="Y387">
        <v>247985</v>
      </c>
      <c r="Z387">
        <v>12399</v>
      </c>
      <c r="AA387">
        <v>0.55000000000000004</v>
      </c>
      <c r="AB387">
        <v>20</v>
      </c>
      <c r="AC387">
        <v>12</v>
      </c>
      <c r="AD387">
        <v>8</v>
      </c>
      <c r="AE387">
        <v>60</v>
      </c>
      <c r="AF387">
        <v>12</v>
      </c>
      <c r="AG387">
        <v>10</v>
      </c>
      <c r="AH387">
        <v>5</v>
      </c>
      <c r="AI387">
        <v>5</v>
      </c>
    </row>
    <row r="388" spans="1:35" x14ac:dyDescent="0.2">
      <c r="A388" s="102">
        <v>1</v>
      </c>
      <c r="B388">
        <v>3110</v>
      </c>
      <c r="C388" s="106" t="s">
        <v>540</v>
      </c>
      <c r="D388" s="106" t="s">
        <v>1238</v>
      </c>
      <c r="E388">
        <v>4900</v>
      </c>
      <c r="F388">
        <v>4800</v>
      </c>
      <c r="G388">
        <v>200</v>
      </c>
      <c r="H388" s="106" t="s">
        <v>1239</v>
      </c>
      <c r="I388">
        <v>3635</v>
      </c>
      <c r="J388" s="106" t="s">
        <v>44</v>
      </c>
      <c r="K388" s="106" t="s">
        <v>1241</v>
      </c>
      <c r="L388">
        <v>2830</v>
      </c>
      <c r="M388">
        <v>2939</v>
      </c>
      <c r="N388">
        <v>300</v>
      </c>
      <c r="O388" s="106" t="s">
        <v>1242</v>
      </c>
      <c r="P388">
        <v>0.85265796080804401</v>
      </c>
      <c r="Q388">
        <v>0.97837114616306198</v>
      </c>
      <c r="R388" s="15">
        <v>0.22038275900284501</v>
      </c>
      <c r="S388">
        <v>3.53102810575331E-3</v>
      </c>
      <c r="T388">
        <v>0.56509707020211197</v>
      </c>
      <c r="U388">
        <v>0.56509707020211197</v>
      </c>
      <c r="V388">
        <v>1.31309708721754</v>
      </c>
      <c r="W388">
        <v>3.51</v>
      </c>
      <c r="X388">
        <v>8.16</v>
      </c>
      <c r="Y388">
        <v>246905</v>
      </c>
      <c r="Z388">
        <v>11757</v>
      </c>
      <c r="AA388">
        <v>0.52</v>
      </c>
      <c r="AB388">
        <v>21</v>
      </c>
      <c r="AC388">
        <v>10</v>
      </c>
      <c r="AD388">
        <v>11</v>
      </c>
      <c r="AE388">
        <v>47.62</v>
      </c>
      <c r="AF388">
        <v>11</v>
      </c>
      <c r="AG388">
        <v>8</v>
      </c>
      <c r="AH388">
        <v>7</v>
      </c>
      <c r="AI388">
        <v>6</v>
      </c>
    </row>
    <row r="389" spans="1:35" x14ac:dyDescent="0.2">
      <c r="A389" s="102">
        <v>677</v>
      </c>
      <c r="B389">
        <v>3291</v>
      </c>
      <c r="C389" s="106" t="s">
        <v>56</v>
      </c>
      <c r="D389" s="106" t="s">
        <v>1260</v>
      </c>
      <c r="E389">
        <v>1567</v>
      </c>
      <c r="F389">
        <v>1566</v>
      </c>
      <c r="G389">
        <v>700</v>
      </c>
      <c r="H389" s="106" t="s">
        <v>1242</v>
      </c>
      <c r="I389">
        <v>8086</v>
      </c>
      <c r="J389" s="106" t="s">
        <v>1522</v>
      </c>
      <c r="K389" s="106" t="s">
        <v>1248</v>
      </c>
      <c r="L389">
        <v>1209</v>
      </c>
      <c r="M389">
        <v>1205</v>
      </c>
      <c r="N389">
        <v>900</v>
      </c>
      <c r="O389" s="106" t="s">
        <v>1239</v>
      </c>
      <c r="P389">
        <v>0.72086193915647301</v>
      </c>
      <c r="Q389">
        <v>0.88668351525825195</v>
      </c>
      <c r="R389">
        <v>0.26809985227857802</v>
      </c>
      <c r="S389">
        <v>1.58470748314944E-3</v>
      </c>
      <c r="T389">
        <v>-2.91695958539542</v>
      </c>
      <c r="U389">
        <v>2.91695958539542</v>
      </c>
      <c r="V389">
        <v>2.7588223869625899</v>
      </c>
      <c r="W389">
        <v>-12.41</v>
      </c>
      <c r="X389">
        <v>1.07</v>
      </c>
      <c r="Y389">
        <v>246474</v>
      </c>
      <c r="Z389">
        <v>17605</v>
      </c>
      <c r="AA389">
        <v>0.92</v>
      </c>
      <c r="AB389">
        <v>14</v>
      </c>
      <c r="AC389">
        <v>10</v>
      </c>
      <c r="AD389">
        <v>4</v>
      </c>
      <c r="AE389">
        <v>71.430000000000007</v>
      </c>
      <c r="AF389">
        <v>11</v>
      </c>
      <c r="AG389">
        <v>6</v>
      </c>
      <c r="AH389">
        <v>3</v>
      </c>
      <c r="AI389">
        <v>5</v>
      </c>
    </row>
    <row r="390" spans="1:35" x14ac:dyDescent="0.2">
      <c r="A390" s="102">
        <v>394</v>
      </c>
      <c r="B390">
        <v>6361</v>
      </c>
      <c r="C390" s="106" t="s">
        <v>740</v>
      </c>
      <c r="D390" s="106" t="s">
        <v>1251</v>
      </c>
      <c r="E390">
        <v>2705</v>
      </c>
      <c r="F390">
        <v>2723</v>
      </c>
      <c r="G390">
        <v>400</v>
      </c>
      <c r="H390" s="106" t="s">
        <v>1242</v>
      </c>
      <c r="I390">
        <v>8316</v>
      </c>
      <c r="J390" s="106" t="s">
        <v>1455</v>
      </c>
      <c r="K390" s="106" t="s">
        <v>1294</v>
      </c>
      <c r="L390">
        <v>3614</v>
      </c>
      <c r="M390">
        <v>3640</v>
      </c>
      <c r="N390">
        <v>300</v>
      </c>
      <c r="O390" s="106" t="s">
        <v>1239</v>
      </c>
      <c r="P390">
        <v>0.86527452339741395</v>
      </c>
      <c r="Q390">
        <v>0.90758311289471105</v>
      </c>
      <c r="R390" s="106">
        <v>8.7348105894174494E-2</v>
      </c>
      <c r="S390">
        <v>1.5244129497438801E-2</v>
      </c>
      <c r="T390">
        <v>-2.59477164699278</v>
      </c>
      <c r="U390">
        <v>2.59477164699278</v>
      </c>
      <c r="V390">
        <v>2.3224442268151102</v>
      </c>
      <c r="W390">
        <v>-10.32</v>
      </c>
      <c r="X390">
        <v>0.26</v>
      </c>
      <c r="Y390">
        <v>246322</v>
      </c>
      <c r="Z390">
        <v>27369</v>
      </c>
      <c r="AA390">
        <v>1.59</v>
      </c>
      <c r="AB390">
        <v>9</v>
      </c>
      <c r="AC390">
        <v>7</v>
      </c>
      <c r="AD390">
        <v>2</v>
      </c>
      <c r="AE390">
        <v>77.78</v>
      </c>
      <c r="AF390">
        <v>10</v>
      </c>
      <c r="AG390">
        <v>5</v>
      </c>
      <c r="AH390">
        <v>2</v>
      </c>
      <c r="AI390">
        <v>2</v>
      </c>
    </row>
    <row r="391" spans="1:35" x14ac:dyDescent="0.2">
      <c r="A391" s="102">
        <v>995</v>
      </c>
      <c r="B391">
        <v>3865</v>
      </c>
      <c r="C391" s="106" t="s">
        <v>1189</v>
      </c>
      <c r="D391" s="106" t="s">
        <v>1453</v>
      </c>
      <c r="E391">
        <v>460</v>
      </c>
      <c r="F391">
        <v>476</v>
      </c>
      <c r="G391">
        <v>2100</v>
      </c>
      <c r="H391" s="106" t="s">
        <v>1239</v>
      </c>
      <c r="I391">
        <v>7327</v>
      </c>
      <c r="J391" s="106" t="s">
        <v>1487</v>
      </c>
      <c r="K391" s="106" t="s">
        <v>1294</v>
      </c>
      <c r="L391">
        <v>2484</v>
      </c>
      <c r="M391">
        <v>2453</v>
      </c>
      <c r="N391">
        <v>400</v>
      </c>
      <c r="O391" s="106" t="s">
        <v>1242</v>
      </c>
      <c r="P391">
        <v>0.96277352203754596</v>
      </c>
      <c r="Q391">
        <v>0.859366062760475</v>
      </c>
      <c r="R391">
        <v>8.8681282327234406E-2</v>
      </c>
      <c r="S391">
        <v>3.6743221370053002E-2</v>
      </c>
      <c r="T391">
        <v>0.659312890873196</v>
      </c>
      <c r="U391">
        <v>0.659312890873196</v>
      </c>
      <c r="V391">
        <v>0.15404280431506301</v>
      </c>
      <c r="W391">
        <v>1.62</v>
      </c>
      <c r="X391">
        <v>1.88</v>
      </c>
      <c r="Y391">
        <v>245759</v>
      </c>
      <c r="Z391">
        <v>40960</v>
      </c>
      <c r="AA391">
        <v>2.2200000000000002</v>
      </c>
      <c r="AB391">
        <v>6</v>
      </c>
      <c r="AC391">
        <v>6</v>
      </c>
      <c r="AD391">
        <v>0</v>
      </c>
      <c r="AE391">
        <v>100</v>
      </c>
      <c r="AF391">
        <v>14</v>
      </c>
      <c r="AG391">
        <v>3</v>
      </c>
      <c r="AH391">
        <v>0</v>
      </c>
      <c r="AI391">
        <v>3</v>
      </c>
    </row>
    <row r="392" spans="1:35" x14ac:dyDescent="0.2">
      <c r="A392" s="102">
        <v>387</v>
      </c>
      <c r="B392">
        <v>6301</v>
      </c>
      <c r="C392" s="106" t="s">
        <v>53</v>
      </c>
      <c r="D392" s="106" t="s">
        <v>1251</v>
      </c>
      <c r="E392">
        <v>2219</v>
      </c>
      <c r="F392">
        <v>2241.5</v>
      </c>
      <c r="G392">
        <v>400</v>
      </c>
      <c r="H392" s="106" t="s">
        <v>1239</v>
      </c>
      <c r="I392">
        <v>7762</v>
      </c>
      <c r="J392" s="106" t="s">
        <v>1444</v>
      </c>
      <c r="K392" s="106" t="s">
        <v>1248</v>
      </c>
      <c r="L392">
        <v>456</v>
      </c>
      <c r="M392">
        <v>459</v>
      </c>
      <c r="N392">
        <v>2000</v>
      </c>
      <c r="O392" s="106" t="s">
        <v>1242</v>
      </c>
      <c r="P392">
        <v>0.93440747500446097</v>
      </c>
      <c r="Q392">
        <v>0.90815551166547603</v>
      </c>
      <c r="R392">
        <v>0.41686614897221203</v>
      </c>
      <c r="S392" s="106">
        <v>9.6953696063818305E-4</v>
      </c>
      <c r="T392">
        <v>2.8568336903834699</v>
      </c>
      <c r="U392">
        <v>2.8568336903834699</v>
      </c>
      <c r="V392">
        <v>2.15826324546964</v>
      </c>
      <c r="W392">
        <v>8.6300000000000008</v>
      </c>
      <c r="X392">
        <v>2.39</v>
      </c>
      <c r="Y392">
        <v>245007</v>
      </c>
      <c r="Z392">
        <v>12250</v>
      </c>
      <c r="AA392">
        <v>0.67</v>
      </c>
      <c r="AB392">
        <v>20</v>
      </c>
      <c r="AC392">
        <v>11</v>
      </c>
      <c r="AD392">
        <v>9</v>
      </c>
      <c r="AE392">
        <v>55</v>
      </c>
      <c r="AF392">
        <v>14</v>
      </c>
      <c r="AG392">
        <v>7</v>
      </c>
      <c r="AH392">
        <v>1</v>
      </c>
      <c r="AI392">
        <v>12</v>
      </c>
    </row>
    <row r="393" spans="1:35" x14ac:dyDescent="0.2">
      <c r="A393" s="102">
        <v>738</v>
      </c>
      <c r="B393">
        <v>4540</v>
      </c>
      <c r="C393" s="106" t="s">
        <v>1659</v>
      </c>
      <c r="D393" s="106" t="s">
        <v>1261</v>
      </c>
      <c r="E393">
        <v>2688</v>
      </c>
      <c r="F393">
        <v>2656</v>
      </c>
      <c r="G393">
        <v>400</v>
      </c>
      <c r="H393" s="106" t="s">
        <v>1242</v>
      </c>
      <c r="I393">
        <v>8086</v>
      </c>
      <c r="J393" s="106" t="s">
        <v>1522</v>
      </c>
      <c r="K393" s="106" t="s">
        <v>1248</v>
      </c>
      <c r="L393">
        <v>1209</v>
      </c>
      <c r="M393">
        <v>1205</v>
      </c>
      <c r="N393">
        <v>900</v>
      </c>
      <c r="O393" s="106" t="s">
        <v>1239</v>
      </c>
      <c r="P393">
        <v>0.86823823714429904</v>
      </c>
      <c r="Q393">
        <v>0.88167074759768504</v>
      </c>
      <c r="R393">
        <v>5.7034128271099202E-2</v>
      </c>
      <c r="S393" s="15">
        <v>3.1165299824722E-5</v>
      </c>
      <c r="T393">
        <v>-3.16907153330096</v>
      </c>
      <c r="U393">
        <v>3.16907153330096</v>
      </c>
      <c r="V393">
        <v>2.4651458313016201</v>
      </c>
      <c r="W393">
        <v>-10.45</v>
      </c>
      <c r="X393">
        <v>2.08</v>
      </c>
      <c r="Y393">
        <v>244584</v>
      </c>
      <c r="Z393">
        <v>14387</v>
      </c>
      <c r="AA393">
        <v>0.7</v>
      </c>
      <c r="AB393">
        <v>17</v>
      </c>
      <c r="AC393">
        <v>13</v>
      </c>
      <c r="AD393">
        <v>4</v>
      </c>
      <c r="AE393">
        <v>76.47</v>
      </c>
      <c r="AF393">
        <v>14</v>
      </c>
      <c r="AG393">
        <v>6</v>
      </c>
      <c r="AH393">
        <v>2</v>
      </c>
      <c r="AI393">
        <v>9</v>
      </c>
    </row>
    <row r="394" spans="1:35" x14ac:dyDescent="0.2">
      <c r="A394" s="102">
        <v>1090</v>
      </c>
      <c r="B394">
        <v>6371</v>
      </c>
      <c r="C394" s="106" t="s">
        <v>1399</v>
      </c>
      <c r="D394" s="106" t="s">
        <v>1251</v>
      </c>
      <c r="E394">
        <v>3010</v>
      </c>
      <c r="F394">
        <v>3070</v>
      </c>
      <c r="G394">
        <v>300</v>
      </c>
      <c r="H394" s="106" t="s">
        <v>1242</v>
      </c>
      <c r="I394">
        <v>8385</v>
      </c>
      <c r="J394" s="106" t="s">
        <v>881</v>
      </c>
      <c r="K394" s="106" t="s">
        <v>1294</v>
      </c>
      <c r="L394">
        <v>515</v>
      </c>
      <c r="M394">
        <v>514</v>
      </c>
      <c r="N394">
        <v>1800</v>
      </c>
      <c r="O394" s="106" t="s">
        <v>1239</v>
      </c>
      <c r="P394">
        <v>0.92901428758763505</v>
      </c>
      <c r="Q394">
        <v>0.85207766669508</v>
      </c>
      <c r="R394" s="15">
        <v>0.22047431089442501</v>
      </c>
      <c r="S394" s="15">
        <v>3.9727779989557101E-2</v>
      </c>
      <c r="T394">
        <v>-1.57997747948154</v>
      </c>
      <c r="U394">
        <v>1.57997747948154</v>
      </c>
      <c r="V394">
        <v>1.56103419121845</v>
      </c>
      <c r="W394">
        <v>-5.32</v>
      </c>
      <c r="X394">
        <v>0.46</v>
      </c>
      <c r="Y394">
        <v>244179</v>
      </c>
      <c r="Z394">
        <v>14363</v>
      </c>
      <c r="AA394">
        <v>0.73</v>
      </c>
      <c r="AB394">
        <v>17</v>
      </c>
      <c r="AC394">
        <v>11</v>
      </c>
      <c r="AD394">
        <v>6</v>
      </c>
      <c r="AE394">
        <v>64.709999999999994</v>
      </c>
      <c r="AF394">
        <v>11</v>
      </c>
      <c r="AG394">
        <v>7</v>
      </c>
      <c r="AH394">
        <v>3</v>
      </c>
      <c r="AI394">
        <v>7</v>
      </c>
    </row>
    <row r="395" spans="1:35" x14ac:dyDescent="0.2">
      <c r="A395" s="102">
        <v>1459</v>
      </c>
      <c r="B395">
        <v>2220</v>
      </c>
      <c r="C395" s="106" t="s">
        <v>1550</v>
      </c>
      <c r="D395" s="106" t="s">
        <v>1266</v>
      </c>
      <c r="E395">
        <v>4700</v>
      </c>
      <c r="F395">
        <v>4560</v>
      </c>
      <c r="G395">
        <v>200</v>
      </c>
      <c r="H395" s="106" t="s">
        <v>1239</v>
      </c>
      <c r="I395">
        <v>7459</v>
      </c>
      <c r="J395" s="106" t="s">
        <v>790</v>
      </c>
      <c r="K395" s="106" t="s">
        <v>1246</v>
      </c>
      <c r="L395">
        <v>2077</v>
      </c>
      <c r="M395">
        <v>2102</v>
      </c>
      <c r="N395">
        <v>400</v>
      </c>
      <c r="O395" s="106" t="s">
        <v>1242</v>
      </c>
      <c r="P395">
        <v>0.825688467431689</v>
      </c>
      <c r="Q395">
        <v>0.82263022510387096</v>
      </c>
      <c r="R395">
        <v>4.5390358348034003E-2</v>
      </c>
      <c r="S395">
        <v>8.8591918864423195E-3</v>
      </c>
      <c r="T395">
        <v>1.8556153410937399</v>
      </c>
      <c r="U395">
        <v>1.8556153410937399</v>
      </c>
      <c r="V395">
        <v>2.14487519746578</v>
      </c>
      <c r="W395">
        <v>4.26</v>
      </c>
      <c r="X395">
        <v>7.81</v>
      </c>
      <c r="Y395">
        <v>243928</v>
      </c>
      <c r="Z395">
        <v>20327</v>
      </c>
      <c r="AA395">
        <v>1.25</v>
      </c>
      <c r="AB395">
        <v>12</v>
      </c>
      <c r="AC395">
        <v>10</v>
      </c>
      <c r="AD395">
        <v>2</v>
      </c>
      <c r="AE395">
        <v>83.33</v>
      </c>
      <c r="AF395">
        <v>13</v>
      </c>
      <c r="AG395">
        <v>6</v>
      </c>
      <c r="AH395">
        <v>0</v>
      </c>
      <c r="AI395">
        <v>6</v>
      </c>
    </row>
    <row r="396" spans="1:35" x14ac:dyDescent="0.2">
      <c r="A396" s="102">
        <v>142</v>
      </c>
      <c r="B396">
        <v>3038</v>
      </c>
      <c r="C396" s="106" t="s">
        <v>1072</v>
      </c>
      <c r="D396" s="106" t="s">
        <v>1246</v>
      </c>
      <c r="E396">
        <v>4270</v>
      </c>
      <c r="F396">
        <v>4335</v>
      </c>
      <c r="G396">
        <v>200</v>
      </c>
      <c r="H396" s="106" t="s">
        <v>1239</v>
      </c>
      <c r="I396">
        <v>4739</v>
      </c>
      <c r="J396" s="106" t="s">
        <v>1291</v>
      </c>
      <c r="K396" s="106" t="s">
        <v>1241</v>
      </c>
      <c r="L396">
        <v>3195</v>
      </c>
      <c r="M396">
        <v>3265</v>
      </c>
      <c r="N396">
        <v>300</v>
      </c>
      <c r="O396" s="106" t="s">
        <v>1242</v>
      </c>
      <c r="P396">
        <v>0.96075528767165497</v>
      </c>
      <c r="Q396">
        <v>0.93606492288277399</v>
      </c>
      <c r="R396">
        <v>1.0401688495719299E-3</v>
      </c>
      <c r="S396" s="15">
        <v>5.8627202860943202E-3</v>
      </c>
      <c r="T396">
        <v>1.2996991290620199</v>
      </c>
      <c r="U396">
        <v>1.2996991290620199</v>
      </c>
      <c r="V396">
        <v>1.2933336520609899</v>
      </c>
      <c r="W396">
        <v>8.83</v>
      </c>
      <c r="X396">
        <v>12.98</v>
      </c>
      <c r="Y396">
        <v>243062</v>
      </c>
      <c r="Z396">
        <v>12153</v>
      </c>
      <c r="AA396">
        <v>0.6</v>
      </c>
      <c r="AB396">
        <v>20</v>
      </c>
      <c r="AC396">
        <v>12</v>
      </c>
      <c r="AD396">
        <v>8</v>
      </c>
      <c r="AE396">
        <v>60</v>
      </c>
      <c r="AF396">
        <v>12</v>
      </c>
      <c r="AG396">
        <v>8</v>
      </c>
      <c r="AH396">
        <v>6</v>
      </c>
      <c r="AI396">
        <v>6</v>
      </c>
    </row>
    <row r="397" spans="1:35" x14ac:dyDescent="0.2">
      <c r="A397" s="102">
        <v>1076</v>
      </c>
      <c r="B397">
        <v>1414</v>
      </c>
      <c r="C397" s="106" t="s">
        <v>1417</v>
      </c>
      <c r="D397" s="106" t="s">
        <v>1249</v>
      </c>
      <c r="E397">
        <v>4120</v>
      </c>
      <c r="F397">
        <v>4125</v>
      </c>
      <c r="G397">
        <v>200</v>
      </c>
      <c r="H397" s="106" t="s">
        <v>1242</v>
      </c>
      <c r="I397">
        <v>2127</v>
      </c>
      <c r="J397" s="106" t="s">
        <v>1419</v>
      </c>
      <c r="K397" s="106" t="s">
        <v>1253</v>
      </c>
      <c r="L397">
        <v>3465</v>
      </c>
      <c r="M397">
        <v>3600</v>
      </c>
      <c r="N397">
        <v>200</v>
      </c>
      <c r="O397" s="106" t="s">
        <v>1239</v>
      </c>
      <c r="P397">
        <v>0.54012473551990603</v>
      </c>
      <c r="Q397">
        <v>0.85340605041407402</v>
      </c>
      <c r="R397" s="15">
        <v>0.123631967236136</v>
      </c>
      <c r="S397">
        <v>5.9525331679490097E-2</v>
      </c>
      <c r="T397">
        <v>-1.2359580658426801</v>
      </c>
      <c r="U397">
        <v>1.2359580658426801</v>
      </c>
      <c r="V397">
        <v>0.87423228375567297</v>
      </c>
      <c r="W397">
        <v>-5.5</v>
      </c>
      <c r="X397">
        <v>12.73</v>
      </c>
      <c r="Y397">
        <v>243058</v>
      </c>
      <c r="Z397">
        <v>16204</v>
      </c>
      <c r="AA397">
        <v>1.0900000000000001</v>
      </c>
      <c r="AB397">
        <v>15</v>
      </c>
      <c r="AC397">
        <v>9</v>
      </c>
      <c r="AD397">
        <v>6</v>
      </c>
      <c r="AE397">
        <v>60</v>
      </c>
      <c r="AF397">
        <v>9</v>
      </c>
      <c r="AG397">
        <v>7</v>
      </c>
      <c r="AH397">
        <v>4</v>
      </c>
      <c r="AI397">
        <v>4</v>
      </c>
    </row>
    <row r="398" spans="1:35" x14ac:dyDescent="0.2">
      <c r="A398" s="102">
        <v>1031</v>
      </c>
      <c r="B398">
        <v>4203</v>
      </c>
      <c r="C398" s="106" t="s">
        <v>665</v>
      </c>
      <c r="D398" s="106" t="s">
        <v>1263</v>
      </c>
      <c r="E398">
        <v>3425</v>
      </c>
      <c r="F398">
        <v>3510</v>
      </c>
      <c r="G398">
        <v>300</v>
      </c>
      <c r="H398" s="106" t="s">
        <v>1242</v>
      </c>
      <c r="I398">
        <v>5110</v>
      </c>
      <c r="J398" s="106" t="s">
        <v>1098</v>
      </c>
      <c r="K398" s="106" t="s">
        <v>1367</v>
      </c>
      <c r="L398">
        <v>1199</v>
      </c>
      <c r="M398">
        <v>1208</v>
      </c>
      <c r="N398">
        <v>900</v>
      </c>
      <c r="O398" s="106" t="s">
        <v>1239</v>
      </c>
      <c r="P398">
        <v>0.65499750798019996</v>
      </c>
      <c r="Q398">
        <v>0.85668497215610995</v>
      </c>
      <c r="R398" s="15">
        <v>0.17361105712292199</v>
      </c>
      <c r="S398" s="15">
        <v>2.6653694564213199E-3</v>
      </c>
      <c r="T398">
        <v>-1.72705621386895</v>
      </c>
      <c r="U398">
        <v>1.72705621386895</v>
      </c>
      <c r="V398">
        <v>2.0402967997439099</v>
      </c>
      <c r="W398">
        <v>-8.58</v>
      </c>
      <c r="X398">
        <v>3.25</v>
      </c>
      <c r="Y398">
        <v>242169</v>
      </c>
      <c r="Z398">
        <v>11532</v>
      </c>
      <c r="AA398">
        <v>0.63</v>
      </c>
      <c r="AB398">
        <v>21</v>
      </c>
      <c r="AC398">
        <v>13</v>
      </c>
      <c r="AD398">
        <v>8</v>
      </c>
      <c r="AE398">
        <v>61.9</v>
      </c>
      <c r="AF398">
        <v>15</v>
      </c>
      <c r="AG398">
        <v>8</v>
      </c>
      <c r="AH398">
        <v>3</v>
      </c>
      <c r="AI398">
        <v>10</v>
      </c>
    </row>
    <row r="399" spans="1:35" x14ac:dyDescent="0.2">
      <c r="A399" s="102">
        <v>1670</v>
      </c>
      <c r="B399">
        <v>7984</v>
      </c>
      <c r="C399" s="106" t="s">
        <v>820</v>
      </c>
      <c r="D399" s="106" t="s">
        <v>1262</v>
      </c>
      <c r="E399">
        <v>1523</v>
      </c>
      <c r="F399">
        <v>1548</v>
      </c>
      <c r="G399">
        <v>600</v>
      </c>
      <c r="H399" s="106" t="s">
        <v>1239</v>
      </c>
      <c r="I399">
        <v>9072</v>
      </c>
      <c r="J399" s="106" t="s">
        <v>1358</v>
      </c>
      <c r="K399" s="106" t="s">
        <v>1359</v>
      </c>
      <c r="L399">
        <v>2247</v>
      </c>
      <c r="M399">
        <v>2251</v>
      </c>
      <c r="N399">
        <v>400</v>
      </c>
      <c r="O399" s="106" t="s">
        <v>1242</v>
      </c>
      <c r="P399">
        <v>0.84650287134457103</v>
      </c>
      <c r="Q399">
        <v>0.80346560822357604</v>
      </c>
      <c r="R399" s="15">
        <v>8.25147690945492E-3</v>
      </c>
      <c r="S399">
        <v>3.4537578577745399E-2</v>
      </c>
      <c r="T399">
        <v>3.3688217824411999</v>
      </c>
      <c r="U399">
        <v>3.3688217824411999</v>
      </c>
      <c r="V399">
        <v>2.52407851244867</v>
      </c>
      <c r="W399">
        <v>10.18</v>
      </c>
      <c r="X399">
        <v>3.15</v>
      </c>
      <c r="Y399">
        <v>242143</v>
      </c>
      <c r="Z399">
        <v>12744</v>
      </c>
      <c r="AA399">
        <v>0.69</v>
      </c>
      <c r="AB399">
        <v>19</v>
      </c>
      <c r="AC399">
        <v>13</v>
      </c>
      <c r="AD399">
        <v>6</v>
      </c>
      <c r="AE399">
        <v>68.42</v>
      </c>
      <c r="AF399">
        <v>14</v>
      </c>
      <c r="AG399">
        <v>6</v>
      </c>
      <c r="AH399">
        <v>2</v>
      </c>
      <c r="AI399">
        <v>11</v>
      </c>
    </row>
    <row r="400" spans="1:35" x14ac:dyDescent="0.2">
      <c r="A400" s="102">
        <v>2</v>
      </c>
      <c r="B400">
        <v>6952</v>
      </c>
      <c r="C400" s="106" t="s">
        <v>437</v>
      </c>
      <c r="D400" s="106" t="s">
        <v>1244</v>
      </c>
      <c r="E400">
        <v>2009</v>
      </c>
      <c r="F400">
        <v>2032</v>
      </c>
      <c r="G400">
        <v>500</v>
      </c>
      <c r="H400" s="106" t="s">
        <v>1239</v>
      </c>
      <c r="I400">
        <v>8604</v>
      </c>
      <c r="J400" s="106" t="s">
        <v>438</v>
      </c>
      <c r="K400" s="106" t="s">
        <v>1428</v>
      </c>
      <c r="L400">
        <v>533.1</v>
      </c>
      <c r="M400">
        <v>532.6</v>
      </c>
      <c r="N400">
        <v>1900</v>
      </c>
      <c r="O400" s="106" t="s">
        <v>1242</v>
      </c>
      <c r="P400">
        <v>0.583909713114803</v>
      </c>
      <c r="Q400">
        <v>0.97681808352967003</v>
      </c>
      <c r="R400">
        <v>0.177759952560887</v>
      </c>
      <c r="S400">
        <v>9.7506919637385895E-3</v>
      </c>
      <c r="T400">
        <v>0.16177424850630201</v>
      </c>
      <c r="U400">
        <v>0.16177424850630201</v>
      </c>
      <c r="V400">
        <v>0.60804409321627095</v>
      </c>
      <c r="W400">
        <v>0.61</v>
      </c>
      <c r="X400">
        <v>0.4</v>
      </c>
      <c r="Y400">
        <v>241885</v>
      </c>
      <c r="Z400">
        <v>15118</v>
      </c>
      <c r="AA400">
        <v>0.77</v>
      </c>
      <c r="AB400">
        <v>16</v>
      </c>
      <c r="AC400">
        <v>10</v>
      </c>
      <c r="AD400">
        <v>6</v>
      </c>
      <c r="AE400">
        <v>62.5</v>
      </c>
      <c r="AF400">
        <v>13</v>
      </c>
      <c r="AG400">
        <v>5</v>
      </c>
      <c r="AH400">
        <v>2</v>
      </c>
      <c r="AI400">
        <v>9</v>
      </c>
    </row>
    <row r="401" spans="1:35" x14ac:dyDescent="0.2">
      <c r="A401" s="102">
        <v>152</v>
      </c>
      <c r="B401">
        <v>8233</v>
      </c>
      <c r="C401" s="106" t="s">
        <v>1282</v>
      </c>
      <c r="D401" s="106" t="s">
        <v>1264</v>
      </c>
      <c r="E401">
        <v>1050</v>
      </c>
      <c r="F401">
        <v>1070</v>
      </c>
      <c r="G401">
        <v>1000</v>
      </c>
      <c r="H401" s="106" t="s">
        <v>1242</v>
      </c>
      <c r="I401">
        <v>8276</v>
      </c>
      <c r="J401" s="106" t="s">
        <v>856</v>
      </c>
      <c r="K401" s="106" t="s">
        <v>1264</v>
      </c>
      <c r="L401">
        <v>1836</v>
      </c>
      <c r="M401">
        <v>1801</v>
      </c>
      <c r="N401">
        <v>600</v>
      </c>
      <c r="O401" s="106" t="s">
        <v>1239</v>
      </c>
      <c r="P401">
        <v>0.910461050695892</v>
      </c>
      <c r="Q401">
        <v>0.93376896481350602</v>
      </c>
      <c r="R401">
        <v>0.28453194094075601</v>
      </c>
      <c r="S401" s="15">
        <v>3.1113264676903502E-3</v>
      </c>
      <c r="T401">
        <v>-1.3841339554074199</v>
      </c>
      <c r="U401">
        <v>1.3841339554074199</v>
      </c>
      <c r="V401">
        <v>2.1178177255039499</v>
      </c>
      <c r="W401">
        <v>-2.75</v>
      </c>
      <c r="X401">
        <v>0.98</v>
      </c>
      <c r="Y401">
        <v>241695</v>
      </c>
      <c r="Z401">
        <v>12721</v>
      </c>
      <c r="AA401">
        <v>0.65</v>
      </c>
      <c r="AB401">
        <v>19</v>
      </c>
      <c r="AC401">
        <v>11</v>
      </c>
      <c r="AD401">
        <v>8</v>
      </c>
      <c r="AE401">
        <v>57.89</v>
      </c>
      <c r="AF401">
        <v>14</v>
      </c>
      <c r="AG401">
        <v>8</v>
      </c>
      <c r="AH401">
        <v>2</v>
      </c>
      <c r="AI401">
        <v>9</v>
      </c>
    </row>
    <row r="402" spans="1:35" x14ac:dyDescent="0.2">
      <c r="A402" s="102">
        <v>1687</v>
      </c>
      <c r="B402">
        <v>4042</v>
      </c>
      <c r="C402" s="106" t="s">
        <v>1524</v>
      </c>
      <c r="D402" s="106" t="s">
        <v>1263</v>
      </c>
      <c r="E402">
        <v>1551</v>
      </c>
      <c r="F402">
        <v>1578</v>
      </c>
      <c r="G402">
        <v>600</v>
      </c>
      <c r="H402" s="106" t="s">
        <v>1239</v>
      </c>
      <c r="I402">
        <v>8385</v>
      </c>
      <c r="J402" s="106" t="s">
        <v>881</v>
      </c>
      <c r="K402" s="106" t="s">
        <v>1294</v>
      </c>
      <c r="L402">
        <v>515</v>
      </c>
      <c r="M402">
        <v>514</v>
      </c>
      <c r="N402">
        <v>1800</v>
      </c>
      <c r="O402" s="106" t="s">
        <v>1242</v>
      </c>
      <c r="P402">
        <v>0.63426106898336398</v>
      </c>
      <c r="Q402">
        <v>0.801049807851962</v>
      </c>
      <c r="R402">
        <v>1.35914119166404E-2</v>
      </c>
      <c r="S402">
        <v>9.3685149749167307E-2</v>
      </c>
      <c r="T402">
        <v>2.5056160084953301</v>
      </c>
      <c r="U402">
        <v>2.5056160084953301</v>
      </c>
      <c r="V402">
        <v>2.29757581026931</v>
      </c>
      <c r="W402">
        <v>8.66</v>
      </c>
      <c r="X402">
        <v>2.2799999999999998</v>
      </c>
      <c r="Y402">
        <v>241662</v>
      </c>
      <c r="Z402">
        <v>15104</v>
      </c>
      <c r="AA402">
        <v>0.7</v>
      </c>
      <c r="AB402">
        <v>16</v>
      </c>
      <c r="AC402">
        <v>7</v>
      </c>
      <c r="AD402">
        <v>9</v>
      </c>
      <c r="AE402">
        <v>43.75</v>
      </c>
      <c r="AF402">
        <v>11</v>
      </c>
      <c r="AG402">
        <v>7</v>
      </c>
      <c r="AH402">
        <v>3</v>
      </c>
      <c r="AI402">
        <v>6</v>
      </c>
    </row>
    <row r="403" spans="1:35" x14ac:dyDescent="0.2">
      <c r="A403" s="102">
        <v>1379</v>
      </c>
      <c r="B403">
        <v>2502</v>
      </c>
      <c r="C403" s="106" t="s">
        <v>1336</v>
      </c>
      <c r="D403" s="106" t="s">
        <v>1266</v>
      </c>
      <c r="E403">
        <v>4583</v>
      </c>
      <c r="F403">
        <v>4496</v>
      </c>
      <c r="G403">
        <v>200</v>
      </c>
      <c r="H403" s="106" t="s">
        <v>1239</v>
      </c>
      <c r="I403">
        <v>4612</v>
      </c>
      <c r="J403" s="106" t="s">
        <v>678</v>
      </c>
      <c r="K403" s="106" t="s">
        <v>1263</v>
      </c>
      <c r="L403">
        <v>4815</v>
      </c>
      <c r="M403">
        <v>4950</v>
      </c>
      <c r="N403">
        <v>200</v>
      </c>
      <c r="O403" s="106" t="s">
        <v>1242</v>
      </c>
      <c r="P403">
        <v>0.62289943377441903</v>
      </c>
      <c r="Q403">
        <v>0.83013673331577298</v>
      </c>
      <c r="R403">
        <v>2.05722279320994E-2</v>
      </c>
      <c r="S403" s="15">
        <v>2.7902933491340299E-5</v>
      </c>
      <c r="T403">
        <v>5.4797616400753098E-2</v>
      </c>
      <c r="U403">
        <v>5.4797616400753098E-2</v>
      </c>
      <c r="V403">
        <v>1.09593092501279</v>
      </c>
      <c r="W403">
        <v>0.22</v>
      </c>
      <c r="X403">
        <v>9.17</v>
      </c>
      <c r="Y403">
        <v>241545</v>
      </c>
      <c r="Z403">
        <v>21959</v>
      </c>
      <c r="AA403">
        <v>1.1399999999999999</v>
      </c>
      <c r="AB403">
        <v>11</v>
      </c>
      <c r="AC403">
        <v>8</v>
      </c>
      <c r="AD403">
        <v>3</v>
      </c>
      <c r="AE403">
        <v>72.73</v>
      </c>
      <c r="AF403">
        <v>7</v>
      </c>
      <c r="AG403">
        <v>8</v>
      </c>
      <c r="AH403">
        <v>3</v>
      </c>
      <c r="AI403">
        <v>0</v>
      </c>
    </row>
    <row r="404" spans="1:35" x14ac:dyDescent="0.2">
      <c r="A404" s="102">
        <v>564</v>
      </c>
      <c r="B404">
        <v>4208</v>
      </c>
      <c r="C404" s="106" t="s">
        <v>1430</v>
      </c>
      <c r="D404" s="106" t="s">
        <v>1263</v>
      </c>
      <c r="E404">
        <v>2070</v>
      </c>
      <c r="F404">
        <v>2080</v>
      </c>
      <c r="G404">
        <v>400</v>
      </c>
      <c r="H404" s="106" t="s">
        <v>1239</v>
      </c>
      <c r="I404">
        <v>5463</v>
      </c>
      <c r="J404" s="106" t="s">
        <v>64</v>
      </c>
      <c r="K404" s="106" t="s">
        <v>1292</v>
      </c>
      <c r="L404">
        <v>2750</v>
      </c>
      <c r="M404">
        <v>2753</v>
      </c>
      <c r="N404">
        <v>300</v>
      </c>
      <c r="O404" s="106" t="s">
        <v>1242</v>
      </c>
      <c r="P404">
        <v>0.76536249906610698</v>
      </c>
      <c r="Q404">
        <v>0.89642724226843395</v>
      </c>
      <c r="R404">
        <v>0.47015143811767202</v>
      </c>
      <c r="S404">
        <v>2.90366734172476E-3</v>
      </c>
      <c r="T404">
        <v>0.12319295625027001</v>
      </c>
      <c r="U404">
        <v>0.12319295625027001</v>
      </c>
      <c r="V404">
        <v>0.45019762858415202</v>
      </c>
      <c r="W404">
        <v>0.34</v>
      </c>
      <c r="X404">
        <v>0.74</v>
      </c>
      <c r="Y404">
        <v>241528</v>
      </c>
      <c r="Z404">
        <v>12712</v>
      </c>
      <c r="AA404">
        <v>0.64</v>
      </c>
      <c r="AB404">
        <v>19</v>
      </c>
      <c r="AC404">
        <v>13</v>
      </c>
      <c r="AD404">
        <v>6</v>
      </c>
      <c r="AE404">
        <v>68.42</v>
      </c>
      <c r="AF404">
        <v>12</v>
      </c>
      <c r="AG404">
        <v>8</v>
      </c>
      <c r="AH404">
        <v>4</v>
      </c>
      <c r="AI404">
        <v>7</v>
      </c>
    </row>
    <row r="405" spans="1:35" x14ac:dyDescent="0.2">
      <c r="A405" s="102">
        <v>131</v>
      </c>
      <c r="B405">
        <v>1973</v>
      </c>
      <c r="C405" s="106" t="s">
        <v>1247</v>
      </c>
      <c r="D405" s="106" t="s">
        <v>1241</v>
      </c>
      <c r="E405">
        <v>4070</v>
      </c>
      <c r="F405">
        <v>4140</v>
      </c>
      <c r="G405">
        <v>200</v>
      </c>
      <c r="H405" s="106" t="s">
        <v>1239</v>
      </c>
      <c r="I405">
        <v>3046</v>
      </c>
      <c r="J405" s="106" t="s">
        <v>614</v>
      </c>
      <c r="K405" s="106" t="s">
        <v>1264</v>
      </c>
      <c r="L405">
        <v>7080</v>
      </c>
      <c r="M405">
        <v>7190</v>
      </c>
      <c r="N405">
        <v>100</v>
      </c>
      <c r="O405" s="106" t="s">
        <v>1242</v>
      </c>
      <c r="P405">
        <v>0.85742960675382096</v>
      </c>
      <c r="Q405">
        <v>0.93735875890286802</v>
      </c>
      <c r="R405">
        <v>0.20648836742193899</v>
      </c>
      <c r="S405">
        <v>6.60840207773604E-3</v>
      </c>
      <c r="T405">
        <v>2.23826167516056</v>
      </c>
      <c r="U405">
        <v>2.23826167516056</v>
      </c>
      <c r="V405">
        <v>2.3911379240323498</v>
      </c>
      <c r="W405">
        <v>8.65</v>
      </c>
      <c r="X405">
        <v>15.16</v>
      </c>
      <c r="Y405">
        <v>241416</v>
      </c>
      <c r="Z405">
        <v>16094</v>
      </c>
      <c r="AA405">
        <v>0.74</v>
      </c>
      <c r="AB405">
        <v>15</v>
      </c>
      <c r="AC405">
        <v>8</v>
      </c>
      <c r="AD405">
        <v>7</v>
      </c>
      <c r="AE405">
        <v>53.33</v>
      </c>
      <c r="AF405">
        <v>11</v>
      </c>
      <c r="AG405">
        <v>8</v>
      </c>
      <c r="AH405">
        <v>3</v>
      </c>
      <c r="AI405">
        <v>4</v>
      </c>
    </row>
    <row r="406" spans="1:35" x14ac:dyDescent="0.2">
      <c r="A406" s="102">
        <v>963</v>
      </c>
      <c r="B406">
        <v>3048</v>
      </c>
      <c r="C406" s="106" t="s">
        <v>1552</v>
      </c>
      <c r="D406" s="106" t="s">
        <v>1264</v>
      </c>
      <c r="E406">
        <v>1031</v>
      </c>
      <c r="F406">
        <v>1036</v>
      </c>
      <c r="G406">
        <v>900</v>
      </c>
      <c r="H406" s="106" t="s">
        <v>1242</v>
      </c>
      <c r="I406">
        <v>7458</v>
      </c>
      <c r="J406" s="106" t="s">
        <v>1671</v>
      </c>
      <c r="K406" s="106" t="s">
        <v>1246</v>
      </c>
      <c r="L406">
        <v>4615</v>
      </c>
      <c r="M406">
        <v>4620</v>
      </c>
      <c r="N406">
        <v>200</v>
      </c>
      <c r="O406" s="106" t="s">
        <v>1239</v>
      </c>
      <c r="P406">
        <v>0.81296711435216995</v>
      </c>
      <c r="Q406">
        <v>0.86231682717812097</v>
      </c>
      <c r="R406" s="15">
        <v>0.139960760620153</v>
      </c>
      <c r="S406" s="15">
        <v>1.3705873721195E-2</v>
      </c>
      <c r="T406">
        <v>-0.24919740190875</v>
      </c>
      <c r="U406">
        <v>0.24919740190875</v>
      </c>
      <c r="V406">
        <v>3.6469581165944898E-2</v>
      </c>
      <c r="W406">
        <v>-0.71</v>
      </c>
      <c r="X406">
        <v>0.91</v>
      </c>
      <c r="Y406">
        <v>240784</v>
      </c>
      <c r="Z406">
        <v>12673</v>
      </c>
      <c r="AA406">
        <v>0.76</v>
      </c>
      <c r="AB406">
        <v>19</v>
      </c>
      <c r="AC406">
        <v>12</v>
      </c>
      <c r="AD406">
        <v>7</v>
      </c>
      <c r="AE406">
        <v>63.16</v>
      </c>
      <c r="AF406">
        <v>12</v>
      </c>
      <c r="AG406">
        <v>9</v>
      </c>
      <c r="AH406">
        <v>2</v>
      </c>
      <c r="AI406">
        <v>8</v>
      </c>
    </row>
    <row r="407" spans="1:35" x14ac:dyDescent="0.2">
      <c r="A407" s="102">
        <v>1636</v>
      </c>
      <c r="B407">
        <v>9513</v>
      </c>
      <c r="C407" s="106" t="s">
        <v>1448</v>
      </c>
      <c r="D407" s="106" t="s">
        <v>1296</v>
      </c>
      <c r="E407">
        <v>2454</v>
      </c>
      <c r="F407">
        <v>2432</v>
      </c>
      <c r="G407">
        <v>400</v>
      </c>
      <c r="H407" s="106" t="s">
        <v>1239</v>
      </c>
      <c r="I407">
        <v>9787</v>
      </c>
      <c r="J407" s="106" t="s">
        <v>1655</v>
      </c>
      <c r="K407" s="106" t="s">
        <v>1253</v>
      </c>
      <c r="L407">
        <v>3535</v>
      </c>
      <c r="M407">
        <v>3540</v>
      </c>
      <c r="N407">
        <v>300</v>
      </c>
      <c r="O407" s="106" t="s">
        <v>1242</v>
      </c>
      <c r="P407">
        <v>0.66086463942815499</v>
      </c>
      <c r="Q407">
        <v>0.80630700776868902</v>
      </c>
      <c r="R407" s="106">
        <v>0.43241310049774101</v>
      </c>
      <c r="S407" s="15">
        <v>6.2306644371770997E-2</v>
      </c>
      <c r="T407">
        <v>0.61862710065140503</v>
      </c>
      <c r="U407">
        <v>0.61862710065140503</v>
      </c>
      <c r="V407">
        <v>0.78939729877576803</v>
      </c>
      <c r="W407">
        <v>1.56</v>
      </c>
      <c r="X407">
        <v>8.4</v>
      </c>
      <c r="Y407">
        <v>240735</v>
      </c>
      <c r="Z407">
        <v>21885</v>
      </c>
      <c r="AA407">
        <v>1.38</v>
      </c>
      <c r="AB407">
        <v>11</v>
      </c>
      <c r="AC407">
        <v>9</v>
      </c>
      <c r="AD407">
        <v>2</v>
      </c>
      <c r="AE407">
        <v>81.819999999999993</v>
      </c>
      <c r="AF407">
        <v>11</v>
      </c>
      <c r="AG407">
        <v>6</v>
      </c>
      <c r="AH407">
        <v>2</v>
      </c>
      <c r="AI407">
        <v>3</v>
      </c>
    </row>
    <row r="408" spans="1:35" x14ac:dyDescent="0.2">
      <c r="A408" s="102">
        <v>1347</v>
      </c>
      <c r="B408">
        <v>2607</v>
      </c>
      <c r="C408" s="106" t="s">
        <v>1267</v>
      </c>
      <c r="D408" s="106" t="s">
        <v>1266</v>
      </c>
      <c r="E408">
        <v>2641</v>
      </c>
      <c r="F408">
        <v>2604</v>
      </c>
      <c r="G408">
        <v>400</v>
      </c>
      <c r="H408" s="106" t="s">
        <v>1242</v>
      </c>
      <c r="I408">
        <v>4004</v>
      </c>
      <c r="J408" s="106" t="s">
        <v>1431</v>
      </c>
      <c r="K408" s="106" t="s">
        <v>1263</v>
      </c>
      <c r="L408">
        <v>2506</v>
      </c>
      <c r="M408">
        <v>2572</v>
      </c>
      <c r="N408">
        <v>400</v>
      </c>
      <c r="O408" s="106" t="s">
        <v>1239</v>
      </c>
      <c r="P408">
        <v>0.79642390292837595</v>
      </c>
      <c r="Q408">
        <v>0.83255602088887803</v>
      </c>
      <c r="R408" s="15">
        <v>0.37101212182215199</v>
      </c>
      <c r="S408" s="15">
        <v>6.4804254808900202E-2</v>
      </c>
      <c r="T408">
        <v>-0.80139542829076504</v>
      </c>
      <c r="U408">
        <v>0.80139542829076504</v>
      </c>
      <c r="V408">
        <v>2.34115618402338E-2</v>
      </c>
      <c r="W408">
        <v>-2.4300000000000002</v>
      </c>
      <c r="X408">
        <v>1.23</v>
      </c>
      <c r="Y408">
        <v>240700</v>
      </c>
      <c r="Z408">
        <v>20058</v>
      </c>
      <c r="AA408">
        <v>0.89</v>
      </c>
      <c r="AB408">
        <v>12</v>
      </c>
      <c r="AC408">
        <v>7</v>
      </c>
      <c r="AD408">
        <v>5</v>
      </c>
      <c r="AE408">
        <v>58.33</v>
      </c>
      <c r="AF408">
        <v>10</v>
      </c>
      <c r="AG408">
        <v>6</v>
      </c>
      <c r="AH408">
        <v>4</v>
      </c>
      <c r="AI408">
        <v>2</v>
      </c>
    </row>
    <row r="409" spans="1:35" x14ac:dyDescent="0.2">
      <c r="A409" s="102">
        <v>476</v>
      </c>
      <c r="B409">
        <v>5929</v>
      </c>
      <c r="C409" s="106" t="s">
        <v>1687</v>
      </c>
      <c r="D409" s="106" t="s">
        <v>1436</v>
      </c>
      <c r="E409">
        <v>1039</v>
      </c>
      <c r="F409">
        <v>1058</v>
      </c>
      <c r="G409">
        <v>1000</v>
      </c>
      <c r="H409" s="106" t="s">
        <v>1242</v>
      </c>
      <c r="I409">
        <v>8411</v>
      </c>
      <c r="J409" s="106" t="s">
        <v>1362</v>
      </c>
      <c r="K409" s="106" t="s">
        <v>1294</v>
      </c>
      <c r="L409">
        <v>154.6</v>
      </c>
      <c r="M409">
        <v>155.1</v>
      </c>
      <c r="N409">
        <v>6800</v>
      </c>
      <c r="O409" s="106" t="s">
        <v>1239</v>
      </c>
      <c r="P409">
        <v>0.85848230288711103</v>
      </c>
      <c r="Q409">
        <v>0.90223596556687202</v>
      </c>
      <c r="R409" s="106">
        <v>0.12448929857749701</v>
      </c>
      <c r="S409" s="106">
        <v>3.8780013278144398E-4</v>
      </c>
      <c r="T409">
        <v>-3.01842346734874</v>
      </c>
      <c r="U409">
        <v>3.01842346734874</v>
      </c>
      <c r="V409">
        <v>2.6701396150865402</v>
      </c>
      <c r="W409">
        <v>-7.1</v>
      </c>
      <c r="X409">
        <v>0.31</v>
      </c>
      <c r="Y409">
        <v>240491</v>
      </c>
      <c r="Z409">
        <v>16033</v>
      </c>
      <c r="AA409">
        <v>0.76</v>
      </c>
      <c r="AB409">
        <v>15</v>
      </c>
      <c r="AC409">
        <v>9</v>
      </c>
      <c r="AD409">
        <v>6</v>
      </c>
      <c r="AE409">
        <v>60</v>
      </c>
      <c r="AF409">
        <v>13</v>
      </c>
      <c r="AG409">
        <v>5</v>
      </c>
      <c r="AH409">
        <v>2</v>
      </c>
      <c r="AI409">
        <v>8</v>
      </c>
    </row>
    <row r="410" spans="1:35" x14ac:dyDescent="0.2">
      <c r="A410" s="102">
        <v>375</v>
      </c>
      <c r="B410">
        <v>1333</v>
      </c>
      <c r="C410" s="106" t="s">
        <v>1356</v>
      </c>
      <c r="D410" s="106" t="s">
        <v>1357</v>
      </c>
      <c r="E410">
        <v>2478</v>
      </c>
      <c r="F410">
        <v>2438</v>
      </c>
      <c r="G410">
        <v>400</v>
      </c>
      <c r="H410" s="106" t="s">
        <v>1242</v>
      </c>
      <c r="I410">
        <v>7976</v>
      </c>
      <c r="J410" s="106" t="s">
        <v>1289</v>
      </c>
      <c r="K410" s="106" t="s">
        <v>1262</v>
      </c>
      <c r="L410">
        <v>1508</v>
      </c>
      <c r="M410">
        <v>1540</v>
      </c>
      <c r="N410">
        <v>600</v>
      </c>
      <c r="O410" s="106" t="s">
        <v>1239</v>
      </c>
      <c r="P410">
        <v>0.81636121998603794</v>
      </c>
      <c r="Q410">
        <v>0.90906079291986297</v>
      </c>
      <c r="R410" s="106">
        <v>6.5901198965144001E-2</v>
      </c>
      <c r="S410" s="15">
        <v>6.4004580577592493E-2</v>
      </c>
      <c r="T410">
        <v>-1.6137920167709801</v>
      </c>
      <c r="U410">
        <v>1.6137920167709801</v>
      </c>
      <c r="V410">
        <v>1.1519754451394399</v>
      </c>
      <c r="W410">
        <v>-3.85</v>
      </c>
      <c r="X410">
        <v>5.25</v>
      </c>
      <c r="Y410">
        <v>239945</v>
      </c>
      <c r="Z410">
        <v>15996</v>
      </c>
      <c r="AA410">
        <v>0.94</v>
      </c>
      <c r="AB410">
        <v>15</v>
      </c>
      <c r="AC410">
        <v>9</v>
      </c>
      <c r="AD410">
        <v>6</v>
      </c>
      <c r="AE410">
        <v>60</v>
      </c>
      <c r="AF410">
        <v>12</v>
      </c>
      <c r="AG410">
        <v>6</v>
      </c>
      <c r="AH410">
        <v>4</v>
      </c>
      <c r="AI410">
        <v>5</v>
      </c>
    </row>
    <row r="411" spans="1:35" x14ac:dyDescent="0.2">
      <c r="A411" s="102">
        <v>953</v>
      </c>
      <c r="B411">
        <v>1812</v>
      </c>
      <c r="C411" s="106" t="s">
        <v>1335</v>
      </c>
      <c r="D411" s="106" t="s">
        <v>1249</v>
      </c>
      <c r="E411">
        <v>1206</v>
      </c>
      <c r="F411">
        <v>1220</v>
      </c>
      <c r="G411">
        <v>900</v>
      </c>
      <c r="H411" s="106" t="s">
        <v>1242</v>
      </c>
      <c r="I411">
        <v>5703</v>
      </c>
      <c r="J411" s="106" t="s">
        <v>219</v>
      </c>
      <c r="K411" s="106" t="s">
        <v>1254</v>
      </c>
      <c r="L411">
        <v>207</v>
      </c>
      <c r="M411">
        <v>205</v>
      </c>
      <c r="N411">
        <v>5400</v>
      </c>
      <c r="O411" s="106" t="s">
        <v>1239</v>
      </c>
      <c r="P411">
        <v>0.69315150529563796</v>
      </c>
      <c r="Q411">
        <v>0.86288947193896304</v>
      </c>
      <c r="R411">
        <v>0.13839629621525801</v>
      </c>
      <c r="S411" s="106">
        <v>7.5907773512840096E-3</v>
      </c>
      <c r="T411">
        <v>-1.9831863803506</v>
      </c>
      <c r="U411">
        <v>1.9831863803506</v>
      </c>
      <c r="V411">
        <v>2.5966743599108502</v>
      </c>
      <c r="W411">
        <v>-8.16</v>
      </c>
      <c r="X411">
        <v>0.82</v>
      </c>
      <c r="Y411">
        <v>239892</v>
      </c>
      <c r="Z411">
        <v>12626</v>
      </c>
      <c r="AA411">
        <v>0.63</v>
      </c>
      <c r="AB411">
        <v>19</v>
      </c>
      <c r="AC411">
        <v>11</v>
      </c>
      <c r="AD411">
        <v>8</v>
      </c>
      <c r="AE411">
        <v>57.89</v>
      </c>
      <c r="AF411">
        <v>12</v>
      </c>
      <c r="AG411">
        <v>8</v>
      </c>
      <c r="AH411">
        <v>4</v>
      </c>
      <c r="AI411">
        <v>7</v>
      </c>
    </row>
    <row r="412" spans="1:35" x14ac:dyDescent="0.2">
      <c r="A412" s="102">
        <v>472</v>
      </c>
      <c r="B412">
        <v>4324</v>
      </c>
      <c r="C412" s="106" t="s">
        <v>1471</v>
      </c>
      <c r="D412" s="106" t="s">
        <v>1253</v>
      </c>
      <c r="E412">
        <v>3060</v>
      </c>
      <c r="F412">
        <v>3060</v>
      </c>
      <c r="G412">
        <v>300</v>
      </c>
      <c r="H412" s="106" t="s">
        <v>1242</v>
      </c>
      <c r="I412">
        <v>9506</v>
      </c>
      <c r="J412" s="106" t="s">
        <v>1295</v>
      </c>
      <c r="K412" s="106" t="s">
        <v>1296</v>
      </c>
      <c r="L412">
        <v>1000</v>
      </c>
      <c r="M412">
        <v>995</v>
      </c>
      <c r="N412">
        <v>900</v>
      </c>
      <c r="O412" s="106" t="s">
        <v>1239</v>
      </c>
      <c r="P412">
        <v>0.64034514677709298</v>
      </c>
      <c r="Q412">
        <v>0.902767041302038</v>
      </c>
      <c r="R412">
        <v>0.12065912378087</v>
      </c>
      <c r="S412">
        <v>3.6467034615328799E-3</v>
      </c>
      <c r="T412">
        <v>-3.3303336753105102</v>
      </c>
      <c r="U412">
        <v>3.3303336753105102</v>
      </c>
      <c r="V412">
        <v>2.3951005302382602</v>
      </c>
      <c r="W412">
        <v>-16.77</v>
      </c>
      <c r="X412">
        <v>2.4500000000000002</v>
      </c>
      <c r="Y412">
        <v>238985</v>
      </c>
      <c r="Z412">
        <v>21726</v>
      </c>
      <c r="AA412">
        <v>1.21</v>
      </c>
      <c r="AB412">
        <v>11</v>
      </c>
      <c r="AC412">
        <v>8</v>
      </c>
      <c r="AD412">
        <v>3</v>
      </c>
      <c r="AE412">
        <v>72.73</v>
      </c>
      <c r="AF412">
        <v>15</v>
      </c>
      <c r="AG412">
        <v>4</v>
      </c>
      <c r="AH412">
        <v>0</v>
      </c>
      <c r="AI412">
        <v>7</v>
      </c>
    </row>
    <row r="413" spans="1:35" x14ac:dyDescent="0.2">
      <c r="A413" s="102">
        <v>1607</v>
      </c>
      <c r="B413">
        <v>1951</v>
      </c>
      <c r="C413" s="106" t="s">
        <v>1658</v>
      </c>
      <c r="D413" s="106" t="s">
        <v>1249</v>
      </c>
      <c r="E413">
        <v>2525</v>
      </c>
      <c r="F413">
        <v>2526</v>
      </c>
      <c r="G413">
        <v>300</v>
      </c>
      <c r="H413" s="106" t="s">
        <v>1242</v>
      </c>
      <c r="I413">
        <v>4502</v>
      </c>
      <c r="J413" s="106" t="s">
        <v>1511</v>
      </c>
      <c r="K413" s="106" t="s">
        <v>1261</v>
      </c>
      <c r="L413">
        <v>4023</v>
      </c>
      <c r="M413">
        <v>4067</v>
      </c>
      <c r="N413">
        <v>200</v>
      </c>
      <c r="O413" s="106" t="s">
        <v>1239</v>
      </c>
      <c r="P413">
        <v>0.77574651341293999</v>
      </c>
      <c r="Q413">
        <v>0.80845379649113902</v>
      </c>
      <c r="R413">
        <v>8.20837306525906E-2</v>
      </c>
      <c r="S413">
        <v>5.5655835544641499E-2</v>
      </c>
      <c r="T413">
        <v>-1.33008990895612</v>
      </c>
      <c r="U413">
        <v>1.33008990895612</v>
      </c>
      <c r="V413">
        <v>1.2763464056215501</v>
      </c>
      <c r="W413">
        <v>-2.99</v>
      </c>
      <c r="X413">
        <v>6.84</v>
      </c>
      <c r="Y413">
        <v>238966</v>
      </c>
      <c r="Z413">
        <v>17069</v>
      </c>
      <c r="AA413">
        <v>0.95</v>
      </c>
      <c r="AB413">
        <v>14</v>
      </c>
      <c r="AC413">
        <v>10</v>
      </c>
      <c r="AD413">
        <v>4</v>
      </c>
      <c r="AE413">
        <v>71.430000000000007</v>
      </c>
      <c r="AF413">
        <v>14</v>
      </c>
      <c r="AG413">
        <v>5</v>
      </c>
      <c r="AH413">
        <v>0</v>
      </c>
      <c r="AI413">
        <v>9</v>
      </c>
    </row>
    <row r="414" spans="1:35" x14ac:dyDescent="0.2">
      <c r="A414" s="102">
        <v>312</v>
      </c>
      <c r="B414">
        <v>1941</v>
      </c>
      <c r="C414" s="106" t="s">
        <v>1621</v>
      </c>
      <c r="D414" s="106" t="s">
        <v>1249</v>
      </c>
      <c r="E414">
        <v>2392</v>
      </c>
      <c r="F414">
        <v>2366</v>
      </c>
      <c r="G414">
        <v>400</v>
      </c>
      <c r="H414" s="106" t="s">
        <v>1242</v>
      </c>
      <c r="I414">
        <v>3880</v>
      </c>
      <c r="J414" s="106" t="s">
        <v>1184</v>
      </c>
      <c r="K414" s="106" t="s">
        <v>1453</v>
      </c>
      <c r="L414">
        <v>1420</v>
      </c>
      <c r="M414">
        <v>1431</v>
      </c>
      <c r="N414">
        <v>700</v>
      </c>
      <c r="O414" s="106" t="s">
        <v>1239</v>
      </c>
      <c r="P414">
        <v>0.80751008121325596</v>
      </c>
      <c r="Q414">
        <v>0.914627496066312</v>
      </c>
      <c r="R414">
        <v>0.20294411241430299</v>
      </c>
      <c r="S414">
        <v>5.1091744948044803E-4</v>
      </c>
      <c r="T414">
        <v>-2.5141247219710801</v>
      </c>
      <c r="U414">
        <v>2.5141247219710801</v>
      </c>
      <c r="V414">
        <v>1.0438924550156701</v>
      </c>
      <c r="W414">
        <v>-3.57</v>
      </c>
      <c r="X414">
        <v>5.84</v>
      </c>
      <c r="Y414">
        <v>238605</v>
      </c>
      <c r="Z414">
        <v>17043</v>
      </c>
      <c r="AA414">
        <v>0.85</v>
      </c>
      <c r="AB414">
        <v>14</v>
      </c>
      <c r="AC414">
        <v>8</v>
      </c>
      <c r="AD414">
        <v>6</v>
      </c>
      <c r="AE414">
        <v>57.14</v>
      </c>
      <c r="AF414">
        <v>14</v>
      </c>
      <c r="AG414">
        <v>5</v>
      </c>
      <c r="AH414">
        <v>1</v>
      </c>
      <c r="AI414">
        <v>8</v>
      </c>
    </row>
    <row r="415" spans="1:35" x14ac:dyDescent="0.2">
      <c r="A415" s="102">
        <v>1405</v>
      </c>
      <c r="B415">
        <v>6361</v>
      </c>
      <c r="C415" s="106" t="s">
        <v>740</v>
      </c>
      <c r="D415" s="106" t="s">
        <v>1251</v>
      </c>
      <c r="E415">
        <v>2705</v>
      </c>
      <c r="F415">
        <v>2723</v>
      </c>
      <c r="G415">
        <v>400</v>
      </c>
      <c r="H415" s="106" t="s">
        <v>1242</v>
      </c>
      <c r="I415">
        <v>7951</v>
      </c>
      <c r="J415" s="106" t="s">
        <v>1564</v>
      </c>
      <c r="K415" s="106" t="s">
        <v>1262</v>
      </c>
      <c r="L415">
        <v>5440</v>
      </c>
      <c r="M415">
        <v>5450</v>
      </c>
      <c r="N415">
        <v>200</v>
      </c>
      <c r="O415" s="106" t="s">
        <v>1239</v>
      </c>
      <c r="P415">
        <v>0.61088129878365405</v>
      </c>
      <c r="Q415">
        <v>0.82719033995906199</v>
      </c>
      <c r="R415" s="106">
        <v>0.28341259382711098</v>
      </c>
      <c r="S415">
        <v>9.1162133287362899E-4</v>
      </c>
      <c r="T415">
        <v>-1.8880360082599801</v>
      </c>
      <c r="U415">
        <v>1.8880360082599801</v>
      </c>
      <c r="V415">
        <v>1.9463749258477401</v>
      </c>
      <c r="W415">
        <v>-9.93</v>
      </c>
      <c r="X415">
        <v>7.0000000000000007E-2</v>
      </c>
      <c r="Y415">
        <v>237435</v>
      </c>
      <c r="Z415">
        <v>33919</v>
      </c>
      <c r="AA415">
        <v>1.73</v>
      </c>
      <c r="AB415">
        <v>7</v>
      </c>
      <c r="AC415">
        <v>6</v>
      </c>
      <c r="AD415">
        <v>1</v>
      </c>
      <c r="AE415">
        <v>85.71</v>
      </c>
      <c r="AF415">
        <v>13</v>
      </c>
      <c r="AG415">
        <v>4</v>
      </c>
      <c r="AH415">
        <v>1</v>
      </c>
      <c r="AI415">
        <v>2</v>
      </c>
    </row>
    <row r="416" spans="1:35" x14ac:dyDescent="0.2">
      <c r="A416" s="102">
        <v>637</v>
      </c>
      <c r="B416">
        <v>7451</v>
      </c>
      <c r="C416" s="106" t="s">
        <v>789</v>
      </c>
      <c r="D416" s="106" t="s">
        <v>1246</v>
      </c>
      <c r="E416">
        <v>2824</v>
      </c>
      <c r="F416">
        <v>2795</v>
      </c>
      <c r="G416">
        <v>300</v>
      </c>
      <c r="H416" s="106" t="s">
        <v>1239</v>
      </c>
      <c r="I416">
        <v>7752</v>
      </c>
      <c r="J416" s="106" t="s">
        <v>806</v>
      </c>
      <c r="K416" s="106" t="s">
        <v>1244</v>
      </c>
      <c r="L416">
        <v>1062</v>
      </c>
      <c r="M416">
        <v>1061</v>
      </c>
      <c r="N416">
        <v>800</v>
      </c>
      <c r="O416" s="106" t="s">
        <v>1242</v>
      </c>
      <c r="P416">
        <v>0.87049041846252095</v>
      </c>
      <c r="Q416">
        <v>0.88999420007126595</v>
      </c>
      <c r="R416">
        <v>0.18577093206276399</v>
      </c>
      <c r="S416" s="106">
        <v>5.7676994982613902E-2</v>
      </c>
      <c r="T416">
        <v>0.45732283232694798</v>
      </c>
      <c r="U416">
        <v>0.45732283232694798</v>
      </c>
      <c r="V416">
        <v>9.6688837197018401E-2</v>
      </c>
      <c r="W416">
        <v>1.22</v>
      </c>
      <c r="X416">
        <v>1.23</v>
      </c>
      <c r="Y416">
        <v>237378</v>
      </c>
      <c r="Z416">
        <v>16956</v>
      </c>
      <c r="AA416">
        <v>0.93</v>
      </c>
      <c r="AB416">
        <v>14</v>
      </c>
      <c r="AC416">
        <v>9</v>
      </c>
      <c r="AD416">
        <v>5</v>
      </c>
      <c r="AE416">
        <v>64.290000000000006</v>
      </c>
      <c r="AF416">
        <v>13</v>
      </c>
      <c r="AG416">
        <v>6</v>
      </c>
      <c r="AH416">
        <v>1</v>
      </c>
      <c r="AI416">
        <v>7</v>
      </c>
    </row>
    <row r="417" spans="1:35" x14ac:dyDescent="0.2">
      <c r="A417" s="102">
        <v>52</v>
      </c>
      <c r="B417">
        <v>4004</v>
      </c>
      <c r="C417" s="106" t="s">
        <v>1431</v>
      </c>
      <c r="D417" s="106" t="s">
        <v>1263</v>
      </c>
      <c r="E417">
        <v>2506</v>
      </c>
      <c r="F417">
        <v>2572</v>
      </c>
      <c r="G417">
        <v>400</v>
      </c>
      <c r="H417" s="106" t="s">
        <v>1239</v>
      </c>
      <c r="I417">
        <v>7211</v>
      </c>
      <c r="J417" s="106" t="s">
        <v>26</v>
      </c>
      <c r="K417" s="106" t="s">
        <v>1256</v>
      </c>
      <c r="L417">
        <v>388</v>
      </c>
      <c r="M417">
        <v>386</v>
      </c>
      <c r="N417">
        <v>2700</v>
      </c>
      <c r="O417" s="106" t="s">
        <v>1242</v>
      </c>
      <c r="P417">
        <v>0.89226767333506596</v>
      </c>
      <c r="Q417">
        <v>0.95450558904419003</v>
      </c>
      <c r="R417" s="106">
        <v>0.43343324868991001</v>
      </c>
      <c r="S417">
        <v>4.8757503225810303E-3</v>
      </c>
      <c r="T417">
        <v>1.6699554775265</v>
      </c>
      <c r="U417">
        <v>1.6699554775265</v>
      </c>
      <c r="V417">
        <v>1.2789059128279301</v>
      </c>
      <c r="W417">
        <v>5.31</v>
      </c>
      <c r="X417">
        <v>1.3</v>
      </c>
      <c r="Y417">
        <v>236791</v>
      </c>
      <c r="Z417">
        <v>10295</v>
      </c>
      <c r="AA417">
        <v>0.34</v>
      </c>
      <c r="AB417">
        <v>23</v>
      </c>
      <c r="AC417">
        <v>13</v>
      </c>
      <c r="AD417">
        <v>10</v>
      </c>
      <c r="AE417">
        <v>56.52</v>
      </c>
      <c r="AF417">
        <v>12</v>
      </c>
      <c r="AG417">
        <v>10</v>
      </c>
      <c r="AH417">
        <v>9</v>
      </c>
      <c r="AI417">
        <v>4</v>
      </c>
    </row>
    <row r="418" spans="1:35" x14ac:dyDescent="0.2">
      <c r="A418" s="102">
        <v>1161</v>
      </c>
      <c r="B418">
        <v>3197</v>
      </c>
      <c r="C418" s="106" t="s">
        <v>627</v>
      </c>
      <c r="D418" s="106" t="s">
        <v>1264</v>
      </c>
      <c r="E418">
        <v>1752</v>
      </c>
      <c r="F418">
        <v>1780</v>
      </c>
      <c r="G418">
        <v>600</v>
      </c>
      <c r="H418" s="106" t="s">
        <v>1242</v>
      </c>
      <c r="I418">
        <v>9715</v>
      </c>
      <c r="J418" s="106" t="s">
        <v>1570</v>
      </c>
      <c r="K418" s="106" t="s">
        <v>1253</v>
      </c>
      <c r="L418">
        <v>2523</v>
      </c>
      <c r="M418">
        <v>2525</v>
      </c>
      <c r="N418">
        <v>400</v>
      </c>
      <c r="O418" s="106" t="s">
        <v>1239</v>
      </c>
      <c r="P418">
        <v>0.86713458672165</v>
      </c>
      <c r="Q418">
        <v>0.84733975264580497</v>
      </c>
      <c r="R418">
        <v>0.107574735651327</v>
      </c>
      <c r="S418">
        <v>4.5673957523829897E-2</v>
      </c>
      <c r="T418">
        <v>-0.97117985918180805</v>
      </c>
      <c r="U418">
        <v>0.97117985918180805</v>
      </c>
      <c r="V418">
        <v>1.47933408518677</v>
      </c>
      <c r="W418">
        <v>-3.54</v>
      </c>
      <c r="X418">
        <v>5.74</v>
      </c>
      <c r="Y418">
        <v>236658</v>
      </c>
      <c r="Z418">
        <v>15777</v>
      </c>
      <c r="AA418">
        <v>0.69</v>
      </c>
      <c r="AB418">
        <v>15</v>
      </c>
      <c r="AC418">
        <v>9</v>
      </c>
      <c r="AD418">
        <v>6</v>
      </c>
      <c r="AE418">
        <v>60</v>
      </c>
      <c r="AF418">
        <v>10</v>
      </c>
      <c r="AG418">
        <v>6</v>
      </c>
      <c r="AH418">
        <v>6</v>
      </c>
      <c r="AI418">
        <v>3</v>
      </c>
    </row>
    <row r="419" spans="1:35" x14ac:dyDescent="0.2">
      <c r="A419" s="102">
        <v>107</v>
      </c>
      <c r="B419">
        <v>1333</v>
      </c>
      <c r="C419" s="106" t="s">
        <v>1356</v>
      </c>
      <c r="D419" s="106" t="s">
        <v>1357</v>
      </c>
      <c r="E419">
        <v>2478</v>
      </c>
      <c r="F419">
        <v>2438</v>
      </c>
      <c r="G419">
        <v>400</v>
      </c>
      <c r="H419" s="106" t="s">
        <v>1242</v>
      </c>
      <c r="I419">
        <v>2001</v>
      </c>
      <c r="J419" s="106" t="s">
        <v>1160</v>
      </c>
      <c r="K419" s="106" t="s">
        <v>1266</v>
      </c>
      <c r="L419">
        <v>1630</v>
      </c>
      <c r="M419">
        <v>1606</v>
      </c>
      <c r="N419">
        <v>600</v>
      </c>
      <c r="O419" s="106" t="s">
        <v>1239</v>
      </c>
      <c r="P419">
        <v>0.86326401596198099</v>
      </c>
      <c r="Q419">
        <v>0.94193794083881799</v>
      </c>
      <c r="R419" s="15">
        <v>0.122906940965721</v>
      </c>
      <c r="S419" s="15">
        <v>5.6705713697060801E-3</v>
      </c>
      <c r="T419">
        <v>-2.2294065991132301</v>
      </c>
      <c r="U419">
        <v>2.2294065991132301</v>
      </c>
      <c r="V419">
        <v>1.69950176855892</v>
      </c>
      <c r="W419">
        <v>-7.04</v>
      </c>
      <c r="X419">
        <v>1.19</v>
      </c>
      <c r="Y419">
        <v>236345</v>
      </c>
      <c r="Z419">
        <v>13130</v>
      </c>
      <c r="AA419">
        <v>0.78</v>
      </c>
      <c r="AB419">
        <v>18</v>
      </c>
      <c r="AC419">
        <v>12</v>
      </c>
      <c r="AD419">
        <v>6</v>
      </c>
      <c r="AE419">
        <v>66.67</v>
      </c>
      <c r="AF419">
        <v>12</v>
      </c>
      <c r="AG419">
        <v>8</v>
      </c>
      <c r="AH419">
        <v>3</v>
      </c>
      <c r="AI419">
        <v>7</v>
      </c>
    </row>
    <row r="420" spans="1:35" x14ac:dyDescent="0.2">
      <c r="A420" s="102">
        <v>415</v>
      </c>
      <c r="B420">
        <v>6448</v>
      </c>
      <c r="C420" s="106" t="s">
        <v>439</v>
      </c>
      <c r="D420" s="106" t="s">
        <v>1244</v>
      </c>
      <c r="E420">
        <v>2004</v>
      </c>
      <c r="F420">
        <v>2040</v>
      </c>
      <c r="G420">
        <v>400</v>
      </c>
      <c r="H420" s="106" t="s">
        <v>1239</v>
      </c>
      <c r="I420">
        <v>9810</v>
      </c>
      <c r="J420" s="106" t="s">
        <v>1206</v>
      </c>
      <c r="K420" s="106" t="s">
        <v>1246</v>
      </c>
      <c r="L420">
        <v>4555</v>
      </c>
      <c r="M420">
        <v>4460</v>
      </c>
      <c r="N420">
        <v>200</v>
      </c>
      <c r="O420" s="106" t="s">
        <v>1242</v>
      </c>
      <c r="P420">
        <v>0.65681502644879497</v>
      </c>
      <c r="Q420">
        <v>0.90601792529097802</v>
      </c>
      <c r="R420">
        <v>7.6318211698473207E-2</v>
      </c>
      <c r="S420" s="106">
        <v>4.2667967369424402E-2</v>
      </c>
      <c r="T420">
        <v>0.79573715719830895</v>
      </c>
      <c r="U420">
        <v>0.79573715719830895</v>
      </c>
      <c r="V420">
        <v>1.1539294374362199</v>
      </c>
      <c r="W420">
        <v>2.4900000000000002</v>
      </c>
      <c r="X420">
        <v>8.52</v>
      </c>
      <c r="Y420">
        <v>235708</v>
      </c>
      <c r="Z420">
        <v>19642</v>
      </c>
      <c r="AA420">
        <v>0.86</v>
      </c>
      <c r="AB420">
        <v>12</v>
      </c>
      <c r="AC420">
        <v>10</v>
      </c>
      <c r="AD420">
        <v>2</v>
      </c>
      <c r="AE420">
        <v>83.33</v>
      </c>
      <c r="AF420">
        <v>14</v>
      </c>
      <c r="AG420">
        <v>4</v>
      </c>
      <c r="AH420">
        <v>2</v>
      </c>
      <c r="AI420">
        <v>6</v>
      </c>
    </row>
    <row r="421" spans="1:35" x14ac:dyDescent="0.2">
      <c r="A421" s="102">
        <v>1213</v>
      </c>
      <c r="B421">
        <v>4005</v>
      </c>
      <c r="C421" s="106" t="s">
        <v>1479</v>
      </c>
      <c r="D421" s="106" t="s">
        <v>1263</v>
      </c>
      <c r="E421">
        <v>425</v>
      </c>
      <c r="F421">
        <v>430</v>
      </c>
      <c r="G421">
        <v>2400</v>
      </c>
      <c r="H421" s="106" t="s">
        <v>1239</v>
      </c>
      <c r="I421">
        <v>9507</v>
      </c>
      <c r="J421" s="106" t="s">
        <v>1365</v>
      </c>
      <c r="K421" s="106" t="s">
        <v>1296</v>
      </c>
      <c r="L421">
        <v>860</v>
      </c>
      <c r="M421">
        <v>864</v>
      </c>
      <c r="N421">
        <v>1200</v>
      </c>
      <c r="O421" s="106" t="s">
        <v>1242</v>
      </c>
      <c r="P421">
        <v>0.92424037978121498</v>
      </c>
      <c r="Q421">
        <v>0.84346530701600697</v>
      </c>
      <c r="R421" s="15">
        <v>9.8152805891353993E-3</v>
      </c>
      <c r="S421">
        <v>2.4852315744377201E-3</v>
      </c>
      <c r="T421">
        <v>0.91731823320296901</v>
      </c>
      <c r="U421">
        <v>0.91731823320296901</v>
      </c>
      <c r="V421">
        <v>1.37754639862232</v>
      </c>
      <c r="W421">
        <v>3.63</v>
      </c>
      <c r="X421">
        <v>0.46</v>
      </c>
      <c r="Y421">
        <v>235369</v>
      </c>
      <c r="Z421">
        <v>15691</v>
      </c>
      <c r="AA421">
        <v>0.77</v>
      </c>
      <c r="AB421">
        <v>15</v>
      </c>
      <c r="AC421">
        <v>10</v>
      </c>
      <c r="AD421">
        <v>5</v>
      </c>
      <c r="AE421">
        <v>66.67</v>
      </c>
      <c r="AF421">
        <v>13</v>
      </c>
      <c r="AG421">
        <v>7</v>
      </c>
      <c r="AH421">
        <v>3</v>
      </c>
      <c r="AI421">
        <v>5</v>
      </c>
    </row>
    <row r="422" spans="1:35" x14ac:dyDescent="0.2">
      <c r="A422" s="102">
        <v>1034</v>
      </c>
      <c r="B422">
        <v>3076</v>
      </c>
      <c r="C422" s="106" t="s">
        <v>1553</v>
      </c>
      <c r="D422" s="106" t="s">
        <v>1246</v>
      </c>
      <c r="E422">
        <v>1640</v>
      </c>
      <c r="F422">
        <v>1630</v>
      </c>
      <c r="G422">
        <v>600</v>
      </c>
      <c r="H422" s="106" t="s">
        <v>1242</v>
      </c>
      <c r="I422">
        <v>4917</v>
      </c>
      <c r="J422" s="106" t="s">
        <v>1572</v>
      </c>
      <c r="K422" s="106" t="s">
        <v>1263</v>
      </c>
      <c r="L422">
        <v>2450</v>
      </c>
      <c r="M422">
        <v>2422</v>
      </c>
      <c r="N422">
        <v>400</v>
      </c>
      <c r="O422" s="106" t="s">
        <v>1239</v>
      </c>
      <c r="P422">
        <v>0.90049491611500798</v>
      </c>
      <c r="Q422">
        <v>0.85645071457952804</v>
      </c>
      <c r="R422">
        <v>0.13347458838571799</v>
      </c>
      <c r="S422" s="106">
        <v>3.10615176170621E-3</v>
      </c>
      <c r="T422">
        <v>-7.6018957846242602E-2</v>
      </c>
      <c r="U422">
        <v>7.6018957846242602E-2</v>
      </c>
      <c r="V422">
        <v>2.6645797365444798E-2</v>
      </c>
      <c r="W422">
        <v>-0.25</v>
      </c>
      <c r="X422">
        <v>0.95</v>
      </c>
      <c r="Y422">
        <v>234066</v>
      </c>
      <c r="Z422">
        <v>23407</v>
      </c>
      <c r="AA422">
        <v>1.24</v>
      </c>
      <c r="AB422">
        <v>10</v>
      </c>
      <c r="AC422">
        <v>8</v>
      </c>
      <c r="AD422">
        <v>2</v>
      </c>
      <c r="AE422">
        <v>80</v>
      </c>
      <c r="AF422">
        <v>13</v>
      </c>
      <c r="AG422">
        <v>7</v>
      </c>
      <c r="AH422">
        <v>2</v>
      </c>
      <c r="AI422">
        <v>1</v>
      </c>
    </row>
    <row r="423" spans="1:35" x14ac:dyDescent="0.2">
      <c r="A423" s="102">
        <v>81</v>
      </c>
      <c r="B423">
        <v>6755</v>
      </c>
      <c r="C423" s="106" t="s">
        <v>528</v>
      </c>
      <c r="D423" s="106" t="s">
        <v>1244</v>
      </c>
      <c r="E423">
        <v>2314</v>
      </c>
      <c r="F423">
        <v>2346</v>
      </c>
      <c r="G423">
        <v>400</v>
      </c>
      <c r="H423" s="106" t="s">
        <v>1242</v>
      </c>
      <c r="I423">
        <v>6967</v>
      </c>
      <c r="J423" s="106" t="s">
        <v>770</v>
      </c>
      <c r="K423" s="106" t="s">
        <v>1244</v>
      </c>
      <c r="L423">
        <v>1264</v>
      </c>
      <c r="M423">
        <v>1329</v>
      </c>
      <c r="N423">
        <v>700</v>
      </c>
      <c r="O423" s="106" t="s">
        <v>1239</v>
      </c>
      <c r="P423">
        <v>0.90792783152295198</v>
      </c>
      <c r="Q423">
        <v>0.94741117877709402</v>
      </c>
      <c r="R423" s="15">
        <v>0.180177190966614</v>
      </c>
      <c r="S423">
        <v>3.7088268597306101E-2</v>
      </c>
      <c r="T423">
        <v>-2.2584822472193999</v>
      </c>
      <c r="U423">
        <v>2.2584822472193999</v>
      </c>
      <c r="V423">
        <v>2.77617849749875</v>
      </c>
      <c r="W423">
        <v>-6.61</v>
      </c>
      <c r="X423">
        <v>0.86</v>
      </c>
      <c r="Y423">
        <v>233986</v>
      </c>
      <c r="Z423">
        <v>12315</v>
      </c>
      <c r="AA423">
        <v>0.6</v>
      </c>
      <c r="AB423">
        <v>19</v>
      </c>
      <c r="AC423">
        <v>12</v>
      </c>
      <c r="AD423">
        <v>7</v>
      </c>
      <c r="AE423">
        <v>63.16</v>
      </c>
      <c r="AF423">
        <v>9</v>
      </c>
      <c r="AG423">
        <v>11</v>
      </c>
      <c r="AH423">
        <v>5</v>
      </c>
      <c r="AI423">
        <v>3</v>
      </c>
    </row>
    <row r="424" spans="1:35" x14ac:dyDescent="0.2">
      <c r="A424" s="102">
        <v>1574</v>
      </c>
      <c r="B424">
        <v>6268</v>
      </c>
      <c r="C424" s="106" t="s">
        <v>1654</v>
      </c>
      <c r="D424" s="106" t="s">
        <v>1251</v>
      </c>
      <c r="E424">
        <v>2999</v>
      </c>
      <c r="F424">
        <v>3070</v>
      </c>
      <c r="G424">
        <v>300</v>
      </c>
      <c r="H424" s="106" t="s">
        <v>1239</v>
      </c>
      <c r="I424">
        <v>6963</v>
      </c>
      <c r="J424" s="106" t="s">
        <v>2065</v>
      </c>
      <c r="K424" s="106" t="s">
        <v>1244</v>
      </c>
      <c r="L424">
        <v>7800</v>
      </c>
      <c r="M424">
        <v>7900</v>
      </c>
      <c r="N424">
        <v>100</v>
      </c>
      <c r="O424" s="106" t="s">
        <v>1242</v>
      </c>
      <c r="P424">
        <v>0.60025381184561699</v>
      </c>
      <c r="Q424">
        <v>0.81227789237695702</v>
      </c>
      <c r="R424">
        <v>1.51087348830847E-2</v>
      </c>
      <c r="S424">
        <v>6.7787081436157207E-2</v>
      </c>
      <c r="T424">
        <v>0.46207374298838999</v>
      </c>
      <c r="U424">
        <v>0.46207374298838999</v>
      </c>
      <c r="V424">
        <v>0.43528694097395099</v>
      </c>
      <c r="W424">
        <v>1.57</v>
      </c>
      <c r="X424">
        <v>16.579999999999998</v>
      </c>
      <c r="Y424">
        <v>233883</v>
      </c>
      <c r="Z424">
        <v>29235</v>
      </c>
      <c r="AA424">
        <v>1.65</v>
      </c>
      <c r="AB424">
        <v>8</v>
      </c>
      <c r="AC424">
        <v>6</v>
      </c>
      <c r="AD424">
        <v>2</v>
      </c>
      <c r="AE424">
        <v>75</v>
      </c>
      <c r="AF424">
        <v>13</v>
      </c>
      <c r="AG424">
        <v>4</v>
      </c>
      <c r="AH424">
        <v>0</v>
      </c>
      <c r="AI424">
        <v>4</v>
      </c>
    </row>
    <row r="425" spans="1:35" x14ac:dyDescent="0.2">
      <c r="A425" s="102">
        <v>740</v>
      </c>
      <c r="B425">
        <v>7752</v>
      </c>
      <c r="C425" s="106" t="s">
        <v>806</v>
      </c>
      <c r="D425" s="106" t="s">
        <v>1244</v>
      </c>
      <c r="E425">
        <v>1062</v>
      </c>
      <c r="F425">
        <v>1061</v>
      </c>
      <c r="G425">
        <v>800</v>
      </c>
      <c r="H425" s="106" t="s">
        <v>1242</v>
      </c>
      <c r="I425">
        <v>8586</v>
      </c>
      <c r="J425" s="106" t="s">
        <v>1353</v>
      </c>
      <c r="K425" s="106" t="s">
        <v>1245</v>
      </c>
      <c r="L425">
        <v>2990</v>
      </c>
      <c r="M425">
        <v>2947</v>
      </c>
      <c r="N425">
        <v>300</v>
      </c>
      <c r="O425" s="106" t="s">
        <v>1239</v>
      </c>
      <c r="P425">
        <v>0.51458103990603299</v>
      </c>
      <c r="Q425">
        <v>0.88132086296603296</v>
      </c>
      <c r="R425">
        <v>0.106941182914184</v>
      </c>
      <c r="S425">
        <v>1.86947452515701E-2</v>
      </c>
      <c r="T425">
        <v>-2.7530942269495702</v>
      </c>
      <c r="U425">
        <v>2.7530942269495702</v>
      </c>
      <c r="V425">
        <v>2.6939079654820102</v>
      </c>
      <c r="W425">
        <v>-14.16</v>
      </c>
      <c r="X425">
        <v>3.99</v>
      </c>
      <c r="Y425">
        <v>233192</v>
      </c>
      <c r="Z425">
        <v>11660</v>
      </c>
      <c r="AA425">
        <v>0.56999999999999995</v>
      </c>
      <c r="AB425">
        <v>20</v>
      </c>
      <c r="AC425">
        <v>11</v>
      </c>
      <c r="AD425">
        <v>9</v>
      </c>
      <c r="AE425">
        <v>55</v>
      </c>
      <c r="AF425">
        <v>11</v>
      </c>
      <c r="AG425">
        <v>10</v>
      </c>
      <c r="AH425">
        <v>4</v>
      </c>
      <c r="AI425">
        <v>6</v>
      </c>
    </row>
    <row r="426" spans="1:35" x14ac:dyDescent="0.2">
      <c r="A426" s="102">
        <v>177</v>
      </c>
      <c r="B426">
        <v>3101</v>
      </c>
      <c r="C426" s="106" t="s">
        <v>1521</v>
      </c>
      <c r="D426" s="106" t="s">
        <v>1515</v>
      </c>
      <c r="E426">
        <v>1449</v>
      </c>
      <c r="F426">
        <v>1451</v>
      </c>
      <c r="G426">
        <v>700</v>
      </c>
      <c r="H426" s="106" t="s">
        <v>1242</v>
      </c>
      <c r="I426">
        <v>7282</v>
      </c>
      <c r="J426" s="106" t="s">
        <v>1488</v>
      </c>
      <c r="K426" s="106" t="s">
        <v>1256</v>
      </c>
      <c r="L426">
        <v>2435</v>
      </c>
      <c r="M426">
        <v>2429</v>
      </c>
      <c r="N426">
        <v>400</v>
      </c>
      <c r="O426" s="106" t="s">
        <v>1239</v>
      </c>
      <c r="P426">
        <v>0.76451304262755204</v>
      </c>
      <c r="Q426">
        <v>0.93061044763654099</v>
      </c>
      <c r="R426" s="15">
        <v>0.32183087732307197</v>
      </c>
      <c r="S426" s="106">
        <v>8.9111247592557896E-2</v>
      </c>
      <c r="T426">
        <v>-0.46788670664336701</v>
      </c>
      <c r="U426">
        <v>0.46788670664336701</v>
      </c>
      <c r="V426">
        <v>0.52688594462536997</v>
      </c>
      <c r="W426">
        <v>-1.68</v>
      </c>
      <c r="X426">
        <v>4.54</v>
      </c>
      <c r="Y426">
        <v>232643</v>
      </c>
      <c r="Z426">
        <v>11078</v>
      </c>
      <c r="AA426">
        <v>0.61</v>
      </c>
      <c r="AB426">
        <v>21</v>
      </c>
      <c r="AC426">
        <v>14</v>
      </c>
      <c r="AD426">
        <v>7</v>
      </c>
      <c r="AE426">
        <v>66.67</v>
      </c>
      <c r="AF426">
        <v>13</v>
      </c>
      <c r="AG426">
        <v>10</v>
      </c>
      <c r="AH426">
        <v>5</v>
      </c>
      <c r="AI426">
        <v>6</v>
      </c>
    </row>
    <row r="427" spans="1:35" x14ac:dyDescent="0.2">
      <c r="A427" s="102">
        <v>1408</v>
      </c>
      <c r="B427">
        <v>3861</v>
      </c>
      <c r="C427" s="106" t="s">
        <v>35</v>
      </c>
      <c r="D427" s="106" t="s">
        <v>1453</v>
      </c>
      <c r="E427">
        <v>537</v>
      </c>
      <c r="F427">
        <v>545</v>
      </c>
      <c r="G427">
        <v>1600</v>
      </c>
      <c r="H427" s="106" t="s">
        <v>1239</v>
      </c>
      <c r="I427">
        <v>4061</v>
      </c>
      <c r="J427" s="106" t="s">
        <v>1473</v>
      </c>
      <c r="K427" s="106" t="s">
        <v>1263</v>
      </c>
      <c r="L427">
        <v>2818</v>
      </c>
      <c r="M427">
        <v>2847</v>
      </c>
      <c r="N427">
        <v>300</v>
      </c>
      <c r="O427" s="106" t="s">
        <v>1242</v>
      </c>
      <c r="P427">
        <v>0.78635298264159803</v>
      </c>
      <c r="Q427">
        <v>0.82688316577566201</v>
      </c>
      <c r="R427" s="15">
        <v>0.26490188228707701</v>
      </c>
      <c r="S427">
        <v>9.5440689423988007E-2</v>
      </c>
      <c r="T427">
        <v>0.49246322397684</v>
      </c>
      <c r="U427">
        <v>0.49246322397684</v>
      </c>
      <c r="V427">
        <v>0.68013375594666303</v>
      </c>
      <c r="W427">
        <v>1.37</v>
      </c>
      <c r="X427">
        <v>2.1</v>
      </c>
      <c r="Y427">
        <v>232309</v>
      </c>
      <c r="Z427">
        <v>12227</v>
      </c>
      <c r="AA427">
        <v>0.69</v>
      </c>
      <c r="AB427">
        <v>19</v>
      </c>
      <c r="AC427">
        <v>14</v>
      </c>
      <c r="AD427">
        <v>5</v>
      </c>
      <c r="AE427">
        <v>73.680000000000007</v>
      </c>
      <c r="AF427">
        <v>14</v>
      </c>
      <c r="AG427">
        <v>6</v>
      </c>
      <c r="AH427">
        <v>2</v>
      </c>
      <c r="AI427">
        <v>11</v>
      </c>
    </row>
    <row r="428" spans="1:35" x14ac:dyDescent="0.2">
      <c r="A428" s="102">
        <v>325</v>
      </c>
      <c r="B428">
        <v>1803</v>
      </c>
      <c r="C428" s="106" t="s">
        <v>1250</v>
      </c>
      <c r="D428" s="106" t="s">
        <v>1249</v>
      </c>
      <c r="E428">
        <v>1026</v>
      </c>
      <c r="F428">
        <v>1041</v>
      </c>
      <c r="G428">
        <v>800</v>
      </c>
      <c r="H428" s="106" t="s">
        <v>1242</v>
      </c>
      <c r="I428">
        <v>3563</v>
      </c>
      <c r="J428" s="106" t="s">
        <v>1439</v>
      </c>
      <c r="K428" s="106" t="s">
        <v>1264</v>
      </c>
      <c r="L428">
        <v>8760</v>
      </c>
      <c r="M428">
        <v>8640</v>
      </c>
      <c r="N428">
        <v>100</v>
      </c>
      <c r="O428" s="106" t="s">
        <v>1239</v>
      </c>
      <c r="P428">
        <v>0.70772153641952196</v>
      </c>
      <c r="Q428">
        <v>0.91331290537552201</v>
      </c>
      <c r="R428">
        <v>0.19117191772238201</v>
      </c>
      <c r="S428" s="15">
        <v>1.1400431715705499E-2</v>
      </c>
      <c r="T428">
        <v>-0.344535681195416</v>
      </c>
      <c r="U428">
        <v>0.344535681195416</v>
      </c>
      <c r="V428">
        <v>0.75494465492499496</v>
      </c>
      <c r="W428">
        <v>-1.71</v>
      </c>
      <c r="X428">
        <v>3.61</v>
      </c>
      <c r="Y428">
        <v>232197</v>
      </c>
      <c r="Z428">
        <v>16586</v>
      </c>
      <c r="AA428">
        <v>1.33</v>
      </c>
      <c r="AB428">
        <v>14</v>
      </c>
      <c r="AC428">
        <v>10</v>
      </c>
      <c r="AD428">
        <v>4</v>
      </c>
      <c r="AE428">
        <v>71.430000000000007</v>
      </c>
      <c r="AF428">
        <v>11</v>
      </c>
      <c r="AG428">
        <v>9</v>
      </c>
      <c r="AH428">
        <v>3</v>
      </c>
      <c r="AI428">
        <v>2</v>
      </c>
    </row>
    <row r="429" spans="1:35" x14ac:dyDescent="0.2">
      <c r="A429" s="102">
        <v>958</v>
      </c>
      <c r="B429">
        <v>6201</v>
      </c>
      <c r="C429" s="106" t="s">
        <v>1606</v>
      </c>
      <c r="D429" s="106" t="s">
        <v>1256</v>
      </c>
      <c r="E429">
        <v>5990</v>
      </c>
      <c r="F429">
        <v>6020</v>
      </c>
      <c r="G429">
        <v>100</v>
      </c>
      <c r="H429" s="106" t="s">
        <v>1239</v>
      </c>
      <c r="I429">
        <v>9101</v>
      </c>
      <c r="J429" s="106" t="s">
        <v>914</v>
      </c>
      <c r="K429" s="106" t="s">
        <v>1478</v>
      </c>
      <c r="L429">
        <v>1645</v>
      </c>
      <c r="M429">
        <v>1650</v>
      </c>
      <c r="N429">
        <v>400</v>
      </c>
      <c r="O429" s="106" t="s">
        <v>1242</v>
      </c>
      <c r="P429">
        <v>0.71385249425876995</v>
      </c>
      <c r="Q429">
        <v>0.86257341375144603</v>
      </c>
      <c r="R429">
        <v>2.93108832590348E-2</v>
      </c>
      <c r="S429" s="15">
        <v>4.6741739963880001E-2</v>
      </c>
      <c r="T429">
        <v>2.2760795838643899</v>
      </c>
      <c r="U429">
        <v>2.2760795838643899</v>
      </c>
      <c r="V429">
        <v>2.6403578087349802</v>
      </c>
      <c r="W429">
        <v>7.7</v>
      </c>
      <c r="X429">
        <v>9.6300000000000008</v>
      </c>
      <c r="Y429">
        <v>231427</v>
      </c>
      <c r="Z429">
        <v>16530</v>
      </c>
      <c r="AA429">
        <v>1.1299999999999999</v>
      </c>
      <c r="AB429">
        <v>14</v>
      </c>
      <c r="AC429">
        <v>11</v>
      </c>
      <c r="AD429">
        <v>3</v>
      </c>
      <c r="AE429">
        <v>78.569999999999993</v>
      </c>
      <c r="AF429">
        <v>13</v>
      </c>
      <c r="AG429">
        <v>8</v>
      </c>
      <c r="AH429">
        <v>1</v>
      </c>
      <c r="AI429">
        <v>5</v>
      </c>
    </row>
    <row r="430" spans="1:35" x14ac:dyDescent="0.2">
      <c r="A430" s="102">
        <v>414</v>
      </c>
      <c r="B430">
        <v>1414</v>
      </c>
      <c r="C430" s="106" t="s">
        <v>1417</v>
      </c>
      <c r="D430" s="106" t="s">
        <v>1249</v>
      </c>
      <c r="E430">
        <v>4120</v>
      </c>
      <c r="F430">
        <v>4125</v>
      </c>
      <c r="G430">
        <v>200</v>
      </c>
      <c r="H430" s="106" t="s">
        <v>1242</v>
      </c>
      <c r="I430">
        <v>8425</v>
      </c>
      <c r="J430" s="106" t="s">
        <v>1416</v>
      </c>
      <c r="K430" s="106" t="s">
        <v>1245</v>
      </c>
      <c r="L430">
        <v>3085</v>
      </c>
      <c r="M430">
        <v>3115</v>
      </c>
      <c r="N430">
        <v>300</v>
      </c>
      <c r="O430" s="106" t="s">
        <v>1239</v>
      </c>
      <c r="P430">
        <v>0.82352200395141795</v>
      </c>
      <c r="Q430">
        <v>0.90619432176363202</v>
      </c>
      <c r="R430">
        <v>0.16113826572554901</v>
      </c>
      <c r="S430">
        <v>4.0061740101871503E-2</v>
      </c>
      <c r="T430">
        <v>-1.07851042082115</v>
      </c>
      <c r="U430">
        <v>1.07851042082115</v>
      </c>
      <c r="V430">
        <v>1.01069760315044</v>
      </c>
      <c r="W430">
        <v>-2</v>
      </c>
      <c r="X430">
        <v>13.27</v>
      </c>
      <c r="Y430">
        <v>231326</v>
      </c>
      <c r="Z430">
        <v>19277</v>
      </c>
      <c r="AA430">
        <v>1.07</v>
      </c>
      <c r="AB430">
        <v>12</v>
      </c>
      <c r="AC430">
        <v>9</v>
      </c>
      <c r="AD430">
        <v>3</v>
      </c>
      <c r="AE430">
        <v>75</v>
      </c>
      <c r="AF430">
        <v>12</v>
      </c>
      <c r="AG430">
        <v>6</v>
      </c>
      <c r="AH430">
        <v>2</v>
      </c>
      <c r="AI430">
        <v>4</v>
      </c>
    </row>
    <row r="431" spans="1:35" x14ac:dyDescent="0.2">
      <c r="A431" s="102">
        <v>192</v>
      </c>
      <c r="B431">
        <v>8410</v>
      </c>
      <c r="C431" s="106" t="s">
        <v>1451</v>
      </c>
      <c r="D431" s="106" t="s">
        <v>1294</v>
      </c>
      <c r="E431">
        <v>309</v>
      </c>
      <c r="F431">
        <v>307</v>
      </c>
      <c r="G431">
        <v>2900</v>
      </c>
      <c r="H431" s="106" t="s">
        <v>1239</v>
      </c>
      <c r="I431">
        <v>9810</v>
      </c>
      <c r="J431" s="106" t="s">
        <v>1206</v>
      </c>
      <c r="K431" s="106" t="s">
        <v>1246</v>
      </c>
      <c r="L431">
        <v>4555</v>
      </c>
      <c r="M431">
        <v>4460</v>
      </c>
      <c r="N431">
        <v>200</v>
      </c>
      <c r="O431" s="106" t="s">
        <v>1242</v>
      </c>
      <c r="P431">
        <v>0.895540512319564</v>
      </c>
      <c r="Q431">
        <v>0.92942412003210095</v>
      </c>
      <c r="R431">
        <v>0.27897766891481102</v>
      </c>
      <c r="S431">
        <v>4.2583315492777697E-2</v>
      </c>
      <c r="T431">
        <v>1.0256608791087001</v>
      </c>
      <c r="U431">
        <v>1.0256608791087001</v>
      </c>
      <c r="V431">
        <v>1.4955661836682199</v>
      </c>
      <c r="W431">
        <v>2.23</v>
      </c>
      <c r="X431">
        <v>0.19</v>
      </c>
      <c r="Y431">
        <v>231218</v>
      </c>
      <c r="Z431">
        <v>12169</v>
      </c>
      <c r="AA431">
        <v>0.65</v>
      </c>
      <c r="AB431">
        <v>19</v>
      </c>
      <c r="AC431">
        <v>13</v>
      </c>
      <c r="AD431">
        <v>6</v>
      </c>
      <c r="AE431">
        <v>68.42</v>
      </c>
      <c r="AF431">
        <v>11</v>
      </c>
      <c r="AG431">
        <v>9</v>
      </c>
      <c r="AH431">
        <v>4</v>
      </c>
      <c r="AI431">
        <v>6</v>
      </c>
    </row>
    <row r="432" spans="1:35" x14ac:dyDescent="0.2">
      <c r="A432" s="102">
        <v>1621</v>
      </c>
      <c r="B432">
        <v>1801</v>
      </c>
      <c r="C432" t="s">
        <v>2070</v>
      </c>
      <c r="D432" t="s">
        <v>1249</v>
      </c>
      <c r="E432">
        <v>3840</v>
      </c>
      <c r="F432">
        <v>3850</v>
      </c>
      <c r="G432">
        <v>200</v>
      </c>
      <c r="H432" t="s">
        <v>1242</v>
      </c>
      <c r="I432">
        <v>5991</v>
      </c>
      <c r="J432" t="s">
        <v>1071</v>
      </c>
      <c r="K432" t="s">
        <v>1436</v>
      </c>
      <c r="L432">
        <v>860</v>
      </c>
      <c r="M432">
        <v>859</v>
      </c>
      <c r="N432">
        <v>900</v>
      </c>
      <c r="O432" t="s">
        <v>1239</v>
      </c>
      <c r="P432">
        <v>0.60699250485636702</v>
      </c>
      <c r="Q432">
        <v>0.80761406163149496</v>
      </c>
      <c r="R432" s="15">
        <v>0.34288071666498698</v>
      </c>
      <c r="S432">
        <v>6.1734217875993903E-2</v>
      </c>
      <c r="T432">
        <v>-0.49935838755533002</v>
      </c>
      <c r="U432">
        <v>0.49935838755533002</v>
      </c>
      <c r="V432">
        <v>0.792347297497206</v>
      </c>
      <c r="W432">
        <v>-2.06</v>
      </c>
      <c r="X432">
        <v>0.4</v>
      </c>
      <c r="Y432">
        <v>231168</v>
      </c>
      <c r="Z432">
        <v>12167</v>
      </c>
      <c r="AA432">
        <v>0.8</v>
      </c>
      <c r="AB432">
        <v>19</v>
      </c>
      <c r="AC432">
        <v>12</v>
      </c>
      <c r="AD432">
        <v>7</v>
      </c>
      <c r="AE432">
        <v>63.16</v>
      </c>
      <c r="AF432">
        <v>12</v>
      </c>
      <c r="AG432">
        <v>9</v>
      </c>
      <c r="AH432">
        <v>4</v>
      </c>
      <c r="AI432">
        <v>6</v>
      </c>
    </row>
    <row r="433" spans="1:35" x14ac:dyDescent="0.2">
      <c r="A433" s="102">
        <v>1399</v>
      </c>
      <c r="B433">
        <v>4553</v>
      </c>
      <c r="C433" t="s">
        <v>1190</v>
      </c>
      <c r="D433" t="s">
        <v>1261</v>
      </c>
      <c r="E433">
        <v>2300</v>
      </c>
      <c r="F433">
        <v>2305</v>
      </c>
      <c r="G433">
        <v>400</v>
      </c>
      <c r="H433" t="s">
        <v>1242</v>
      </c>
      <c r="I433">
        <v>8058</v>
      </c>
      <c r="J433" t="s">
        <v>1575</v>
      </c>
      <c r="K433" t="s">
        <v>1246</v>
      </c>
      <c r="L433">
        <v>2769</v>
      </c>
      <c r="M433">
        <v>2798.5</v>
      </c>
      <c r="N433">
        <v>300</v>
      </c>
      <c r="O433" t="s">
        <v>1239</v>
      </c>
      <c r="P433">
        <v>0.71643260021024802</v>
      </c>
      <c r="Q433">
        <v>0.82784256824556302</v>
      </c>
      <c r="R433">
        <v>0.27643173093054801</v>
      </c>
      <c r="S433">
        <v>1.7741564605115199E-2</v>
      </c>
      <c r="T433">
        <v>-2.5029446606238301</v>
      </c>
      <c r="U433">
        <v>2.5029446606238301</v>
      </c>
      <c r="V433">
        <v>2.29510545839846</v>
      </c>
      <c r="W433">
        <v>-15.25</v>
      </c>
      <c r="X433">
        <v>9.82</v>
      </c>
      <c r="Y433">
        <v>231093</v>
      </c>
      <c r="Z433">
        <v>15406</v>
      </c>
      <c r="AA433">
        <v>0.79</v>
      </c>
      <c r="AB433">
        <v>15</v>
      </c>
      <c r="AC433">
        <v>9</v>
      </c>
      <c r="AD433">
        <v>6</v>
      </c>
      <c r="AE433">
        <v>60</v>
      </c>
      <c r="AF433">
        <v>14</v>
      </c>
      <c r="AG433">
        <v>4</v>
      </c>
      <c r="AH433">
        <v>2</v>
      </c>
      <c r="AI433">
        <v>9</v>
      </c>
    </row>
    <row r="434" spans="1:35" x14ac:dyDescent="0.2">
      <c r="A434" s="102">
        <v>934</v>
      </c>
      <c r="B434">
        <v>4208</v>
      </c>
      <c r="C434" t="s">
        <v>1430</v>
      </c>
      <c r="D434" t="s">
        <v>1263</v>
      </c>
      <c r="E434">
        <v>2070</v>
      </c>
      <c r="F434">
        <v>2080</v>
      </c>
      <c r="G434">
        <v>500</v>
      </c>
      <c r="H434" t="s">
        <v>1239</v>
      </c>
      <c r="I434">
        <v>8385</v>
      </c>
      <c r="J434" t="s">
        <v>881</v>
      </c>
      <c r="K434" t="s">
        <v>1294</v>
      </c>
      <c r="L434">
        <v>515</v>
      </c>
      <c r="M434">
        <v>514</v>
      </c>
      <c r="N434">
        <v>2000</v>
      </c>
      <c r="O434" t="s">
        <v>1242</v>
      </c>
      <c r="P434">
        <v>0.92188272699475005</v>
      </c>
      <c r="Q434">
        <v>0.864494373459468</v>
      </c>
      <c r="R434">
        <v>0.30214835850461103</v>
      </c>
      <c r="S434" s="15">
        <v>1.2559714824463299E-2</v>
      </c>
      <c r="T434">
        <v>1.6559682586148201</v>
      </c>
      <c r="U434">
        <v>1.6559682586148201</v>
      </c>
      <c r="V434">
        <v>1.54011105808738</v>
      </c>
      <c r="W434">
        <v>2.89</v>
      </c>
      <c r="X434">
        <v>1.1499999999999999</v>
      </c>
      <c r="Y434">
        <v>231035</v>
      </c>
      <c r="Z434">
        <v>15402</v>
      </c>
      <c r="AA434">
        <v>0.85</v>
      </c>
      <c r="AB434">
        <v>15</v>
      </c>
      <c r="AC434">
        <v>11</v>
      </c>
      <c r="AD434">
        <v>4</v>
      </c>
      <c r="AE434">
        <v>73.33</v>
      </c>
      <c r="AF434">
        <v>11</v>
      </c>
      <c r="AG434">
        <v>8</v>
      </c>
      <c r="AH434">
        <v>4</v>
      </c>
      <c r="AI434">
        <v>3</v>
      </c>
    </row>
    <row r="435" spans="1:35" x14ac:dyDescent="0.2">
      <c r="A435" s="102">
        <v>539</v>
      </c>
      <c r="B435">
        <v>6481</v>
      </c>
      <c r="C435" t="s">
        <v>1648</v>
      </c>
      <c r="D435" t="s">
        <v>1251</v>
      </c>
      <c r="E435">
        <v>2555</v>
      </c>
      <c r="F435">
        <v>2640</v>
      </c>
      <c r="G435">
        <v>300</v>
      </c>
      <c r="H435" t="s">
        <v>1242</v>
      </c>
      <c r="I435">
        <v>7313</v>
      </c>
      <c r="J435" t="s">
        <v>1192</v>
      </c>
      <c r="K435" t="s">
        <v>1256</v>
      </c>
      <c r="L435">
        <v>2965</v>
      </c>
      <c r="M435">
        <v>3000</v>
      </c>
      <c r="N435">
        <v>300</v>
      </c>
      <c r="O435" t="s">
        <v>1239</v>
      </c>
      <c r="P435">
        <v>0.57813083280962196</v>
      </c>
      <c r="Q435">
        <v>0.89775933417481502</v>
      </c>
      <c r="R435" s="106">
        <v>0.204970692678244</v>
      </c>
      <c r="S435" s="106">
        <v>1.1332454637471401E-2</v>
      </c>
      <c r="T435">
        <v>-0.50919705870462495</v>
      </c>
      <c r="U435">
        <v>0.50919705870462495</v>
      </c>
      <c r="V435">
        <v>0.330700727073097</v>
      </c>
      <c r="W435">
        <v>-2.27</v>
      </c>
      <c r="X435">
        <v>12</v>
      </c>
      <c r="Y435">
        <v>230817</v>
      </c>
      <c r="Z435">
        <v>20983</v>
      </c>
      <c r="AA435">
        <v>1.08</v>
      </c>
      <c r="AB435">
        <v>11</v>
      </c>
      <c r="AC435">
        <v>7</v>
      </c>
      <c r="AD435">
        <v>4</v>
      </c>
      <c r="AE435">
        <v>63.64</v>
      </c>
      <c r="AF435">
        <v>12</v>
      </c>
      <c r="AG435">
        <v>7</v>
      </c>
      <c r="AH435">
        <v>1</v>
      </c>
      <c r="AI435">
        <v>3</v>
      </c>
    </row>
    <row r="436" spans="1:35" x14ac:dyDescent="0.2">
      <c r="A436" s="102">
        <v>601</v>
      </c>
      <c r="B436">
        <v>4206</v>
      </c>
      <c r="C436" t="s">
        <v>1670</v>
      </c>
      <c r="D436" t="s">
        <v>1263</v>
      </c>
      <c r="E436">
        <v>3260</v>
      </c>
      <c r="F436">
        <v>3290</v>
      </c>
      <c r="G436">
        <v>300</v>
      </c>
      <c r="H436" t="s">
        <v>1239</v>
      </c>
      <c r="I436">
        <v>8377</v>
      </c>
      <c r="J436" t="s">
        <v>1360</v>
      </c>
      <c r="K436" t="s">
        <v>1294</v>
      </c>
      <c r="L436">
        <v>970</v>
      </c>
      <c r="M436">
        <v>971</v>
      </c>
      <c r="N436">
        <v>1000</v>
      </c>
      <c r="O436" t="s">
        <v>1242</v>
      </c>
      <c r="P436">
        <v>0.65018717395235803</v>
      </c>
      <c r="Q436">
        <v>0.89350489663352595</v>
      </c>
      <c r="R436">
        <v>0.48995195167169098</v>
      </c>
      <c r="S436">
        <v>1.8464597941085001E-2</v>
      </c>
      <c r="T436">
        <v>1.70132422854736</v>
      </c>
      <c r="U436">
        <v>1.70132422854736</v>
      </c>
      <c r="V436">
        <v>2.0364389194842398</v>
      </c>
      <c r="W436">
        <v>5.78</v>
      </c>
      <c r="X436">
        <v>1.62</v>
      </c>
      <c r="Y436">
        <v>230228</v>
      </c>
      <c r="Z436">
        <v>14389</v>
      </c>
      <c r="AA436">
        <v>0.78</v>
      </c>
      <c r="AB436">
        <v>16</v>
      </c>
      <c r="AC436">
        <v>9</v>
      </c>
      <c r="AD436">
        <v>7</v>
      </c>
      <c r="AE436">
        <v>56.25</v>
      </c>
      <c r="AF436">
        <v>14</v>
      </c>
      <c r="AG436">
        <v>8</v>
      </c>
      <c r="AH436">
        <v>2</v>
      </c>
      <c r="AI436">
        <v>6</v>
      </c>
    </row>
    <row r="437" spans="1:35" x14ac:dyDescent="0.2">
      <c r="A437" s="102">
        <v>1044</v>
      </c>
      <c r="B437">
        <v>2229</v>
      </c>
      <c r="C437" t="s">
        <v>1848</v>
      </c>
      <c r="D437" t="s">
        <v>1266</v>
      </c>
      <c r="E437">
        <v>2951</v>
      </c>
      <c r="F437">
        <v>2923</v>
      </c>
      <c r="G437">
        <v>300</v>
      </c>
      <c r="H437" t="s">
        <v>1239</v>
      </c>
      <c r="I437">
        <v>8919</v>
      </c>
      <c r="J437" t="s">
        <v>1652</v>
      </c>
      <c r="K437" t="s">
        <v>1260</v>
      </c>
      <c r="L437">
        <v>3665</v>
      </c>
      <c r="M437">
        <v>3795</v>
      </c>
      <c r="N437">
        <v>200</v>
      </c>
      <c r="O437" t="s">
        <v>1242</v>
      </c>
      <c r="P437">
        <v>0.77236478140998199</v>
      </c>
      <c r="Q437">
        <v>0.85580479883623195</v>
      </c>
      <c r="R437">
        <v>0.38738795455448199</v>
      </c>
      <c r="S437">
        <v>3.7705010945805903E-2</v>
      </c>
      <c r="T437">
        <v>0.54679347639827203</v>
      </c>
      <c r="U437">
        <v>0.54679347639827203</v>
      </c>
      <c r="V437">
        <v>0.44131391386526198</v>
      </c>
      <c r="W437">
        <v>2.3199999999999998</v>
      </c>
      <c r="X437">
        <v>15.53</v>
      </c>
      <c r="Y437">
        <v>229984</v>
      </c>
      <c r="Z437">
        <v>22998</v>
      </c>
      <c r="AA437">
        <v>0.97</v>
      </c>
      <c r="AB437">
        <v>10</v>
      </c>
      <c r="AC437">
        <v>6</v>
      </c>
      <c r="AD437">
        <v>4</v>
      </c>
      <c r="AE437">
        <v>60</v>
      </c>
      <c r="AF437">
        <v>8</v>
      </c>
      <c r="AG437">
        <v>5</v>
      </c>
      <c r="AH437">
        <v>4</v>
      </c>
      <c r="AI437">
        <v>1</v>
      </c>
    </row>
    <row r="438" spans="1:35" x14ac:dyDescent="0.2">
      <c r="A438" s="102">
        <v>857</v>
      </c>
      <c r="B438">
        <v>1969</v>
      </c>
      <c r="C438" t="s">
        <v>1597</v>
      </c>
      <c r="D438" t="s">
        <v>1249</v>
      </c>
      <c r="E438">
        <v>1784</v>
      </c>
      <c r="F438">
        <v>1789</v>
      </c>
      <c r="G438">
        <v>600</v>
      </c>
      <c r="H438" t="s">
        <v>1239</v>
      </c>
      <c r="I438">
        <v>3076</v>
      </c>
      <c r="J438" t="s">
        <v>1553</v>
      </c>
      <c r="K438" t="s">
        <v>1246</v>
      </c>
      <c r="L438">
        <v>1640</v>
      </c>
      <c r="M438">
        <v>1630</v>
      </c>
      <c r="N438">
        <v>700</v>
      </c>
      <c r="O438" t="s">
        <v>1242</v>
      </c>
      <c r="P438">
        <v>0.70321009607713703</v>
      </c>
      <c r="Q438">
        <v>0.87141758952086401</v>
      </c>
      <c r="R438" s="106">
        <v>0.264289700299083</v>
      </c>
      <c r="S438" s="15">
        <v>2.7801208199303599E-2</v>
      </c>
      <c r="T438">
        <v>2.7432631022062801</v>
      </c>
      <c r="U438">
        <v>2.7432631022062801</v>
      </c>
      <c r="V438">
        <v>2.5382542751697601</v>
      </c>
      <c r="W438">
        <v>9.5500000000000007</v>
      </c>
      <c r="X438">
        <v>6.3</v>
      </c>
      <c r="Y438">
        <v>229826</v>
      </c>
      <c r="Z438">
        <v>9576</v>
      </c>
      <c r="AA438">
        <v>0.53</v>
      </c>
      <c r="AB438">
        <v>24</v>
      </c>
      <c r="AC438">
        <v>16</v>
      </c>
      <c r="AD438">
        <v>8</v>
      </c>
      <c r="AE438">
        <v>66.67</v>
      </c>
      <c r="AF438">
        <v>13</v>
      </c>
      <c r="AG438">
        <v>7</v>
      </c>
      <c r="AH438">
        <v>5</v>
      </c>
      <c r="AI438">
        <v>12</v>
      </c>
    </row>
    <row r="439" spans="1:35" x14ac:dyDescent="0.2">
      <c r="A439" s="102">
        <v>490</v>
      </c>
      <c r="B439">
        <v>3105</v>
      </c>
      <c r="C439" t="s">
        <v>47</v>
      </c>
      <c r="D439" t="s">
        <v>1244</v>
      </c>
      <c r="E439">
        <v>996</v>
      </c>
      <c r="F439">
        <v>1009</v>
      </c>
      <c r="G439">
        <v>800</v>
      </c>
      <c r="H439" t="s">
        <v>1239</v>
      </c>
      <c r="I439">
        <v>6923</v>
      </c>
      <c r="J439" t="s">
        <v>55</v>
      </c>
      <c r="K439" t="s">
        <v>1244</v>
      </c>
      <c r="L439">
        <v>2761</v>
      </c>
      <c r="M439">
        <v>2784</v>
      </c>
      <c r="N439">
        <v>300</v>
      </c>
      <c r="O439" t="s">
        <v>1242</v>
      </c>
      <c r="P439">
        <v>0.73452224665379695</v>
      </c>
      <c r="Q439">
        <v>0.90150482010611499</v>
      </c>
      <c r="R439">
        <v>0.34706065254058699</v>
      </c>
      <c r="S439" s="106">
        <v>2.72352210962662E-2</v>
      </c>
      <c r="T439">
        <v>2.7109996918722099</v>
      </c>
      <c r="U439">
        <v>2.7109996918722099</v>
      </c>
      <c r="V439">
        <v>2.78090401924098</v>
      </c>
      <c r="W439">
        <v>8.61</v>
      </c>
      <c r="X439">
        <v>3.35</v>
      </c>
      <c r="Y439">
        <v>229805</v>
      </c>
      <c r="Z439">
        <v>14363</v>
      </c>
      <c r="AA439">
        <v>0.84</v>
      </c>
      <c r="AB439">
        <v>16</v>
      </c>
      <c r="AC439">
        <v>8</v>
      </c>
      <c r="AD439">
        <v>8</v>
      </c>
      <c r="AE439">
        <v>50</v>
      </c>
      <c r="AF439">
        <v>13</v>
      </c>
      <c r="AG439">
        <v>5</v>
      </c>
      <c r="AH439">
        <v>3</v>
      </c>
      <c r="AI439">
        <v>8</v>
      </c>
    </row>
    <row r="440" spans="1:35" x14ac:dyDescent="0.2">
      <c r="A440" s="102">
        <v>920</v>
      </c>
      <c r="B440">
        <v>8279</v>
      </c>
      <c r="C440" t="s">
        <v>858</v>
      </c>
      <c r="D440" t="s">
        <v>1264</v>
      </c>
      <c r="E440">
        <v>5720</v>
      </c>
      <c r="F440">
        <v>5810</v>
      </c>
      <c r="G440">
        <v>100</v>
      </c>
      <c r="H440" t="s">
        <v>1239</v>
      </c>
      <c r="I440">
        <v>8304</v>
      </c>
      <c r="J440" t="s">
        <v>1565</v>
      </c>
      <c r="K440" t="s">
        <v>1294</v>
      </c>
      <c r="L440">
        <v>2901</v>
      </c>
      <c r="M440">
        <v>2956</v>
      </c>
      <c r="N440">
        <v>200</v>
      </c>
      <c r="O440" t="s">
        <v>1242</v>
      </c>
      <c r="P440">
        <v>0.88443903238174304</v>
      </c>
      <c r="Q440">
        <v>0.86540878984334202</v>
      </c>
      <c r="R440">
        <v>0.11999795434171499</v>
      </c>
      <c r="S440" s="15">
        <v>6.2615676523224598E-2</v>
      </c>
      <c r="T440">
        <v>1.6499136133423</v>
      </c>
      <c r="U440">
        <v>1.6499136133423</v>
      </c>
      <c r="V440">
        <v>1.0646855198334999</v>
      </c>
      <c r="W440">
        <v>3.76</v>
      </c>
      <c r="X440">
        <v>1.76</v>
      </c>
      <c r="Y440">
        <v>229501</v>
      </c>
      <c r="Z440">
        <v>28688</v>
      </c>
      <c r="AA440">
        <v>1.86</v>
      </c>
      <c r="AB440">
        <v>8</v>
      </c>
      <c r="AC440">
        <v>7</v>
      </c>
      <c r="AD440">
        <v>1</v>
      </c>
      <c r="AE440">
        <v>87.5</v>
      </c>
      <c r="AF440">
        <v>11</v>
      </c>
      <c r="AG440">
        <v>5</v>
      </c>
      <c r="AH440">
        <v>0</v>
      </c>
      <c r="AI440">
        <v>3</v>
      </c>
    </row>
    <row r="441" spans="1:35" x14ac:dyDescent="0.2">
      <c r="A441" s="102">
        <v>787</v>
      </c>
      <c r="B441">
        <v>6201</v>
      </c>
      <c r="C441" t="s">
        <v>1606</v>
      </c>
      <c r="D441" t="s">
        <v>1256</v>
      </c>
      <c r="E441">
        <v>5990</v>
      </c>
      <c r="F441">
        <v>6020</v>
      </c>
      <c r="G441">
        <v>100</v>
      </c>
      <c r="H441" t="s">
        <v>1239</v>
      </c>
      <c r="I441">
        <v>6845</v>
      </c>
      <c r="J441" t="s">
        <v>1472</v>
      </c>
      <c r="K441" t="s">
        <v>1244</v>
      </c>
      <c r="L441">
        <v>2852</v>
      </c>
      <c r="M441">
        <v>2861</v>
      </c>
      <c r="N441">
        <v>200</v>
      </c>
      <c r="O441" t="s">
        <v>1242</v>
      </c>
      <c r="P441">
        <v>0.67530402770585696</v>
      </c>
      <c r="Q441">
        <v>0.87788447344101295</v>
      </c>
      <c r="R441" s="15">
        <v>5.4751856526807703E-2</v>
      </c>
      <c r="S441">
        <v>1.0556281843491701E-2</v>
      </c>
      <c r="T441">
        <v>0.71005777944704995</v>
      </c>
      <c r="U441">
        <v>0.71005777944704995</v>
      </c>
      <c r="V441">
        <v>1.6832744288933299</v>
      </c>
      <c r="W441">
        <v>1.77</v>
      </c>
      <c r="X441">
        <v>4.95</v>
      </c>
      <c r="Y441">
        <v>228941</v>
      </c>
      <c r="Z441">
        <v>25438</v>
      </c>
      <c r="AA441">
        <v>1.92</v>
      </c>
      <c r="AB441">
        <v>9</v>
      </c>
      <c r="AC441">
        <v>7</v>
      </c>
      <c r="AD441">
        <v>2</v>
      </c>
      <c r="AE441">
        <v>77.78</v>
      </c>
      <c r="AF441">
        <v>11</v>
      </c>
      <c r="AG441">
        <v>5</v>
      </c>
      <c r="AH441">
        <v>0</v>
      </c>
      <c r="AI441">
        <v>4</v>
      </c>
    </row>
    <row r="442" spans="1:35" x14ac:dyDescent="0.2">
      <c r="A442" s="102">
        <v>1117</v>
      </c>
      <c r="B442">
        <v>6361</v>
      </c>
      <c r="C442" t="s">
        <v>740</v>
      </c>
      <c r="D442" t="s">
        <v>1251</v>
      </c>
      <c r="E442">
        <v>2705</v>
      </c>
      <c r="F442">
        <v>2723</v>
      </c>
      <c r="G442">
        <v>400</v>
      </c>
      <c r="H442" t="s">
        <v>1242</v>
      </c>
      <c r="I442">
        <v>9072</v>
      </c>
      <c r="J442" t="s">
        <v>1358</v>
      </c>
      <c r="K442" t="s">
        <v>1359</v>
      </c>
      <c r="L442">
        <v>2247</v>
      </c>
      <c r="M442">
        <v>2251</v>
      </c>
      <c r="N442">
        <v>500</v>
      </c>
      <c r="O442" t="s">
        <v>1239</v>
      </c>
      <c r="P442">
        <v>0.84376213395368904</v>
      </c>
      <c r="Q442">
        <v>0.85009186209481002</v>
      </c>
      <c r="R442">
        <v>3.3722920250365998E-3</v>
      </c>
      <c r="S442">
        <v>3.5947802954922697E-2</v>
      </c>
      <c r="T442">
        <v>-0.53476403057718302</v>
      </c>
      <c r="U442">
        <v>0.53476403057718302</v>
      </c>
      <c r="V442">
        <v>1.0469493051888801</v>
      </c>
      <c r="W442">
        <v>-1.63</v>
      </c>
      <c r="X442">
        <v>3.33</v>
      </c>
      <c r="Y442">
        <v>228892</v>
      </c>
      <c r="Z442">
        <v>19074</v>
      </c>
      <c r="AA442">
        <v>0.94</v>
      </c>
      <c r="AB442">
        <v>12</v>
      </c>
      <c r="AC442">
        <v>8</v>
      </c>
      <c r="AD442">
        <v>4</v>
      </c>
      <c r="AE442">
        <v>66.67</v>
      </c>
      <c r="AF442">
        <v>10</v>
      </c>
      <c r="AG442">
        <v>7</v>
      </c>
      <c r="AH442">
        <v>2</v>
      </c>
      <c r="AI442">
        <v>3</v>
      </c>
    </row>
    <row r="443" spans="1:35" x14ac:dyDescent="0.2">
      <c r="A443" s="102">
        <v>165</v>
      </c>
      <c r="B443">
        <v>4536</v>
      </c>
      <c r="C443" t="s">
        <v>1523</v>
      </c>
      <c r="D443" t="s">
        <v>1261</v>
      </c>
      <c r="E443">
        <v>1884</v>
      </c>
      <c r="F443">
        <v>1896</v>
      </c>
      <c r="G443">
        <v>600</v>
      </c>
      <c r="H443" t="s">
        <v>1242</v>
      </c>
      <c r="I443">
        <v>6857</v>
      </c>
      <c r="J443" t="s">
        <v>1429</v>
      </c>
      <c r="K443" t="s">
        <v>1244</v>
      </c>
      <c r="L443">
        <v>5230</v>
      </c>
      <c r="M443">
        <v>5300</v>
      </c>
      <c r="N443">
        <v>200</v>
      </c>
      <c r="O443" t="s">
        <v>1239</v>
      </c>
      <c r="P443">
        <v>0.61026860451017895</v>
      </c>
      <c r="Q443">
        <v>0.93161732392331498</v>
      </c>
      <c r="R443" s="15">
        <v>0.13824696856629501</v>
      </c>
      <c r="S443">
        <v>1.3283216222220499E-2</v>
      </c>
      <c r="T443">
        <v>-7.9288260625233503E-2</v>
      </c>
      <c r="U443">
        <v>7.9288260625233503E-2</v>
      </c>
      <c r="V443">
        <v>0.35037238988275199</v>
      </c>
      <c r="W443">
        <v>-0.41</v>
      </c>
      <c r="X443">
        <v>7.32</v>
      </c>
      <c r="Y443">
        <v>228675</v>
      </c>
      <c r="Z443">
        <v>14292</v>
      </c>
      <c r="AA443">
        <v>0.74</v>
      </c>
      <c r="AB443">
        <v>16</v>
      </c>
      <c r="AC443">
        <v>10</v>
      </c>
      <c r="AD443">
        <v>6</v>
      </c>
      <c r="AE443">
        <v>62.5</v>
      </c>
      <c r="AF443">
        <v>9</v>
      </c>
      <c r="AG443">
        <v>10</v>
      </c>
      <c r="AH443">
        <v>6</v>
      </c>
      <c r="AI443">
        <v>0</v>
      </c>
    </row>
    <row r="444" spans="1:35" x14ac:dyDescent="0.2">
      <c r="A444" s="102">
        <v>13</v>
      </c>
      <c r="B444">
        <v>2379</v>
      </c>
      <c r="C444" t="s">
        <v>468</v>
      </c>
      <c r="D444" t="s">
        <v>1253</v>
      </c>
      <c r="E444">
        <v>2899</v>
      </c>
      <c r="F444">
        <v>2930</v>
      </c>
      <c r="G444">
        <v>300</v>
      </c>
      <c r="H444" t="s">
        <v>1242</v>
      </c>
      <c r="I444">
        <v>9437</v>
      </c>
      <c r="J444" t="s">
        <v>469</v>
      </c>
      <c r="K444" t="s">
        <v>1241</v>
      </c>
      <c r="L444">
        <v>3075</v>
      </c>
      <c r="M444">
        <v>3094</v>
      </c>
      <c r="N444">
        <v>300</v>
      </c>
      <c r="O444" t="s">
        <v>1239</v>
      </c>
      <c r="P444">
        <v>0.64253129364343697</v>
      </c>
      <c r="Q444">
        <v>0.96648304798573503</v>
      </c>
      <c r="R444">
        <v>8.6258144753292802E-3</v>
      </c>
      <c r="S444" s="15">
        <v>7.8749668594031708E-3</v>
      </c>
      <c r="T444">
        <v>-2.4398237729185102</v>
      </c>
      <c r="U444">
        <v>2.4398237729185102</v>
      </c>
      <c r="V444">
        <v>2.0178894610711802</v>
      </c>
      <c r="W444">
        <v>-13.01</v>
      </c>
      <c r="X444">
        <v>5.3</v>
      </c>
      <c r="Y444">
        <v>228586</v>
      </c>
      <c r="Z444">
        <v>10390</v>
      </c>
      <c r="AA444">
        <v>0.55000000000000004</v>
      </c>
      <c r="AB444">
        <v>22</v>
      </c>
      <c r="AC444">
        <v>12</v>
      </c>
      <c r="AD444">
        <v>10</v>
      </c>
      <c r="AE444">
        <v>54.55</v>
      </c>
      <c r="AF444">
        <v>10</v>
      </c>
      <c r="AG444">
        <v>8</v>
      </c>
      <c r="AH444">
        <v>6</v>
      </c>
      <c r="AI444">
        <v>8</v>
      </c>
    </row>
    <row r="445" spans="1:35" x14ac:dyDescent="0.2">
      <c r="A445" s="102">
        <v>1214</v>
      </c>
      <c r="B445">
        <v>6183</v>
      </c>
      <c r="C445" t="s">
        <v>1465</v>
      </c>
      <c r="D445" t="s">
        <v>1253</v>
      </c>
      <c r="E445">
        <v>1397</v>
      </c>
      <c r="F445">
        <v>1424</v>
      </c>
      <c r="G445">
        <v>700</v>
      </c>
      <c r="H445" t="s">
        <v>1242</v>
      </c>
      <c r="I445">
        <v>7649</v>
      </c>
      <c r="J445" t="s">
        <v>1466</v>
      </c>
      <c r="K445" t="s">
        <v>1264</v>
      </c>
      <c r="L445">
        <v>5330</v>
      </c>
      <c r="M445">
        <v>5260</v>
      </c>
      <c r="N445">
        <v>200</v>
      </c>
      <c r="O445" t="s">
        <v>1239</v>
      </c>
      <c r="P445">
        <v>0.88137483943125505</v>
      </c>
      <c r="Q445">
        <v>0.84344572105782301</v>
      </c>
      <c r="R445" s="106">
        <v>2.3171390513520199E-2</v>
      </c>
      <c r="S445" s="106">
        <v>1.5554898607293E-4</v>
      </c>
      <c r="T445">
        <v>-1.80877283289741</v>
      </c>
      <c r="U445">
        <v>1.80877283289741</v>
      </c>
      <c r="V445">
        <v>1.40921794030397</v>
      </c>
      <c r="W445">
        <v>-4.16</v>
      </c>
      <c r="X445">
        <v>5.25</v>
      </c>
      <c r="Y445">
        <v>228518</v>
      </c>
      <c r="Z445">
        <v>13442</v>
      </c>
      <c r="AA445">
        <v>0.94</v>
      </c>
      <c r="AB445">
        <v>17</v>
      </c>
      <c r="AC445">
        <v>12</v>
      </c>
      <c r="AD445">
        <v>5</v>
      </c>
      <c r="AE445">
        <v>70.59</v>
      </c>
      <c r="AF445">
        <v>10</v>
      </c>
      <c r="AG445">
        <v>10</v>
      </c>
      <c r="AH445">
        <v>3</v>
      </c>
      <c r="AI445">
        <v>4</v>
      </c>
    </row>
    <row r="446" spans="1:35" x14ac:dyDescent="0.2">
      <c r="A446" s="102">
        <v>248</v>
      </c>
      <c r="B446">
        <v>4208</v>
      </c>
      <c r="C446" t="s">
        <v>1430</v>
      </c>
      <c r="D446" t="s">
        <v>1263</v>
      </c>
      <c r="E446">
        <v>2070</v>
      </c>
      <c r="F446">
        <v>2080</v>
      </c>
      <c r="G446">
        <v>500</v>
      </c>
      <c r="H446" t="s">
        <v>1239</v>
      </c>
      <c r="I446">
        <v>5334</v>
      </c>
      <c r="J446" t="s">
        <v>1482</v>
      </c>
      <c r="K446" t="s">
        <v>1238</v>
      </c>
      <c r="L446">
        <v>1844</v>
      </c>
      <c r="M446">
        <v>1859</v>
      </c>
      <c r="N446">
        <v>600</v>
      </c>
      <c r="O446" t="s">
        <v>1242</v>
      </c>
      <c r="P446">
        <v>0.897692602705357</v>
      </c>
      <c r="Q446">
        <v>0.92161222326012604</v>
      </c>
      <c r="R446" s="106">
        <v>0.24249208773619699</v>
      </c>
      <c r="S446" s="15">
        <v>1.9198031219047101E-2</v>
      </c>
      <c r="T446">
        <v>0.43718757379303702</v>
      </c>
      <c r="U446">
        <v>0.43718757379303702</v>
      </c>
      <c r="V446">
        <v>0.53025563525067798</v>
      </c>
      <c r="W446">
        <v>1.37</v>
      </c>
      <c r="X446">
        <v>7.25</v>
      </c>
      <c r="Y446">
        <v>228382</v>
      </c>
      <c r="Z446">
        <v>10875</v>
      </c>
      <c r="AA446">
        <v>0.56000000000000005</v>
      </c>
      <c r="AB446">
        <v>21</v>
      </c>
      <c r="AC446">
        <v>14</v>
      </c>
      <c r="AD446">
        <v>7</v>
      </c>
      <c r="AE446">
        <v>66.67</v>
      </c>
      <c r="AF446">
        <v>12</v>
      </c>
      <c r="AG446">
        <v>7</v>
      </c>
      <c r="AH446">
        <v>5</v>
      </c>
      <c r="AI446">
        <v>9</v>
      </c>
    </row>
    <row r="447" spans="1:35" x14ac:dyDescent="0.2">
      <c r="A447" s="102">
        <v>1504</v>
      </c>
      <c r="B447">
        <v>1808</v>
      </c>
      <c r="C447" t="s">
        <v>567</v>
      </c>
      <c r="D447" t="s">
        <v>1249</v>
      </c>
      <c r="E447">
        <v>1348</v>
      </c>
      <c r="F447">
        <v>1347</v>
      </c>
      <c r="G447">
        <v>800</v>
      </c>
      <c r="H447" t="s">
        <v>1239</v>
      </c>
      <c r="I447">
        <v>3048</v>
      </c>
      <c r="J447" t="s">
        <v>1552</v>
      </c>
      <c r="K447" t="s">
        <v>1264</v>
      </c>
      <c r="L447">
        <v>1031</v>
      </c>
      <c r="M447">
        <v>1036</v>
      </c>
      <c r="N447">
        <v>1000</v>
      </c>
      <c r="O447" t="s">
        <v>1242</v>
      </c>
      <c r="P447">
        <v>0.62444881092056703</v>
      </c>
      <c r="Q447">
        <v>0.818562507585338</v>
      </c>
      <c r="R447">
        <v>0.17262984337020601</v>
      </c>
      <c r="S447">
        <v>3.0364302341171899E-2</v>
      </c>
      <c r="T447">
        <v>2.5014487937591898</v>
      </c>
      <c r="U447">
        <v>2.5014487937591898</v>
      </c>
      <c r="V447">
        <v>2.9633560664374001</v>
      </c>
      <c r="W447">
        <v>8.51</v>
      </c>
      <c r="X447">
        <v>3.86</v>
      </c>
      <c r="Y447">
        <v>228350</v>
      </c>
      <c r="Z447">
        <v>12686</v>
      </c>
      <c r="AA447">
        <v>0.54</v>
      </c>
      <c r="AB447">
        <v>18</v>
      </c>
      <c r="AC447">
        <v>11</v>
      </c>
      <c r="AD447">
        <v>7</v>
      </c>
      <c r="AE447">
        <v>61.11</v>
      </c>
      <c r="AF447">
        <v>13</v>
      </c>
      <c r="AG447">
        <v>7</v>
      </c>
      <c r="AH447">
        <v>4</v>
      </c>
      <c r="AI447">
        <v>7</v>
      </c>
    </row>
    <row r="448" spans="1:35" x14ac:dyDescent="0.2">
      <c r="A448" s="102">
        <v>452</v>
      </c>
      <c r="B448">
        <v>5947</v>
      </c>
      <c r="C448" t="s">
        <v>228</v>
      </c>
      <c r="D448" t="s">
        <v>1436</v>
      </c>
      <c r="E448">
        <v>7790</v>
      </c>
      <c r="F448">
        <v>7950</v>
      </c>
      <c r="G448">
        <v>100</v>
      </c>
      <c r="H448" t="s">
        <v>1239</v>
      </c>
      <c r="I448">
        <v>6134</v>
      </c>
      <c r="J448" t="s">
        <v>1461</v>
      </c>
      <c r="K448" t="s">
        <v>1251</v>
      </c>
      <c r="L448">
        <v>1750</v>
      </c>
      <c r="M448">
        <v>1810</v>
      </c>
      <c r="N448">
        <v>400</v>
      </c>
      <c r="O448" t="s">
        <v>1242</v>
      </c>
      <c r="P448">
        <v>0.848995618309767</v>
      </c>
      <c r="Q448">
        <v>0.90398593660839499</v>
      </c>
      <c r="R448">
        <v>1.3871970590350899E-2</v>
      </c>
      <c r="S448">
        <v>4.123214779777E-2</v>
      </c>
      <c r="T448">
        <v>0.587228874586043</v>
      </c>
      <c r="U448">
        <v>0.587228874586043</v>
      </c>
      <c r="V448">
        <v>0.47800515170644797</v>
      </c>
      <c r="W448">
        <v>1.55</v>
      </c>
      <c r="X448">
        <v>8.93</v>
      </c>
      <c r="Y448">
        <v>227823</v>
      </c>
      <c r="Z448">
        <v>16273</v>
      </c>
      <c r="AA448">
        <v>0.84</v>
      </c>
      <c r="AB448">
        <v>14</v>
      </c>
      <c r="AC448">
        <v>8</v>
      </c>
      <c r="AD448">
        <v>6</v>
      </c>
      <c r="AE448">
        <v>57.14</v>
      </c>
      <c r="AF448">
        <v>11</v>
      </c>
      <c r="AG448">
        <v>8</v>
      </c>
      <c r="AH448">
        <v>5</v>
      </c>
      <c r="AI448">
        <v>1</v>
      </c>
    </row>
    <row r="449" spans="1:35" x14ac:dyDescent="0.2">
      <c r="A449" s="102">
        <v>574</v>
      </c>
      <c r="B449">
        <v>6457</v>
      </c>
      <c r="C449" t="s">
        <v>1563</v>
      </c>
      <c r="D449" t="s">
        <v>1251</v>
      </c>
      <c r="E449">
        <v>3095</v>
      </c>
      <c r="F449">
        <v>3085</v>
      </c>
      <c r="G449">
        <v>200</v>
      </c>
      <c r="H449" t="s">
        <v>1239</v>
      </c>
      <c r="I449">
        <v>7735</v>
      </c>
      <c r="J449" t="s">
        <v>1660</v>
      </c>
      <c r="K449" t="s">
        <v>1244</v>
      </c>
      <c r="L449">
        <v>5640</v>
      </c>
      <c r="M449">
        <v>5860</v>
      </c>
      <c r="N449">
        <v>100</v>
      </c>
      <c r="O449" t="s">
        <v>1242</v>
      </c>
      <c r="P449">
        <v>0.84553235687455097</v>
      </c>
      <c r="Q449">
        <v>0.89583182138724904</v>
      </c>
      <c r="R449">
        <v>6.9725033950260498E-3</v>
      </c>
      <c r="S449">
        <v>7.5880415191111703E-2</v>
      </c>
      <c r="T449">
        <v>2.37354017156692</v>
      </c>
      <c r="U449">
        <v>2.37354017156692</v>
      </c>
      <c r="V449">
        <v>2.7228030618503198</v>
      </c>
      <c r="W449">
        <v>13.85</v>
      </c>
      <c r="X449">
        <v>5.29</v>
      </c>
      <c r="Y449">
        <v>227727</v>
      </c>
      <c r="Z449">
        <v>15182</v>
      </c>
      <c r="AA449">
        <v>0.89</v>
      </c>
      <c r="AB449">
        <v>15</v>
      </c>
      <c r="AC449">
        <v>10</v>
      </c>
      <c r="AD449">
        <v>5</v>
      </c>
      <c r="AE449">
        <v>66.67</v>
      </c>
      <c r="AF449">
        <v>8</v>
      </c>
      <c r="AG449">
        <v>9</v>
      </c>
      <c r="AH449">
        <v>5</v>
      </c>
      <c r="AI449">
        <v>1</v>
      </c>
    </row>
    <row r="450" spans="1:35" x14ac:dyDescent="0.2">
      <c r="A450" s="102">
        <v>633</v>
      </c>
      <c r="B450">
        <v>1941</v>
      </c>
      <c r="C450" t="s">
        <v>1621</v>
      </c>
      <c r="D450" t="s">
        <v>1249</v>
      </c>
      <c r="E450">
        <v>2392</v>
      </c>
      <c r="F450">
        <v>2366</v>
      </c>
      <c r="G450">
        <v>400</v>
      </c>
      <c r="H450" t="s">
        <v>1239</v>
      </c>
      <c r="I450">
        <v>2730</v>
      </c>
      <c r="J450" t="s">
        <v>602</v>
      </c>
      <c r="K450" t="s">
        <v>1264</v>
      </c>
      <c r="L450">
        <v>999</v>
      </c>
      <c r="M450">
        <v>976</v>
      </c>
      <c r="N450">
        <v>1000</v>
      </c>
      <c r="O450" t="s">
        <v>1242</v>
      </c>
      <c r="P450">
        <v>0.71209941404984101</v>
      </c>
      <c r="Q450">
        <v>0.89015372704628604</v>
      </c>
      <c r="R450" s="106">
        <v>0.290628841360006</v>
      </c>
      <c r="S450">
        <v>7.9205061207389005E-3</v>
      </c>
      <c r="T450">
        <v>2.3125585044018999</v>
      </c>
      <c r="U450">
        <v>2.3125585044018999</v>
      </c>
      <c r="V450">
        <v>2.4153538111361099</v>
      </c>
      <c r="W450">
        <v>9.92</v>
      </c>
      <c r="X450">
        <v>3.13</v>
      </c>
      <c r="Y450">
        <v>227182</v>
      </c>
      <c r="Z450">
        <v>15145</v>
      </c>
      <c r="AA450">
        <v>0.82</v>
      </c>
      <c r="AB450">
        <v>15</v>
      </c>
      <c r="AC450">
        <v>9</v>
      </c>
      <c r="AD450">
        <v>6</v>
      </c>
      <c r="AE450">
        <v>60</v>
      </c>
      <c r="AF450">
        <v>15</v>
      </c>
      <c r="AG450">
        <v>5</v>
      </c>
      <c r="AH450">
        <v>2</v>
      </c>
      <c r="AI450">
        <v>8</v>
      </c>
    </row>
    <row r="451" spans="1:35" x14ac:dyDescent="0.2">
      <c r="A451" s="102">
        <v>587</v>
      </c>
      <c r="B451">
        <v>7458</v>
      </c>
      <c r="C451" t="s">
        <v>1671</v>
      </c>
      <c r="D451" t="s">
        <v>1246</v>
      </c>
      <c r="E451">
        <v>4615</v>
      </c>
      <c r="F451">
        <v>4620</v>
      </c>
      <c r="G451">
        <v>200</v>
      </c>
      <c r="H451" t="s">
        <v>1242</v>
      </c>
      <c r="I451">
        <v>8385</v>
      </c>
      <c r="J451" t="s">
        <v>881</v>
      </c>
      <c r="K451" t="s">
        <v>1294</v>
      </c>
      <c r="L451">
        <v>515</v>
      </c>
      <c r="M451">
        <v>514</v>
      </c>
      <c r="N451">
        <v>1800</v>
      </c>
      <c r="O451" t="s">
        <v>1239</v>
      </c>
      <c r="P451">
        <v>0.82533025226575296</v>
      </c>
      <c r="Q451">
        <v>0.89453520257267805</v>
      </c>
      <c r="R451">
        <v>0.352373965893443</v>
      </c>
      <c r="S451">
        <v>1.2017086896562199E-2</v>
      </c>
      <c r="T451">
        <v>-0.633452130189325</v>
      </c>
      <c r="U451">
        <v>0.633452130189325</v>
      </c>
      <c r="V451">
        <v>1.19356157687516</v>
      </c>
      <c r="W451">
        <v>-1.78</v>
      </c>
      <c r="X451">
        <v>0.13</v>
      </c>
      <c r="Y451">
        <v>226294</v>
      </c>
      <c r="Z451">
        <v>11910</v>
      </c>
      <c r="AA451">
        <v>0.84</v>
      </c>
      <c r="AB451">
        <v>19</v>
      </c>
      <c r="AC451">
        <v>12</v>
      </c>
      <c r="AD451">
        <v>7</v>
      </c>
      <c r="AE451">
        <v>63.16</v>
      </c>
      <c r="AF451">
        <v>12</v>
      </c>
      <c r="AG451">
        <v>8</v>
      </c>
      <c r="AH451">
        <v>2</v>
      </c>
      <c r="AI451">
        <v>9</v>
      </c>
    </row>
    <row r="452" spans="1:35" x14ac:dyDescent="0.2">
      <c r="A452" s="102">
        <v>1164</v>
      </c>
      <c r="B452">
        <v>4061</v>
      </c>
      <c r="C452" t="s">
        <v>1473</v>
      </c>
      <c r="D452" t="s">
        <v>1263</v>
      </c>
      <c r="E452">
        <v>2818</v>
      </c>
      <c r="F452">
        <v>2847</v>
      </c>
      <c r="G452">
        <v>300</v>
      </c>
      <c r="H452" t="s">
        <v>1242</v>
      </c>
      <c r="I452">
        <v>7259</v>
      </c>
      <c r="J452" t="s">
        <v>25</v>
      </c>
      <c r="K452" t="s">
        <v>1256</v>
      </c>
      <c r="L452">
        <v>3750</v>
      </c>
      <c r="M452">
        <v>3725</v>
      </c>
      <c r="N452">
        <v>200</v>
      </c>
      <c r="O452" t="s">
        <v>1239</v>
      </c>
      <c r="P452">
        <v>0.87588913309566596</v>
      </c>
      <c r="Q452">
        <v>0.84720950715041798</v>
      </c>
      <c r="R452">
        <v>0.11596412550945299</v>
      </c>
      <c r="S452" s="15">
        <v>2.9995365371475601E-3</v>
      </c>
      <c r="T452">
        <v>-1.23217868845074</v>
      </c>
      <c r="U452">
        <v>1.23217868845074</v>
      </c>
      <c r="V452">
        <v>1.79934289626411</v>
      </c>
      <c r="W452">
        <v>-3.85</v>
      </c>
      <c r="X452">
        <v>14.64</v>
      </c>
      <c r="Y452">
        <v>226246</v>
      </c>
      <c r="Z452">
        <v>20568</v>
      </c>
      <c r="AA452">
        <v>1.01</v>
      </c>
      <c r="AB452">
        <v>11</v>
      </c>
      <c r="AC452">
        <v>7</v>
      </c>
      <c r="AD452">
        <v>4</v>
      </c>
      <c r="AE452">
        <v>63.64</v>
      </c>
      <c r="AF452">
        <v>8</v>
      </c>
      <c r="AG452">
        <v>7</v>
      </c>
      <c r="AH452">
        <v>3</v>
      </c>
      <c r="AI452">
        <v>1</v>
      </c>
    </row>
    <row r="453" spans="1:35" x14ac:dyDescent="0.2">
      <c r="A453" s="102">
        <v>1186</v>
      </c>
      <c r="B453">
        <v>4061</v>
      </c>
      <c r="C453" t="s">
        <v>1473</v>
      </c>
      <c r="D453" t="s">
        <v>1263</v>
      </c>
      <c r="E453">
        <v>2818</v>
      </c>
      <c r="F453">
        <v>2847</v>
      </c>
      <c r="G453">
        <v>300</v>
      </c>
      <c r="H453" t="s">
        <v>1239</v>
      </c>
      <c r="I453">
        <v>5801</v>
      </c>
      <c r="J453" t="s">
        <v>1520</v>
      </c>
      <c r="K453" t="s">
        <v>1254</v>
      </c>
      <c r="L453">
        <v>2469</v>
      </c>
      <c r="M453">
        <v>2492</v>
      </c>
      <c r="N453">
        <v>300</v>
      </c>
      <c r="O453" t="s">
        <v>1242</v>
      </c>
      <c r="P453">
        <v>0.89470479290864302</v>
      </c>
      <c r="Q453">
        <v>0.84513753439436001</v>
      </c>
      <c r="R453">
        <v>0.28837383593184801</v>
      </c>
      <c r="S453">
        <v>1.4225291751121701E-2</v>
      </c>
      <c r="T453">
        <v>0.45899730930292298</v>
      </c>
      <c r="U453">
        <v>0.45899730930292298</v>
      </c>
      <c r="V453">
        <v>0.80101181313033998</v>
      </c>
      <c r="W453">
        <v>1.53</v>
      </c>
      <c r="X453">
        <v>12.47</v>
      </c>
      <c r="Y453">
        <v>226045</v>
      </c>
      <c r="Z453">
        <v>25116</v>
      </c>
      <c r="AA453">
        <v>1.36</v>
      </c>
      <c r="AB453">
        <v>9</v>
      </c>
      <c r="AC453">
        <v>5</v>
      </c>
      <c r="AD453">
        <v>4</v>
      </c>
      <c r="AE453">
        <v>55.56</v>
      </c>
      <c r="AF453">
        <v>11</v>
      </c>
      <c r="AG453">
        <v>5</v>
      </c>
      <c r="AH453">
        <v>2</v>
      </c>
      <c r="AI453">
        <v>2</v>
      </c>
    </row>
    <row r="454" spans="1:35" x14ac:dyDescent="0.2">
      <c r="A454" s="102">
        <v>460</v>
      </c>
      <c r="B454">
        <v>9684</v>
      </c>
      <c r="C454" t="s">
        <v>1421</v>
      </c>
      <c r="D454" t="s">
        <v>1241</v>
      </c>
      <c r="E454">
        <v>4715</v>
      </c>
      <c r="F454">
        <v>4725</v>
      </c>
      <c r="G454">
        <v>200</v>
      </c>
      <c r="H454" t="s">
        <v>1239</v>
      </c>
      <c r="I454">
        <v>9715</v>
      </c>
      <c r="J454" t="s">
        <v>1570</v>
      </c>
      <c r="K454" t="s">
        <v>1253</v>
      </c>
      <c r="L454">
        <v>2523</v>
      </c>
      <c r="M454">
        <v>2525</v>
      </c>
      <c r="N454">
        <v>400</v>
      </c>
      <c r="O454" t="s">
        <v>1242</v>
      </c>
      <c r="P454">
        <v>0.75521961220659395</v>
      </c>
      <c r="Q454">
        <v>0.90344712243497705</v>
      </c>
      <c r="R454">
        <v>4.9512950881368097E-2</v>
      </c>
      <c r="S454">
        <v>1.6205149649518798E-2</v>
      </c>
      <c r="T454">
        <v>0.24969733989578999</v>
      </c>
      <c r="U454">
        <v>0.24969733989578999</v>
      </c>
      <c r="V454">
        <v>0.17196408742642799</v>
      </c>
      <c r="W454">
        <v>1.17</v>
      </c>
      <c r="X454">
        <v>6.88</v>
      </c>
      <c r="Y454">
        <v>225961</v>
      </c>
      <c r="Z454">
        <v>12553</v>
      </c>
      <c r="AA454">
        <v>0.74</v>
      </c>
      <c r="AB454">
        <v>18</v>
      </c>
      <c r="AC454">
        <v>10</v>
      </c>
      <c r="AD454">
        <v>8</v>
      </c>
      <c r="AE454">
        <v>55.56</v>
      </c>
      <c r="AF454">
        <v>9</v>
      </c>
      <c r="AG454">
        <v>9</v>
      </c>
      <c r="AH454">
        <v>6</v>
      </c>
      <c r="AI454">
        <v>3</v>
      </c>
    </row>
    <row r="455" spans="1:35" x14ac:dyDescent="0.2">
      <c r="A455" s="102">
        <v>550</v>
      </c>
      <c r="B455">
        <v>6471</v>
      </c>
      <c r="C455" t="s">
        <v>1095</v>
      </c>
      <c r="D455" t="s">
        <v>1251</v>
      </c>
      <c r="E455">
        <v>856</v>
      </c>
      <c r="F455">
        <v>870</v>
      </c>
      <c r="G455">
        <v>900</v>
      </c>
      <c r="H455" t="s">
        <v>1242</v>
      </c>
      <c r="I455">
        <v>7259</v>
      </c>
      <c r="J455" t="s">
        <v>25</v>
      </c>
      <c r="K455" t="s">
        <v>1256</v>
      </c>
      <c r="L455">
        <v>3750</v>
      </c>
      <c r="M455">
        <v>3725</v>
      </c>
      <c r="N455">
        <v>200</v>
      </c>
      <c r="O455" t="s">
        <v>1239</v>
      </c>
      <c r="P455">
        <v>0.89664726828493102</v>
      </c>
      <c r="Q455">
        <v>0.89732992457126304</v>
      </c>
      <c r="R455" s="15">
        <v>0.226379865198825</v>
      </c>
      <c r="S455">
        <v>3.2072535800218402E-3</v>
      </c>
      <c r="T455">
        <v>-2.4573374956161</v>
      </c>
      <c r="U455">
        <v>2.4573374956161</v>
      </c>
      <c r="V455">
        <v>3.07839654299192</v>
      </c>
      <c r="W455">
        <v>-8.16</v>
      </c>
      <c r="X455">
        <v>5.0999999999999996</v>
      </c>
      <c r="Y455">
        <v>225136</v>
      </c>
      <c r="Z455">
        <v>12508</v>
      </c>
      <c r="AA455">
        <v>0.84</v>
      </c>
      <c r="AB455">
        <v>18</v>
      </c>
      <c r="AC455">
        <v>13</v>
      </c>
      <c r="AD455">
        <v>5</v>
      </c>
      <c r="AE455">
        <v>72.22</v>
      </c>
      <c r="AF455">
        <v>13</v>
      </c>
      <c r="AG455">
        <v>7</v>
      </c>
      <c r="AH455">
        <v>2</v>
      </c>
      <c r="AI455">
        <v>9</v>
      </c>
    </row>
    <row r="456" spans="1:35" x14ac:dyDescent="0.2">
      <c r="A456" s="102">
        <v>349</v>
      </c>
      <c r="B456">
        <v>3635</v>
      </c>
      <c r="C456" t="s">
        <v>44</v>
      </c>
      <c r="D456" t="s">
        <v>1241</v>
      </c>
      <c r="E456">
        <v>2830</v>
      </c>
      <c r="F456">
        <v>2939</v>
      </c>
      <c r="G456">
        <v>300</v>
      </c>
      <c r="H456" t="s">
        <v>1239</v>
      </c>
      <c r="I456">
        <v>4186</v>
      </c>
      <c r="J456" t="s">
        <v>664</v>
      </c>
      <c r="K456" t="s">
        <v>1263</v>
      </c>
      <c r="L456">
        <v>4130</v>
      </c>
      <c r="M456">
        <v>4240</v>
      </c>
      <c r="N456">
        <v>200</v>
      </c>
      <c r="O456" t="s">
        <v>1242</v>
      </c>
      <c r="P456">
        <v>0.75189416337626303</v>
      </c>
      <c r="Q456">
        <v>0.910515652434291</v>
      </c>
      <c r="R456">
        <v>0.41551190128292498</v>
      </c>
      <c r="S456">
        <v>6.0742339788822E-2</v>
      </c>
      <c r="T456">
        <v>1.67145963153647</v>
      </c>
      <c r="U456">
        <v>1.67145963153647</v>
      </c>
      <c r="V456">
        <v>0.90525876574640296</v>
      </c>
      <c r="W456">
        <v>7.03</v>
      </c>
      <c r="X456">
        <v>3.97</v>
      </c>
      <c r="Y456">
        <v>225095</v>
      </c>
      <c r="Z456">
        <v>14068</v>
      </c>
      <c r="AA456">
        <v>0.83</v>
      </c>
      <c r="AB456">
        <v>16</v>
      </c>
      <c r="AC456">
        <v>11</v>
      </c>
      <c r="AD456">
        <v>5</v>
      </c>
      <c r="AE456">
        <v>68.75</v>
      </c>
      <c r="AF456">
        <v>9</v>
      </c>
      <c r="AG456">
        <v>9</v>
      </c>
      <c r="AH456">
        <v>4</v>
      </c>
      <c r="AI456">
        <v>3</v>
      </c>
    </row>
    <row r="457" spans="1:35" x14ac:dyDescent="0.2">
      <c r="A457" s="102">
        <v>1428</v>
      </c>
      <c r="B457">
        <v>6361</v>
      </c>
      <c r="C457" t="s">
        <v>740</v>
      </c>
      <c r="D457" t="s">
        <v>1251</v>
      </c>
      <c r="E457">
        <v>2705</v>
      </c>
      <c r="F457">
        <v>2723</v>
      </c>
      <c r="G457">
        <v>400</v>
      </c>
      <c r="H457" t="s">
        <v>1242</v>
      </c>
      <c r="I457">
        <v>7180</v>
      </c>
      <c r="J457" t="s">
        <v>1068</v>
      </c>
      <c r="K457" t="s">
        <v>1294</v>
      </c>
      <c r="L457">
        <v>390</v>
      </c>
      <c r="M457">
        <v>393</v>
      </c>
      <c r="N457">
        <v>2800</v>
      </c>
      <c r="O457" t="s">
        <v>1239</v>
      </c>
      <c r="P457">
        <v>0.87125202478863195</v>
      </c>
      <c r="Q457">
        <v>0.82538206642503997</v>
      </c>
      <c r="R457" s="15">
        <v>5.8709856813403703E-2</v>
      </c>
      <c r="S457" s="15">
        <v>1.7551733757242401E-2</v>
      </c>
      <c r="T457">
        <v>-0.33464625454264502</v>
      </c>
      <c r="U457">
        <v>0.33464625454264502</v>
      </c>
      <c r="V457">
        <v>3.1764500375727298E-2</v>
      </c>
      <c r="W457">
        <v>-1.01</v>
      </c>
      <c r="X457">
        <v>1.03</v>
      </c>
      <c r="Y457">
        <v>224668</v>
      </c>
      <c r="Z457">
        <v>14042</v>
      </c>
      <c r="AA457">
        <v>0.59</v>
      </c>
      <c r="AB457">
        <v>16</v>
      </c>
      <c r="AC457">
        <v>9</v>
      </c>
      <c r="AD457">
        <v>7</v>
      </c>
      <c r="AE457">
        <v>56.25</v>
      </c>
      <c r="AF457">
        <v>13</v>
      </c>
      <c r="AG457">
        <v>5</v>
      </c>
      <c r="AH457">
        <v>4</v>
      </c>
      <c r="AI457">
        <v>7</v>
      </c>
    </row>
    <row r="458" spans="1:35" x14ac:dyDescent="0.2">
      <c r="A458" s="102">
        <v>907</v>
      </c>
      <c r="B458">
        <v>3291</v>
      </c>
      <c r="C458" t="s">
        <v>56</v>
      </c>
      <c r="D458" t="s">
        <v>1260</v>
      </c>
      <c r="E458">
        <v>1567</v>
      </c>
      <c r="F458">
        <v>1566</v>
      </c>
      <c r="G458">
        <v>600</v>
      </c>
      <c r="H458" t="s">
        <v>1242</v>
      </c>
      <c r="I458">
        <v>7327</v>
      </c>
      <c r="J458" t="s">
        <v>1487</v>
      </c>
      <c r="K458" t="s">
        <v>1294</v>
      </c>
      <c r="L458">
        <v>2484</v>
      </c>
      <c r="M458">
        <v>2453</v>
      </c>
      <c r="N458">
        <v>400</v>
      </c>
      <c r="O458" t="s">
        <v>1239</v>
      </c>
      <c r="P458">
        <v>0.81642134691476698</v>
      </c>
      <c r="Q458">
        <v>0.86672086962628203</v>
      </c>
      <c r="R458">
        <v>0.16597785993601999</v>
      </c>
      <c r="S458">
        <v>4.6085253796034398E-2</v>
      </c>
      <c r="T458">
        <v>-0.57337508709490803</v>
      </c>
      <c r="U458">
        <v>0.57337508709490803</v>
      </c>
      <c r="V458">
        <v>0.70121883651503103</v>
      </c>
      <c r="W458">
        <v>-2.13</v>
      </c>
      <c r="X458">
        <v>4.24</v>
      </c>
      <c r="Y458">
        <v>224373</v>
      </c>
      <c r="Z458">
        <v>37396</v>
      </c>
      <c r="AA458">
        <v>1.73</v>
      </c>
      <c r="AB458">
        <v>6</v>
      </c>
      <c r="AC458">
        <v>4</v>
      </c>
      <c r="AD458">
        <v>2</v>
      </c>
      <c r="AE458">
        <v>66.67</v>
      </c>
      <c r="AF458">
        <v>12</v>
      </c>
      <c r="AG458">
        <v>3</v>
      </c>
      <c r="AH458">
        <v>1</v>
      </c>
      <c r="AI458">
        <v>2</v>
      </c>
    </row>
    <row r="459" spans="1:35" x14ac:dyDescent="0.2">
      <c r="A459" s="102">
        <v>764</v>
      </c>
      <c r="B459">
        <v>5991</v>
      </c>
      <c r="C459" t="s">
        <v>1071</v>
      </c>
      <c r="D459" t="s">
        <v>1436</v>
      </c>
      <c r="E459">
        <v>860</v>
      </c>
      <c r="F459">
        <v>859</v>
      </c>
      <c r="G459">
        <v>1200</v>
      </c>
      <c r="H459" t="s">
        <v>1239</v>
      </c>
      <c r="I459">
        <v>7762</v>
      </c>
      <c r="J459" t="s">
        <v>1444</v>
      </c>
      <c r="K459" t="s">
        <v>1248</v>
      </c>
      <c r="L459">
        <v>456</v>
      </c>
      <c r="M459">
        <v>459</v>
      </c>
      <c r="N459">
        <v>2200</v>
      </c>
      <c r="O459" t="s">
        <v>1242</v>
      </c>
      <c r="P459">
        <v>0.87044659755129095</v>
      </c>
      <c r="Q459">
        <v>0.87970162405545205</v>
      </c>
      <c r="R459">
        <v>0.38699603809945698</v>
      </c>
      <c r="S459" s="106">
        <v>2.03380249358181E-2</v>
      </c>
      <c r="T459">
        <v>2.4075825281681298</v>
      </c>
      <c r="U459">
        <v>2.4075825281681298</v>
      </c>
      <c r="V459">
        <v>2.6936452441772998</v>
      </c>
      <c r="W459">
        <v>10.56</v>
      </c>
      <c r="X459">
        <v>2.04</v>
      </c>
      <c r="Y459">
        <v>223863</v>
      </c>
      <c r="Z459">
        <v>10660</v>
      </c>
      <c r="AA459">
        <v>0.53</v>
      </c>
      <c r="AB459">
        <v>21</v>
      </c>
      <c r="AC459">
        <v>12</v>
      </c>
      <c r="AD459">
        <v>9</v>
      </c>
      <c r="AE459">
        <v>57.14</v>
      </c>
      <c r="AF459">
        <v>14</v>
      </c>
      <c r="AG459">
        <v>5</v>
      </c>
      <c r="AH459">
        <v>3</v>
      </c>
      <c r="AI459">
        <v>13</v>
      </c>
    </row>
    <row r="460" spans="1:35" x14ac:dyDescent="0.2">
      <c r="A460" s="102">
        <v>1351</v>
      </c>
      <c r="B460">
        <v>1951</v>
      </c>
      <c r="C460" t="s">
        <v>1658</v>
      </c>
      <c r="D460" t="s">
        <v>1249</v>
      </c>
      <c r="E460">
        <v>2525</v>
      </c>
      <c r="F460">
        <v>2526</v>
      </c>
      <c r="G460">
        <v>400</v>
      </c>
      <c r="H460" t="s">
        <v>1239</v>
      </c>
      <c r="I460">
        <v>6472</v>
      </c>
      <c r="J460" t="s">
        <v>60</v>
      </c>
      <c r="K460" t="s">
        <v>1251</v>
      </c>
      <c r="L460">
        <v>276</v>
      </c>
      <c r="M460">
        <v>281</v>
      </c>
      <c r="N460">
        <v>3600</v>
      </c>
      <c r="O460" t="s">
        <v>1242</v>
      </c>
      <c r="P460">
        <v>0.77880974744916398</v>
      </c>
      <c r="Q460">
        <v>0.83210745930707497</v>
      </c>
      <c r="R460">
        <v>9.5532719045376899E-2</v>
      </c>
      <c r="S460">
        <v>3.4763467831958203E-2</v>
      </c>
      <c r="T460">
        <v>1.18120974750954</v>
      </c>
      <c r="U460">
        <v>1.18120974750954</v>
      </c>
      <c r="V460">
        <v>1.2802865459027599</v>
      </c>
      <c r="W460">
        <v>6.2</v>
      </c>
      <c r="X460">
        <v>0.12</v>
      </c>
      <c r="Y460">
        <v>223652</v>
      </c>
      <c r="Z460">
        <v>8602</v>
      </c>
      <c r="AA460">
        <v>0.56000000000000005</v>
      </c>
      <c r="AB460">
        <v>26</v>
      </c>
      <c r="AC460">
        <v>15</v>
      </c>
      <c r="AD460">
        <v>11</v>
      </c>
      <c r="AE460">
        <v>57.69</v>
      </c>
      <c r="AF460">
        <v>10</v>
      </c>
      <c r="AG460">
        <v>13</v>
      </c>
      <c r="AH460">
        <v>7</v>
      </c>
      <c r="AI460">
        <v>6</v>
      </c>
    </row>
    <row r="461" spans="1:35" x14ac:dyDescent="0.2">
      <c r="A461" s="102">
        <v>515</v>
      </c>
      <c r="B461">
        <v>4902</v>
      </c>
      <c r="C461" t="s">
        <v>1661</v>
      </c>
      <c r="D461" t="s">
        <v>1244</v>
      </c>
      <c r="E461">
        <v>623</v>
      </c>
      <c r="F461">
        <v>625</v>
      </c>
      <c r="G461">
        <v>1500</v>
      </c>
      <c r="H461" t="s">
        <v>1242</v>
      </c>
      <c r="I461">
        <v>5444</v>
      </c>
      <c r="J461" t="s">
        <v>1681</v>
      </c>
      <c r="K461" t="s">
        <v>1292</v>
      </c>
      <c r="L461">
        <v>2366</v>
      </c>
      <c r="M461">
        <v>2395</v>
      </c>
      <c r="N461">
        <v>400</v>
      </c>
      <c r="O461" t="s">
        <v>1239</v>
      </c>
      <c r="P461">
        <v>0.90229036936444695</v>
      </c>
      <c r="Q461">
        <v>0.89932452029451104</v>
      </c>
      <c r="R461" s="15">
        <v>5.4376773284510203E-2</v>
      </c>
      <c r="S461" s="106">
        <v>2.4882244246158002E-2</v>
      </c>
      <c r="T461">
        <v>-0.38286375617358998</v>
      </c>
      <c r="U461">
        <v>0.38286375617358998</v>
      </c>
      <c r="V461">
        <v>0.91494199334758697</v>
      </c>
      <c r="W461">
        <v>-0.82</v>
      </c>
      <c r="X461">
        <v>2.14</v>
      </c>
      <c r="Y461">
        <v>223629</v>
      </c>
      <c r="Z461">
        <v>12424</v>
      </c>
      <c r="AA461">
        <v>0.7</v>
      </c>
      <c r="AB461">
        <v>18</v>
      </c>
      <c r="AC461">
        <v>12</v>
      </c>
      <c r="AD461">
        <v>6</v>
      </c>
      <c r="AE461">
        <v>66.67</v>
      </c>
      <c r="AF461">
        <v>13</v>
      </c>
      <c r="AG461">
        <v>9</v>
      </c>
      <c r="AH461">
        <v>3</v>
      </c>
      <c r="AI461">
        <v>6</v>
      </c>
    </row>
    <row r="462" spans="1:35" x14ac:dyDescent="0.2">
      <c r="A462" s="102">
        <v>377</v>
      </c>
      <c r="B462">
        <v>2602</v>
      </c>
      <c r="C462" t="s">
        <v>550</v>
      </c>
      <c r="D462" t="s">
        <v>1266</v>
      </c>
      <c r="E462">
        <v>3590</v>
      </c>
      <c r="F462">
        <v>3520</v>
      </c>
      <c r="G462">
        <v>300</v>
      </c>
      <c r="H462" t="s">
        <v>1239</v>
      </c>
      <c r="I462">
        <v>9989</v>
      </c>
      <c r="J462" t="s">
        <v>2073</v>
      </c>
      <c r="K462" t="s">
        <v>1264</v>
      </c>
      <c r="L462">
        <v>3215</v>
      </c>
      <c r="M462">
        <v>3235</v>
      </c>
      <c r="N462">
        <v>300</v>
      </c>
      <c r="O462" t="s">
        <v>1242</v>
      </c>
      <c r="P462">
        <v>0.70920520180295099</v>
      </c>
      <c r="Q462">
        <v>0.90881894098469596</v>
      </c>
      <c r="R462" s="15">
        <v>0.123882378995316</v>
      </c>
      <c r="S462" s="15">
        <v>9.0371785495244703E-2</v>
      </c>
      <c r="T462">
        <v>1.55632914632528</v>
      </c>
      <c r="U462">
        <v>1.55632914632528</v>
      </c>
      <c r="V462">
        <v>2.2180273042413101</v>
      </c>
      <c r="W462">
        <v>7.37</v>
      </c>
      <c r="X462">
        <v>8.1</v>
      </c>
      <c r="Y462">
        <v>223615</v>
      </c>
      <c r="Z462">
        <v>14908</v>
      </c>
      <c r="AA462">
        <v>0.86</v>
      </c>
      <c r="AB462">
        <v>15</v>
      </c>
      <c r="AC462">
        <v>8</v>
      </c>
      <c r="AD462">
        <v>7</v>
      </c>
      <c r="AE462">
        <v>53.33</v>
      </c>
      <c r="AF462">
        <v>13</v>
      </c>
      <c r="AG462">
        <v>8</v>
      </c>
      <c r="AH462">
        <v>2</v>
      </c>
      <c r="AI462">
        <v>5</v>
      </c>
    </row>
    <row r="463" spans="1:35" x14ac:dyDescent="0.2">
      <c r="A463" s="102">
        <v>115</v>
      </c>
      <c r="B463">
        <v>3099</v>
      </c>
      <c r="C463" t="s">
        <v>34</v>
      </c>
      <c r="D463" t="s">
        <v>1264</v>
      </c>
      <c r="E463">
        <v>752</v>
      </c>
      <c r="F463">
        <v>756</v>
      </c>
      <c r="G463">
        <v>1300</v>
      </c>
      <c r="H463" t="s">
        <v>1242</v>
      </c>
      <c r="I463">
        <v>7327</v>
      </c>
      <c r="J463" t="s">
        <v>1487</v>
      </c>
      <c r="K463" t="s">
        <v>1294</v>
      </c>
      <c r="L463">
        <v>2484</v>
      </c>
      <c r="M463">
        <v>2453</v>
      </c>
      <c r="N463">
        <v>400</v>
      </c>
      <c r="O463" t="s">
        <v>1239</v>
      </c>
      <c r="P463">
        <v>0.92298026826888802</v>
      </c>
      <c r="Q463">
        <v>0.94043133888197705</v>
      </c>
      <c r="R463">
        <v>0.34694750636684002</v>
      </c>
      <c r="S463" s="15">
        <v>8.4768308579513205E-3</v>
      </c>
      <c r="T463">
        <v>-1.5599723949109601</v>
      </c>
      <c r="U463">
        <v>1.5599723949109601</v>
      </c>
      <c r="V463">
        <v>1.3887761971038499</v>
      </c>
      <c r="W463">
        <v>-6.54</v>
      </c>
      <c r="X463">
        <v>0.16</v>
      </c>
      <c r="Y463">
        <v>223386</v>
      </c>
      <c r="Z463">
        <v>44677</v>
      </c>
      <c r="AA463">
        <v>2.48</v>
      </c>
      <c r="AB463">
        <v>5</v>
      </c>
      <c r="AC463">
        <v>5</v>
      </c>
      <c r="AD463">
        <v>0</v>
      </c>
      <c r="AE463">
        <v>100</v>
      </c>
      <c r="AF463">
        <v>10</v>
      </c>
      <c r="AG463">
        <v>4</v>
      </c>
      <c r="AH463">
        <v>0</v>
      </c>
      <c r="AI463">
        <v>1</v>
      </c>
    </row>
    <row r="464" spans="1:35" x14ac:dyDescent="0.2">
      <c r="A464" s="102">
        <v>419</v>
      </c>
      <c r="B464">
        <v>4095</v>
      </c>
      <c r="C464" t="s">
        <v>1929</v>
      </c>
      <c r="D464" t="s">
        <v>1263</v>
      </c>
      <c r="E464">
        <v>1049</v>
      </c>
      <c r="F464">
        <v>1053</v>
      </c>
      <c r="G464">
        <v>1000</v>
      </c>
      <c r="H464" t="s">
        <v>1239</v>
      </c>
      <c r="I464">
        <v>7201</v>
      </c>
      <c r="J464" t="s">
        <v>1279</v>
      </c>
      <c r="K464" t="s">
        <v>1256</v>
      </c>
      <c r="L464">
        <v>484.9</v>
      </c>
      <c r="M464">
        <v>481.4</v>
      </c>
      <c r="N464">
        <v>2200</v>
      </c>
      <c r="O464" t="s">
        <v>1242</v>
      </c>
      <c r="P464">
        <v>0.72855551366453897</v>
      </c>
      <c r="Q464">
        <v>0.90580505561588498</v>
      </c>
      <c r="R464">
        <v>1.5631480888803399E-2</v>
      </c>
      <c r="S464">
        <v>9.1798553750480003E-2</v>
      </c>
      <c r="T464">
        <v>2.4643918219350298</v>
      </c>
      <c r="U464">
        <v>2.4643918219350298</v>
      </c>
      <c r="V464">
        <v>2.6416319905414598</v>
      </c>
      <c r="W464">
        <v>15.23</v>
      </c>
      <c r="X464">
        <v>0.57999999999999996</v>
      </c>
      <c r="Y464">
        <v>223253</v>
      </c>
      <c r="Z464">
        <v>11750</v>
      </c>
      <c r="AA464">
        <v>0.57999999999999996</v>
      </c>
      <c r="AB464">
        <v>19</v>
      </c>
      <c r="AC464">
        <v>10</v>
      </c>
      <c r="AD464">
        <v>9</v>
      </c>
      <c r="AE464">
        <v>52.63</v>
      </c>
      <c r="AF464">
        <v>12</v>
      </c>
      <c r="AG464">
        <v>7</v>
      </c>
      <c r="AH464">
        <v>3</v>
      </c>
      <c r="AI464">
        <v>9</v>
      </c>
    </row>
    <row r="465" spans="1:35" x14ac:dyDescent="0.2">
      <c r="A465" s="102">
        <v>733</v>
      </c>
      <c r="B465">
        <v>1808</v>
      </c>
      <c r="C465" t="s">
        <v>567</v>
      </c>
      <c r="D465" t="s">
        <v>1249</v>
      </c>
      <c r="E465">
        <v>1348</v>
      </c>
      <c r="F465">
        <v>1347</v>
      </c>
      <c r="G465">
        <v>600</v>
      </c>
      <c r="H465" t="s">
        <v>1239</v>
      </c>
      <c r="I465">
        <v>6923</v>
      </c>
      <c r="J465" t="s">
        <v>55</v>
      </c>
      <c r="K465" t="s">
        <v>1244</v>
      </c>
      <c r="L465">
        <v>2761</v>
      </c>
      <c r="M465">
        <v>2784</v>
      </c>
      <c r="N465">
        <v>300</v>
      </c>
      <c r="O465" t="s">
        <v>1242</v>
      </c>
      <c r="P465">
        <v>0.59638720673321099</v>
      </c>
      <c r="Q465">
        <v>0.88219016430621899</v>
      </c>
      <c r="R465" s="15">
        <v>0.47865785858957899</v>
      </c>
      <c r="S465">
        <v>6.8708160024525802E-2</v>
      </c>
      <c r="T465">
        <v>0.72433952427857695</v>
      </c>
      <c r="U465">
        <v>0.72433952427857695</v>
      </c>
      <c r="V465">
        <v>0.86362297164431601</v>
      </c>
      <c r="W465">
        <v>1.9</v>
      </c>
      <c r="X465">
        <v>3.23</v>
      </c>
      <c r="Y465">
        <v>223147</v>
      </c>
      <c r="Z465">
        <v>15939</v>
      </c>
      <c r="AA465">
        <v>0.87</v>
      </c>
      <c r="AB465">
        <v>14</v>
      </c>
      <c r="AC465">
        <v>10</v>
      </c>
      <c r="AD465">
        <v>4</v>
      </c>
      <c r="AE465">
        <v>71.430000000000007</v>
      </c>
      <c r="AF465">
        <v>15</v>
      </c>
      <c r="AG465">
        <v>4</v>
      </c>
      <c r="AH465">
        <v>1</v>
      </c>
      <c r="AI465">
        <v>9</v>
      </c>
    </row>
    <row r="466" spans="1:35" x14ac:dyDescent="0.2">
      <c r="A466" s="102">
        <v>1174</v>
      </c>
      <c r="B466">
        <v>7458</v>
      </c>
      <c r="C466" t="s">
        <v>1671</v>
      </c>
      <c r="D466" t="s">
        <v>1246</v>
      </c>
      <c r="E466">
        <v>4615</v>
      </c>
      <c r="F466">
        <v>4620</v>
      </c>
      <c r="G466">
        <v>200</v>
      </c>
      <c r="H466" t="s">
        <v>1242</v>
      </c>
      <c r="I466">
        <v>9069</v>
      </c>
      <c r="J466" t="s">
        <v>1349</v>
      </c>
      <c r="K466" t="s">
        <v>1359</v>
      </c>
      <c r="L466">
        <v>813</v>
      </c>
      <c r="M466">
        <v>827</v>
      </c>
      <c r="N466">
        <v>1100</v>
      </c>
      <c r="O466" t="s">
        <v>1239</v>
      </c>
      <c r="P466">
        <v>0.83431669199842995</v>
      </c>
      <c r="Q466">
        <v>0.84588588645798901</v>
      </c>
      <c r="R466" s="15">
        <v>0.31525272592540698</v>
      </c>
      <c r="S466" s="15">
        <v>2.1718410860042E-2</v>
      </c>
      <c r="T466">
        <v>-2.2412897015886499</v>
      </c>
      <c r="U466">
        <v>2.2412897015886499</v>
      </c>
      <c r="V466">
        <v>3.01130924670277</v>
      </c>
      <c r="W466">
        <v>-6.7</v>
      </c>
      <c r="X466">
        <v>1.55</v>
      </c>
      <c r="Y466">
        <v>223109</v>
      </c>
      <c r="Z466">
        <v>13944</v>
      </c>
      <c r="AA466">
        <v>0.62</v>
      </c>
      <c r="AB466">
        <v>16</v>
      </c>
      <c r="AC466">
        <v>10</v>
      </c>
      <c r="AD466">
        <v>6</v>
      </c>
      <c r="AE466">
        <v>62.5</v>
      </c>
      <c r="AF466">
        <v>12</v>
      </c>
      <c r="AG466">
        <v>5</v>
      </c>
      <c r="AH466">
        <v>3</v>
      </c>
      <c r="AI466">
        <v>8</v>
      </c>
    </row>
    <row r="467" spans="1:35" x14ac:dyDescent="0.2">
      <c r="A467" s="102">
        <v>481</v>
      </c>
      <c r="B467">
        <v>4004</v>
      </c>
      <c r="C467" t="s">
        <v>1431</v>
      </c>
      <c r="D467" t="s">
        <v>1263</v>
      </c>
      <c r="E467">
        <v>2506</v>
      </c>
      <c r="F467">
        <v>2572</v>
      </c>
      <c r="G467">
        <v>400</v>
      </c>
      <c r="H467" t="s">
        <v>1239</v>
      </c>
      <c r="I467">
        <v>9474</v>
      </c>
      <c r="J467" t="s">
        <v>1450</v>
      </c>
      <c r="K467" t="s">
        <v>1241</v>
      </c>
      <c r="L467">
        <v>1400</v>
      </c>
      <c r="M467">
        <v>1402</v>
      </c>
      <c r="N467">
        <v>700</v>
      </c>
      <c r="O467" t="s">
        <v>1242</v>
      </c>
      <c r="P467">
        <v>0.90795352573965005</v>
      </c>
      <c r="Q467">
        <v>0.90191215332106001</v>
      </c>
      <c r="R467">
        <v>0.26625180211058302</v>
      </c>
      <c r="S467" s="15">
        <v>1.6105599873592599E-2</v>
      </c>
      <c r="T467">
        <v>2.13906555588053</v>
      </c>
      <c r="U467">
        <v>2.13906555588053</v>
      </c>
      <c r="V467">
        <v>1.86478336874911</v>
      </c>
      <c r="W467">
        <v>10.87</v>
      </c>
      <c r="X467">
        <v>4.6100000000000003</v>
      </c>
      <c r="Y467">
        <v>222843</v>
      </c>
      <c r="Z467">
        <v>11729</v>
      </c>
      <c r="AA467">
        <v>0.67</v>
      </c>
      <c r="AB467">
        <v>19</v>
      </c>
      <c r="AC467">
        <v>12</v>
      </c>
      <c r="AD467">
        <v>7</v>
      </c>
      <c r="AE467">
        <v>63.16</v>
      </c>
      <c r="AF467">
        <v>10</v>
      </c>
      <c r="AG467">
        <v>10</v>
      </c>
      <c r="AH467">
        <v>6</v>
      </c>
      <c r="AI467">
        <v>3</v>
      </c>
    </row>
    <row r="468" spans="1:35" x14ac:dyDescent="0.2">
      <c r="A468" s="102">
        <v>1489</v>
      </c>
      <c r="B468">
        <v>1721</v>
      </c>
      <c r="C468" t="s">
        <v>1910</v>
      </c>
      <c r="D468" t="s">
        <v>1249</v>
      </c>
      <c r="E468">
        <v>2749</v>
      </c>
      <c r="F468">
        <v>2768</v>
      </c>
      <c r="G468">
        <v>300</v>
      </c>
      <c r="H468" t="s">
        <v>1242</v>
      </c>
      <c r="I468">
        <v>4204</v>
      </c>
      <c r="J468" t="s">
        <v>227</v>
      </c>
      <c r="K468" t="s">
        <v>1263</v>
      </c>
      <c r="L468">
        <v>1686</v>
      </c>
      <c r="M468">
        <v>1732</v>
      </c>
      <c r="N468">
        <v>500</v>
      </c>
      <c r="O468" t="s">
        <v>1239</v>
      </c>
      <c r="P468">
        <v>0.77362487681915504</v>
      </c>
      <c r="Q468">
        <v>0.82072765151994997</v>
      </c>
      <c r="R468">
        <v>2.15764091107629E-2</v>
      </c>
      <c r="S468">
        <v>9.9691734057977793E-2</v>
      </c>
      <c r="T468">
        <v>-1.85137546706581</v>
      </c>
      <c r="U468">
        <v>1.85137546706581</v>
      </c>
      <c r="V468">
        <v>2.0845110782479499</v>
      </c>
      <c r="W468">
        <v>-4.34</v>
      </c>
      <c r="X468">
        <v>4.29</v>
      </c>
      <c r="Y468">
        <v>222370</v>
      </c>
      <c r="Z468">
        <v>13081</v>
      </c>
      <c r="AA468">
        <v>0.67</v>
      </c>
      <c r="AB468">
        <v>17</v>
      </c>
      <c r="AC468">
        <v>12</v>
      </c>
      <c r="AD468">
        <v>5</v>
      </c>
      <c r="AE468">
        <v>70.59</v>
      </c>
      <c r="AF468">
        <v>14</v>
      </c>
      <c r="AG468">
        <v>6</v>
      </c>
      <c r="AH468">
        <v>4</v>
      </c>
      <c r="AI468">
        <v>7</v>
      </c>
    </row>
    <row r="469" spans="1:35" x14ac:dyDescent="0.2">
      <c r="A469" s="102">
        <v>1008</v>
      </c>
      <c r="B469">
        <v>7180</v>
      </c>
      <c r="C469" t="s">
        <v>1068</v>
      </c>
      <c r="D469" t="s">
        <v>1294</v>
      </c>
      <c r="E469">
        <v>390</v>
      </c>
      <c r="F469">
        <v>393</v>
      </c>
      <c r="G469">
        <v>1400</v>
      </c>
      <c r="H469" t="s">
        <v>1242</v>
      </c>
      <c r="I469">
        <v>9062</v>
      </c>
      <c r="J469" t="s">
        <v>1204</v>
      </c>
      <c r="K469" t="s">
        <v>1359</v>
      </c>
      <c r="L469">
        <v>5580</v>
      </c>
      <c r="M469">
        <v>5580</v>
      </c>
      <c r="N469">
        <v>100</v>
      </c>
      <c r="O469" t="s">
        <v>1239</v>
      </c>
      <c r="P469">
        <v>0.82841957747628403</v>
      </c>
      <c r="Q469">
        <v>0.85817165054455502</v>
      </c>
      <c r="R469">
        <v>0.158969324395491</v>
      </c>
      <c r="S469">
        <v>7.0277907887943602E-4</v>
      </c>
      <c r="T469">
        <v>-0.82778155262669995</v>
      </c>
      <c r="U469">
        <v>0.82778155262669995</v>
      </c>
      <c r="V469">
        <v>0.86682298926938495</v>
      </c>
      <c r="W469">
        <v>-2.95</v>
      </c>
      <c r="X469">
        <v>1.4</v>
      </c>
      <c r="Y469">
        <v>222366</v>
      </c>
      <c r="Z469">
        <v>11703</v>
      </c>
      <c r="AA469">
        <v>0.91</v>
      </c>
      <c r="AB469">
        <v>19</v>
      </c>
      <c r="AC469">
        <v>11</v>
      </c>
      <c r="AD469">
        <v>8</v>
      </c>
      <c r="AE469">
        <v>57.89</v>
      </c>
      <c r="AF469">
        <v>10</v>
      </c>
      <c r="AG469">
        <v>11</v>
      </c>
      <c r="AH469">
        <v>4</v>
      </c>
      <c r="AI469">
        <v>4</v>
      </c>
    </row>
    <row r="470" spans="1:35" x14ac:dyDescent="0.2">
      <c r="A470" s="102">
        <v>966</v>
      </c>
      <c r="B470">
        <v>2810</v>
      </c>
      <c r="C470" t="s">
        <v>1504</v>
      </c>
      <c r="D470" t="s">
        <v>1266</v>
      </c>
      <c r="E470">
        <v>3315</v>
      </c>
      <c r="F470">
        <v>3310</v>
      </c>
      <c r="G470">
        <v>300</v>
      </c>
      <c r="H470" t="s">
        <v>1239</v>
      </c>
      <c r="I470">
        <v>3765</v>
      </c>
      <c r="J470" t="s">
        <v>1525</v>
      </c>
      <c r="K470" t="s">
        <v>1241</v>
      </c>
      <c r="L470">
        <v>1791</v>
      </c>
      <c r="M470">
        <v>1826</v>
      </c>
      <c r="N470">
        <v>500</v>
      </c>
      <c r="O470" t="s">
        <v>1242</v>
      </c>
      <c r="P470">
        <v>0.93235395728126802</v>
      </c>
      <c r="Q470">
        <v>0.86175598596832004</v>
      </c>
      <c r="R470">
        <v>2.1296819238296101E-3</v>
      </c>
      <c r="S470" s="15">
        <v>2.54521137440172E-2</v>
      </c>
      <c r="T470">
        <v>1.71954160130801</v>
      </c>
      <c r="U470">
        <v>1.71954160130801</v>
      </c>
      <c r="V470">
        <v>1.69177757274825</v>
      </c>
      <c r="W470">
        <v>7.32</v>
      </c>
      <c r="X470">
        <v>8.06</v>
      </c>
      <c r="Y470">
        <v>221552</v>
      </c>
      <c r="Z470">
        <v>13847</v>
      </c>
      <c r="AA470">
        <v>0.88</v>
      </c>
      <c r="AB470">
        <v>16</v>
      </c>
      <c r="AC470">
        <v>10</v>
      </c>
      <c r="AD470">
        <v>6</v>
      </c>
      <c r="AE470">
        <v>62.5</v>
      </c>
      <c r="AF470">
        <v>9</v>
      </c>
      <c r="AG470">
        <v>10</v>
      </c>
      <c r="AH470">
        <v>4</v>
      </c>
      <c r="AI470">
        <v>2</v>
      </c>
    </row>
    <row r="471" spans="1:35" x14ac:dyDescent="0.2">
      <c r="A471" s="102">
        <v>94</v>
      </c>
      <c r="B471">
        <v>8572</v>
      </c>
      <c r="C471" t="s">
        <v>1207</v>
      </c>
      <c r="D471" t="s">
        <v>1245</v>
      </c>
      <c r="E471">
        <v>497</v>
      </c>
      <c r="F471">
        <v>494</v>
      </c>
      <c r="G471">
        <v>2000</v>
      </c>
      <c r="H471" t="s">
        <v>1239</v>
      </c>
      <c r="I471">
        <v>8804</v>
      </c>
      <c r="J471" t="s">
        <v>900</v>
      </c>
      <c r="K471" t="s">
        <v>1260</v>
      </c>
      <c r="L471">
        <v>1622</v>
      </c>
      <c r="M471">
        <v>1637</v>
      </c>
      <c r="N471">
        <v>600</v>
      </c>
      <c r="O471" t="s">
        <v>1242</v>
      </c>
      <c r="P471">
        <v>0.85393650557824596</v>
      </c>
      <c r="Q471">
        <v>0.94509485335395804</v>
      </c>
      <c r="R471">
        <v>2.6860011930783302E-3</v>
      </c>
      <c r="S471" s="15">
        <v>3.5326758461957403E-2</v>
      </c>
      <c r="T471">
        <v>1.3706399020754401</v>
      </c>
      <c r="U471">
        <v>1.3706399020754401</v>
      </c>
      <c r="V471">
        <v>1.7416075161068401</v>
      </c>
      <c r="W471">
        <v>4</v>
      </c>
      <c r="X471">
        <v>0.59</v>
      </c>
      <c r="Y471">
        <v>220165</v>
      </c>
      <c r="Z471">
        <v>11008</v>
      </c>
      <c r="AA471">
        <v>0.56000000000000005</v>
      </c>
      <c r="AB471">
        <v>20</v>
      </c>
      <c r="AC471">
        <v>13</v>
      </c>
      <c r="AD471">
        <v>7</v>
      </c>
      <c r="AE471">
        <v>65</v>
      </c>
      <c r="AF471">
        <v>12</v>
      </c>
      <c r="AG471">
        <v>8</v>
      </c>
      <c r="AH471">
        <v>5</v>
      </c>
      <c r="AI471">
        <v>7</v>
      </c>
    </row>
    <row r="472" spans="1:35" x14ac:dyDescent="0.2">
      <c r="A472" s="102">
        <v>967</v>
      </c>
      <c r="B472">
        <v>1812</v>
      </c>
      <c r="C472" t="s">
        <v>1335</v>
      </c>
      <c r="D472" t="s">
        <v>1249</v>
      </c>
      <c r="E472">
        <v>1206</v>
      </c>
      <c r="F472">
        <v>1220</v>
      </c>
      <c r="G472">
        <v>700</v>
      </c>
      <c r="H472" t="s">
        <v>1242</v>
      </c>
      <c r="I472">
        <v>2206</v>
      </c>
      <c r="J472" t="s">
        <v>581</v>
      </c>
      <c r="K472" t="s">
        <v>1266</v>
      </c>
      <c r="L472">
        <v>4520</v>
      </c>
      <c r="M472">
        <v>4535</v>
      </c>
      <c r="N472">
        <v>200</v>
      </c>
      <c r="O472" t="s">
        <v>1239</v>
      </c>
      <c r="P472">
        <v>0.75474172507279402</v>
      </c>
      <c r="Q472">
        <v>0.86159897097932103</v>
      </c>
      <c r="R472" s="15">
        <v>0.16933474485094299</v>
      </c>
      <c r="S472" s="15">
        <v>1.6799168959531301E-2</v>
      </c>
      <c r="T472">
        <v>-2.54831763505485</v>
      </c>
      <c r="U472">
        <v>2.54831763505485</v>
      </c>
      <c r="V472">
        <v>2.5535192687407502</v>
      </c>
      <c r="W472">
        <v>-8.86</v>
      </c>
      <c r="X472">
        <v>5.84</v>
      </c>
      <c r="Y472">
        <v>219639</v>
      </c>
      <c r="Z472">
        <v>16895</v>
      </c>
      <c r="AA472">
        <v>1.1000000000000001</v>
      </c>
      <c r="AB472">
        <v>13</v>
      </c>
      <c r="AC472">
        <v>9</v>
      </c>
      <c r="AD472">
        <v>4</v>
      </c>
      <c r="AE472">
        <v>69.23</v>
      </c>
      <c r="AF472">
        <v>12</v>
      </c>
      <c r="AG472">
        <v>5</v>
      </c>
      <c r="AH472">
        <v>3</v>
      </c>
      <c r="AI472">
        <v>5</v>
      </c>
    </row>
    <row r="473" spans="1:35" x14ac:dyDescent="0.2">
      <c r="A473" s="102">
        <v>1200</v>
      </c>
      <c r="B473">
        <v>6473</v>
      </c>
      <c r="C473" t="s">
        <v>1096</v>
      </c>
      <c r="D473" t="s">
        <v>1251</v>
      </c>
      <c r="E473">
        <v>1098</v>
      </c>
      <c r="F473">
        <v>1105</v>
      </c>
      <c r="G473">
        <v>700</v>
      </c>
      <c r="H473" t="s">
        <v>1242</v>
      </c>
      <c r="I473">
        <v>7259</v>
      </c>
      <c r="J473" t="s">
        <v>25</v>
      </c>
      <c r="K473" t="s">
        <v>1256</v>
      </c>
      <c r="L473">
        <v>3750</v>
      </c>
      <c r="M473">
        <v>3725</v>
      </c>
      <c r="N473">
        <v>200</v>
      </c>
      <c r="O473" t="s">
        <v>1239</v>
      </c>
      <c r="P473">
        <v>0.91173419141873402</v>
      </c>
      <c r="Q473">
        <v>0.84443420736125296</v>
      </c>
      <c r="R473">
        <v>0.16213396691382301</v>
      </c>
      <c r="S473">
        <v>2.1897323544886198E-2</v>
      </c>
      <c r="T473">
        <v>-2.60908023418982</v>
      </c>
      <c r="U473">
        <v>2.60908023418982</v>
      </c>
      <c r="V473">
        <v>3.0927009025254799</v>
      </c>
      <c r="W473">
        <v>-9.14</v>
      </c>
      <c r="X473">
        <v>3.83</v>
      </c>
      <c r="Y473">
        <v>217875</v>
      </c>
      <c r="Z473">
        <v>15562</v>
      </c>
      <c r="AA473">
        <v>0.92</v>
      </c>
      <c r="AB473">
        <v>14</v>
      </c>
      <c r="AC473">
        <v>8</v>
      </c>
      <c r="AD473">
        <v>6</v>
      </c>
      <c r="AE473">
        <v>57.14</v>
      </c>
      <c r="AF473">
        <v>11</v>
      </c>
      <c r="AG473">
        <v>7</v>
      </c>
      <c r="AH473">
        <v>1</v>
      </c>
      <c r="AI473">
        <v>6</v>
      </c>
    </row>
    <row r="474" spans="1:35" x14ac:dyDescent="0.2">
      <c r="A474" s="102">
        <v>461</v>
      </c>
      <c r="B474">
        <v>1941</v>
      </c>
      <c r="C474" t="s">
        <v>1621</v>
      </c>
      <c r="D474" t="s">
        <v>1249</v>
      </c>
      <c r="E474">
        <v>2392</v>
      </c>
      <c r="F474">
        <v>2366</v>
      </c>
      <c r="G474">
        <v>400</v>
      </c>
      <c r="H474" t="s">
        <v>1239</v>
      </c>
      <c r="I474">
        <v>6845</v>
      </c>
      <c r="J474" t="s">
        <v>1472</v>
      </c>
      <c r="K474" t="s">
        <v>1244</v>
      </c>
      <c r="L474">
        <v>2852</v>
      </c>
      <c r="M474">
        <v>2861</v>
      </c>
      <c r="N474">
        <v>300</v>
      </c>
      <c r="O474" t="s">
        <v>1242</v>
      </c>
      <c r="P474">
        <v>0.84310627053981302</v>
      </c>
      <c r="Q474">
        <v>0.90344140071243795</v>
      </c>
      <c r="R474">
        <v>6.57748531768967E-2</v>
      </c>
      <c r="S474">
        <v>2.1616556489890401E-2</v>
      </c>
      <c r="T474">
        <v>0.270272993700093</v>
      </c>
      <c r="U474">
        <v>0.270272993700093</v>
      </c>
      <c r="V474">
        <v>2.9020431261986199E-2</v>
      </c>
      <c r="W474">
        <v>0.52</v>
      </c>
      <c r="X474">
        <v>10.26</v>
      </c>
      <c r="Y474">
        <v>216734</v>
      </c>
      <c r="Z474">
        <v>18061</v>
      </c>
      <c r="AA474">
        <v>0.94</v>
      </c>
      <c r="AB474">
        <v>12</v>
      </c>
      <c r="AC474">
        <v>8</v>
      </c>
      <c r="AD474">
        <v>4</v>
      </c>
      <c r="AE474">
        <v>66.67</v>
      </c>
      <c r="AF474">
        <v>14</v>
      </c>
      <c r="AG474">
        <v>4</v>
      </c>
      <c r="AH474">
        <v>2</v>
      </c>
      <c r="AI474">
        <v>6</v>
      </c>
    </row>
    <row r="475" spans="1:35" x14ac:dyDescent="0.2">
      <c r="A475" s="102">
        <v>634</v>
      </c>
      <c r="B475">
        <v>8002</v>
      </c>
      <c r="C475" t="s">
        <v>27</v>
      </c>
      <c r="D475" t="s">
        <v>1246</v>
      </c>
      <c r="E475">
        <v>750</v>
      </c>
      <c r="F475">
        <v>757.5</v>
      </c>
      <c r="G475">
        <v>1400</v>
      </c>
      <c r="H475" t="s">
        <v>1242</v>
      </c>
      <c r="I475">
        <v>8253</v>
      </c>
      <c r="J475" t="s">
        <v>527</v>
      </c>
      <c r="K475" t="s">
        <v>1245</v>
      </c>
      <c r="L475">
        <v>1737</v>
      </c>
      <c r="M475">
        <v>1716</v>
      </c>
      <c r="N475">
        <v>600</v>
      </c>
      <c r="O475" t="s">
        <v>1239</v>
      </c>
      <c r="P475">
        <v>0.58372241365590605</v>
      </c>
      <c r="Q475">
        <v>0.89012783482059099</v>
      </c>
      <c r="R475">
        <v>0.12914302346697901</v>
      </c>
      <c r="S475">
        <v>6.3026858537964095E-2</v>
      </c>
      <c r="T475">
        <v>-8.0397237961503498E-2</v>
      </c>
      <c r="U475">
        <v>8.0397237961503498E-2</v>
      </c>
      <c r="V475">
        <v>0.56909040061413396</v>
      </c>
      <c r="W475">
        <v>-0.27</v>
      </c>
      <c r="X475">
        <v>3</v>
      </c>
      <c r="Y475">
        <v>215825</v>
      </c>
      <c r="Z475">
        <v>12696</v>
      </c>
      <c r="AA475">
        <v>0.61</v>
      </c>
      <c r="AB475">
        <v>17</v>
      </c>
      <c r="AC475">
        <v>9</v>
      </c>
      <c r="AD475">
        <v>8</v>
      </c>
      <c r="AE475">
        <v>52.94</v>
      </c>
      <c r="AF475">
        <v>14</v>
      </c>
      <c r="AG475">
        <v>6</v>
      </c>
      <c r="AH475">
        <v>2</v>
      </c>
      <c r="AI475">
        <v>9</v>
      </c>
    </row>
    <row r="476" spans="1:35" x14ac:dyDescent="0.2">
      <c r="A476" s="102">
        <v>437</v>
      </c>
      <c r="B476">
        <v>2001</v>
      </c>
      <c r="C476" t="s">
        <v>1160</v>
      </c>
      <c r="D476" t="s">
        <v>1266</v>
      </c>
      <c r="E476">
        <v>1630</v>
      </c>
      <c r="F476">
        <v>1606</v>
      </c>
      <c r="G476">
        <v>700</v>
      </c>
      <c r="H476" t="s">
        <v>1239</v>
      </c>
      <c r="I476">
        <v>4927</v>
      </c>
      <c r="J476" t="s">
        <v>1519</v>
      </c>
      <c r="K476" t="s">
        <v>1263</v>
      </c>
      <c r="L476">
        <v>2142</v>
      </c>
      <c r="M476">
        <v>2146</v>
      </c>
      <c r="N476">
        <v>500</v>
      </c>
      <c r="O476" t="s">
        <v>1242</v>
      </c>
      <c r="P476">
        <v>0.89345289309956499</v>
      </c>
      <c r="Q476">
        <v>0.90476026575697199</v>
      </c>
      <c r="R476" s="106">
        <v>5.7839903884046302E-4</v>
      </c>
      <c r="S476">
        <v>4.4596292843971798E-2</v>
      </c>
      <c r="T476">
        <v>2.67998462785207</v>
      </c>
      <c r="U476">
        <v>2.67998462785207</v>
      </c>
      <c r="V476">
        <v>2.1457620490818901</v>
      </c>
      <c r="W476">
        <v>10.81</v>
      </c>
      <c r="X476">
        <v>4.7699999999999996</v>
      </c>
      <c r="Y476">
        <v>215599</v>
      </c>
      <c r="Z476">
        <v>9800</v>
      </c>
      <c r="AA476">
        <v>0.51</v>
      </c>
      <c r="AB476">
        <v>22</v>
      </c>
      <c r="AC476">
        <v>12</v>
      </c>
      <c r="AD476">
        <v>10</v>
      </c>
      <c r="AE476">
        <v>54.55</v>
      </c>
      <c r="AF476">
        <v>10</v>
      </c>
      <c r="AG476">
        <v>10</v>
      </c>
      <c r="AH476">
        <v>6</v>
      </c>
      <c r="AI476">
        <v>6</v>
      </c>
    </row>
    <row r="477" spans="1:35" x14ac:dyDescent="0.2">
      <c r="A477" s="102">
        <v>1030</v>
      </c>
      <c r="B477">
        <v>8002</v>
      </c>
      <c r="C477" t="s">
        <v>27</v>
      </c>
      <c r="D477" t="s">
        <v>1246</v>
      </c>
      <c r="E477">
        <v>750</v>
      </c>
      <c r="F477">
        <v>757.5</v>
      </c>
      <c r="G477">
        <v>1000</v>
      </c>
      <c r="H477" t="s">
        <v>1239</v>
      </c>
      <c r="I477">
        <v>8309</v>
      </c>
      <c r="J477" t="s">
        <v>861</v>
      </c>
      <c r="K477" t="s">
        <v>1294</v>
      </c>
      <c r="L477">
        <v>3854</v>
      </c>
      <c r="M477">
        <v>3887</v>
      </c>
      <c r="N477">
        <v>200</v>
      </c>
      <c r="O477" t="s">
        <v>1242</v>
      </c>
      <c r="P477">
        <v>0.75773461479176196</v>
      </c>
      <c r="Q477">
        <v>0.85671215430877301</v>
      </c>
      <c r="R477">
        <v>4.6580608536434302E-2</v>
      </c>
      <c r="S477">
        <v>1.3829358869182601E-2</v>
      </c>
      <c r="T477">
        <v>0.42942420660499903</v>
      </c>
      <c r="U477">
        <v>0.42942420660499903</v>
      </c>
      <c r="V477">
        <v>0.36574862194857799</v>
      </c>
      <c r="W477">
        <v>0.79</v>
      </c>
      <c r="X477">
        <v>2.56</v>
      </c>
      <c r="Y477">
        <v>215399</v>
      </c>
      <c r="Z477">
        <v>14360</v>
      </c>
      <c r="AA477">
        <v>0.82</v>
      </c>
      <c r="AB477">
        <v>15</v>
      </c>
      <c r="AC477">
        <v>10</v>
      </c>
      <c r="AD477">
        <v>5</v>
      </c>
      <c r="AE477">
        <v>66.67</v>
      </c>
      <c r="AF477">
        <v>15</v>
      </c>
      <c r="AG477">
        <v>5</v>
      </c>
      <c r="AH477">
        <v>1</v>
      </c>
      <c r="AI477">
        <v>9</v>
      </c>
    </row>
    <row r="478" spans="1:35" x14ac:dyDescent="0.2">
      <c r="A478" s="102">
        <v>32</v>
      </c>
      <c r="B478">
        <v>6952</v>
      </c>
      <c r="C478" t="s">
        <v>437</v>
      </c>
      <c r="D478" t="s">
        <v>1244</v>
      </c>
      <c r="E478">
        <v>2009</v>
      </c>
      <c r="F478">
        <v>2032</v>
      </c>
      <c r="G478">
        <v>500</v>
      </c>
      <c r="H478" t="s">
        <v>1239</v>
      </c>
      <c r="I478">
        <v>8425</v>
      </c>
      <c r="J478" t="s">
        <v>1416</v>
      </c>
      <c r="K478" t="s">
        <v>1245</v>
      </c>
      <c r="L478">
        <v>3085</v>
      </c>
      <c r="M478">
        <v>3115</v>
      </c>
      <c r="N478">
        <v>300</v>
      </c>
      <c r="O478" t="s">
        <v>1242</v>
      </c>
      <c r="P478">
        <v>0.60532304792045299</v>
      </c>
      <c r="Q478">
        <v>0.96049340383028203</v>
      </c>
      <c r="R478">
        <v>0.36484358083239099</v>
      </c>
      <c r="S478" s="106">
        <v>4.4831822963440397E-2</v>
      </c>
      <c r="T478">
        <v>0.639846912357943</v>
      </c>
      <c r="U478">
        <v>0.639846912357943</v>
      </c>
      <c r="V478">
        <v>0.34499322511202302</v>
      </c>
      <c r="W478">
        <v>2.63</v>
      </c>
      <c r="X478">
        <v>8.7200000000000006</v>
      </c>
      <c r="Y478">
        <v>215163</v>
      </c>
      <c r="Z478">
        <v>12657</v>
      </c>
      <c r="AA478">
        <v>0.63</v>
      </c>
      <c r="AB478">
        <v>17</v>
      </c>
      <c r="AC478">
        <v>11</v>
      </c>
      <c r="AD478">
        <v>6</v>
      </c>
      <c r="AE478">
        <v>64.709999999999994</v>
      </c>
      <c r="AF478">
        <v>14</v>
      </c>
      <c r="AG478">
        <v>6</v>
      </c>
      <c r="AH478">
        <v>2</v>
      </c>
      <c r="AI478">
        <v>9</v>
      </c>
    </row>
    <row r="479" spans="1:35" x14ac:dyDescent="0.2">
      <c r="A479" s="102">
        <v>1476</v>
      </c>
      <c r="B479">
        <v>6371</v>
      </c>
      <c r="C479" t="s">
        <v>1399</v>
      </c>
      <c r="D479" t="s">
        <v>1251</v>
      </c>
      <c r="E479">
        <v>3010</v>
      </c>
      <c r="F479">
        <v>3070</v>
      </c>
      <c r="G479">
        <v>300</v>
      </c>
      <c r="H479" t="s">
        <v>1242</v>
      </c>
      <c r="I479">
        <v>6923</v>
      </c>
      <c r="J479" t="s">
        <v>55</v>
      </c>
      <c r="K479" t="s">
        <v>1244</v>
      </c>
      <c r="L479">
        <v>2761</v>
      </c>
      <c r="M479">
        <v>2784</v>
      </c>
      <c r="N479">
        <v>300</v>
      </c>
      <c r="O479" t="s">
        <v>1239</v>
      </c>
      <c r="P479">
        <v>0.911013238474912</v>
      </c>
      <c r="Q479">
        <v>0.82152218700347102</v>
      </c>
      <c r="R479">
        <v>0.30819070054140801</v>
      </c>
      <c r="S479">
        <v>4.2116890958037001E-2</v>
      </c>
      <c r="T479">
        <v>-2.2852753045126399</v>
      </c>
      <c r="U479">
        <v>2.2852753045126399</v>
      </c>
      <c r="V479">
        <v>2.29027571385175</v>
      </c>
      <c r="W479">
        <v>-10.32</v>
      </c>
      <c r="X479">
        <v>9.32</v>
      </c>
      <c r="Y479">
        <v>215112</v>
      </c>
      <c r="Z479">
        <v>43022</v>
      </c>
      <c r="AA479">
        <v>2.34</v>
      </c>
      <c r="AB479">
        <v>5</v>
      </c>
      <c r="AC479">
        <v>4</v>
      </c>
      <c r="AD479">
        <v>1</v>
      </c>
      <c r="AE479">
        <v>80</v>
      </c>
      <c r="AF479">
        <v>10</v>
      </c>
      <c r="AG479">
        <v>4</v>
      </c>
      <c r="AH479">
        <v>0</v>
      </c>
      <c r="AI479">
        <v>1</v>
      </c>
    </row>
    <row r="480" spans="1:35" x14ac:dyDescent="0.2">
      <c r="A480" s="102">
        <v>970</v>
      </c>
      <c r="B480">
        <v>1963</v>
      </c>
      <c r="C480" t="s">
        <v>1486</v>
      </c>
      <c r="D480" t="s">
        <v>1249</v>
      </c>
      <c r="E480">
        <v>1482</v>
      </c>
      <c r="F480">
        <v>1500</v>
      </c>
      <c r="G480">
        <v>700</v>
      </c>
      <c r="H480" t="s">
        <v>1242</v>
      </c>
      <c r="I480">
        <v>7951</v>
      </c>
      <c r="J480" t="s">
        <v>1564</v>
      </c>
      <c r="K480" t="s">
        <v>1262</v>
      </c>
      <c r="L480">
        <v>5440</v>
      </c>
      <c r="M480">
        <v>5450</v>
      </c>
      <c r="N480">
        <v>200</v>
      </c>
      <c r="O480" t="s">
        <v>1239</v>
      </c>
      <c r="P480">
        <v>0.75987033435326601</v>
      </c>
      <c r="Q480">
        <v>0.86142720078225499</v>
      </c>
      <c r="R480">
        <v>0.28561334751276002</v>
      </c>
      <c r="S480">
        <v>1.26741472664492E-2</v>
      </c>
      <c r="T480">
        <v>-0.218050877714627</v>
      </c>
      <c r="U480">
        <v>0.218050877714627</v>
      </c>
      <c r="V480">
        <v>0.481557496550366</v>
      </c>
      <c r="W480">
        <v>-0.75</v>
      </c>
      <c r="X480">
        <v>3.67</v>
      </c>
      <c r="Y480">
        <v>214993</v>
      </c>
      <c r="Z480">
        <v>11944</v>
      </c>
      <c r="AA480">
        <v>0.78</v>
      </c>
      <c r="AB480">
        <v>18</v>
      </c>
      <c r="AC480">
        <v>11</v>
      </c>
      <c r="AD480">
        <v>7</v>
      </c>
      <c r="AE480">
        <v>61.11</v>
      </c>
      <c r="AF480">
        <v>11</v>
      </c>
      <c r="AG480">
        <v>8</v>
      </c>
      <c r="AH480">
        <v>5</v>
      </c>
      <c r="AI480">
        <v>5</v>
      </c>
    </row>
    <row r="481" spans="1:35" x14ac:dyDescent="0.2">
      <c r="A481" s="102">
        <v>155</v>
      </c>
      <c r="B481">
        <v>7186</v>
      </c>
      <c r="C481" t="s">
        <v>543</v>
      </c>
      <c r="D481" t="s">
        <v>1294</v>
      </c>
      <c r="E481">
        <v>401</v>
      </c>
      <c r="F481">
        <v>404</v>
      </c>
      <c r="G481">
        <v>2200</v>
      </c>
      <c r="H481" t="s">
        <v>1242</v>
      </c>
      <c r="I481">
        <v>7267</v>
      </c>
      <c r="J481" t="s">
        <v>58</v>
      </c>
      <c r="K481" t="s">
        <v>1256</v>
      </c>
      <c r="L481">
        <v>2902</v>
      </c>
      <c r="M481">
        <v>2935</v>
      </c>
      <c r="N481">
        <v>300</v>
      </c>
      <c r="O481" t="s">
        <v>1239</v>
      </c>
      <c r="P481">
        <v>0.83954436113186004</v>
      </c>
      <c r="Q481">
        <v>0.93308469644769498</v>
      </c>
      <c r="R481">
        <v>7.6801746456902797E-2</v>
      </c>
      <c r="S481">
        <v>4.5187298274264702E-3</v>
      </c>
      <c r="T481">
        <v>-2.2007574911982499</v>
      </c>
      <c r="U481">
        <v>2.2007574911982499</v>
      </c>
      <c r="V481">
        <v>2.0904489361790501</v>
      </c>
      <c r="W481">
        <v>-5.0999999999999996</v>
      </c>
      <c r="X481">
        <v>0.94</v>
      </c>
      <c r="Y481">
        <v>213657</v>
      </c>
      <c r="Z481">
        <v>15261</v>
      </c>
      <c r="AA481">
        <v>0.82</v>
      </c>
      <c r="AB481">
        <v>14</v>
      </c>
      <c r="AC481">
        <v>9</v>
      </c>
      <c r="AD481">
        <v>5</v>
      </c>
      <c r="AE481">
        <v>64.290000000000006</v>
      </c>
      <c r="AF481">
        <v>15</v>
      </c>
      <c r="AG481">
        <v>4</v>
      </c>
      <c r="AH481">
        <v>0</v>
      </c>
      <c r="AI481">
        <v>10</v>
      </c>
    </row>
    <row r="482" spans="1:35" x14ac:dyDescent="0.2">
      <c r="A482" s="102">
        <v>631</v>
      </c>
      <c r="B482">
        <v>1951</v>
      </c>
      <c r="C482" t="s">
        <v>1658</v>
      </c>
      <c r="D482" t="s">
        <v>1249</v>
      </c>
      <c r="E482">
        <v>2525</v>
      </c>
      <c r="F482">
        <v>2526</v>
      </c>
      <c r="G482">
        <v>400</v>
      </c>
      <c r="H482" t="s">
        <v>1239</v>
      </c>
      <c r="I482">
        <v>6371</v>
      </c>
      <c r="J482" t="s">
        <v>1399</v>
      </c>
      <c r="K482" t="s">
        <v>1251</v>
      </c>
      <c r="L482">
        <v>3010</v>
      </c>
      <c r="M482">
        <v>3070</v>
      </c>
      <c r="N482">
        <v>300</v>
      </c>
      <c r="O482" t="s">
        <v>1242</v>
      </c>
      <c r="P482">
        <v>0.81941091499552599</v>
      </c>
      <c r="Q482">
        <v>0.89022109969679197</v>
      </c>
      <c r="R482">
        <v>0.23255260108902301</v>
      </c>
      <c r="S482">
        <v>7.2131190470316898E-3</v>
      </c>
      <c r="T482">
        <v>2.0063602898195501</v>
      </c>
      <c r="U482">
        <v>2.0063602898195501</v>
      </c>
      <c r="V482">
        <v>1.9106190667882601</v>
      </c>
      <c r="W482">
        <v>8.67</v>
      </c>
      <c r="X482">
        <v>9.7100000000000009</v>
      </c>
      <c r="Y482">
        <v>213075</v>
      </c>
      <c r="Z482">
        <v>12534</v>
      </c>
      <c r="AA482">
        <v>0.65</v>
      </c>
      <c r="AB482">
        <v>17</v>
      </c>
      <c r="AC482">
        <v>10</v>
      </c>
      <c r="AD482">
        <v>7</v>
      </c>
      <c r="AE482">
        <v>58.82</v>
      </c>
      <c r="AF482">
        <v>13</v>
      </c>
      <c r="AG482">
        <v>8</v>
      </c>
      <c r="AH482">
        <v>3</v>
      </c>
      <c r="AI482">
        <v>6</v>
      </c>
    </row>
    <row r="483" spans="1:35" x14ac:dyDescent="0.2">
      <c r="A483" s="102">
        <v>1395</v>
      </c>
      <c r="B483">
        <v>5201</v>
      </c>
      <c r="C483" t="s">
        <v>1627</v>
      </c>
      <c r="D483" t="s">
        <v>1238</v>
      </c>
      <c r="E483">
        <v>3330</v>
      </c>
      <c r="F483">
        <v>3325</v>
      </c>
      <c r="G483">
        <v>300</v>
      </c>
      <c r="H483" t="s">
        <v>1239</v>
      </c>
      <c r="I483">
        <v>7180</v>
      </c>
      <c r="J483" t="s">
        <v>1068</v>
      </c>
      <c r="K483" t="s">
        <v>1294</v>
      </c>
      <c r="L483">
        <v>390</v>
      </c>
      <c r="M483">
        <v>393</v>
      </c>
      <c r="N483">
        <v>2500</v>
      </c>
      <c r="O483" t="s">
        <v>1242</v>
      </c>
      <c r="P483">
        <v>0.85668576278521302</v>
      </c>
      <c r="Q483">
        <v>0.82840639797884297</v>
      </c>
      <c r="R483">
        <v>0.35313263597142902</v>
      </c>
      <c r="S483">
        <v>2.7950940566561201E-2</v>
      </c>
      <c r="T483">
        <v>0.62111589221812502</v>
      </c>
      <c r="U483">
        <v>0.62111589221812502</v>
      </c>
      <c r="V483">
        <v>0.76217608689845595</v>
      </c>
      <c r="W483">
        <v>2.0299999999999998</v>
      </c>
      <c r="X483">
        <v>1.5</v>
      </c>
      <c r="Y483">
        <v>212838</v>
      </c>
      <c r="Z483">
        <v>11202</v>
      </c>
      <c r="AA483">
        <v>0.67</v>
      </c>
      <c r="AB483">
        <v>19</v>
      </c>
      <c r="AC483">
        <v>13</v>
      </c>
      <c r="AD483">
        <v>6</v>
      </c>
      <c r="AE483">
        <v>68.42</v>
      </c>
      <c r="AF483">
        <v>13</v>
      </c>
      <c r="AG483">
        <v>7</v>
      </c>
      <c r="AH483">
        <v>4</v>
      </c>
      <c r="AI483">
        <v>8</v>
      </c>
    </row>
    <row r="484" spans="1:35" x14ac:dyDescent="0.2">
      <c r="A484" s="102">
        <v>496</v>
      </c>
      <c r="B484">
        <v>9069</v>
      </c>
      <c r="C484" t="s">
        <v>1349</v>
      </c>
      <c r="D484" t="s">
        <v>1359</v>
      </c>
      <c r="E484">
        <v>813</v>
      </c>
      <c r="F484">
        <v>827</v>
      </c>
      <c r="G484">
        <v>1100</v>
      </c>
      <c r="H484" t="s">
        <v>1239</v>
      </c>
      <c r="I484">
        <v>9072</v>
      </c>
      <c r="J484" t="s">
        <v>1358</v>
      </c>
      <c r="K484" t="s">
        <v>1359</v>
      </c>
      <c r="L484">
        <v>2247</v>
      </c>
      <c r="M484">
        <v>2251</v>
      </c>
      <c r="N484">
        <v>400</v>
      </c>
      <c r="O484" t="s">
        <v>1242</v>
      </c>
      <c r="P484">
        <v>0.91587906147001397</v>
      </c>
      <c r="Q484">
        <v>0.901210825827091</v>
      </c>
      <c r="R484">
        <v>0.10058684021808</v>
      </c>
      <c r="S484">
        <v>2.2422474298273499E-4</v>
      </c>
      <c r="T484">
        <v>3.02995883589286</v>
      </c>
      <c r="U484">
        <v>3.02995883589286</v>
      </c>
      <c r="V484">
        <v>2.5687882010365901</v>
      </c>
      <c r="W484">
        <v>7.15</v>
      </c>
      <c r="X484">
        <v>1.03</v>
      </c>
      <c r="Y484">
        <v>212716</v>
      </c>
      <c r="Z484">
        <v>14181</v>
      </c>
      <c r="AA484">
        <v>0.76</v>
      </c>
      <c r="AB484">
        <v>15</v>
      </c>
      <c r="AC484">
        <v>11</v>
      </c>
      <c r="AD484">
        <v>4</v>
      </c>
      <c r="AE484">
        <v>73.33</v>
      </c>
      <c r="AF484">
        <v>14</v>
      </c>
      <c r="AG484">
        <v>6</v>
      </c>
      <c r="AH484">
        <v>2</v>
      </c>
      <c r="AI484">
        <v>7</v>
      </c>
    </row>
    <row r="485" spans="1:35" x14ac:dyDescent="0.2">
      <c r="A485" s="102">
        <v>157</v>
      </c>
      <c r="B485">
        <v>2531</v>
      </c>
      <c r="C485" t="s">
        <v>1265</v>
      </c>
      <c r="D485" t="s">
        <v>1266</v>
      </c>
      <c r="E485">
        <v>883</v>
      </c>
      <c r="F485">
        <v>869</v>
      </c>
      <c r="G485">
        <v>1200</v>
      </c>
      <c r="H485" t="s">
        <v>1242</v>
      </c>
      <c r="I485">
        <v>2784</v>
      </c>
      <c r="J485" t="s">
        <v>1014</v>
      </c>
      <c r="K485" t="s">
        <v>1246</v>
      </c>
      <c r="L485">
        <v>2073</v>
      </c>
      <c r="M485">
        <v>2036</v>
      </c>
      <c r="N485">
        <v>500</v>
      </c>
      <c r="O485" t="s">
        <v>1239</v>
      </c>
      <c r="P485">
        <v>0.72829478614548704</v>
      </c>
      <c r="Q485">
        <v>0.93285978287594995</v>
      </c>
      <c r="R485">
        <v>5.6658676354711703E-2</v>
      </c>
      <c r="S485">
        <v>1.7772599493487602E-2</v>
      </c>
      <c r="T485">
        <v>-1.2361379991338299</v>
      </c>
      <c r="U485">
        <v>1.2361379991338299</v>
      </c>
      <c r="V485">
        <v>1.01952617770994</v>
      </c>
      <c r="W485">
        <v>-3.54</v>
      </c>
      <c r="X485">
        <v>2.44</v>
      </c>
      <c r="Y485">
        <v>212676</v>
      </c>
      <c r="Z485">
        <v>17723</v>
      </c>
      <c r="AA485">
        <v>0.97</v>
      </c>
      <c r="AB485">
        <v>12</v>
      </c>
      <c r="AC485">
        <v>9</v>
      </c>
      <c r="AD485">
        <v>3</v>
      </c>
      <c r="AE485">
        <v>75</v>
      </c>
      <c r="AF485">
        <v>15</v>
      </c>
      <c r="AG485">
        <v>3</v>
      </c>
      <c r="AH485">
        <v>0</v>
      </c>
      <c r="AI485">
        <v>9</v>
      </c>
    </row>
    <row r="486" spans="1:35" x14ac:dyDescent="0.2">
      <c r="A486" s="102">
        <v>1038</v>
      </c>
      <c r="B486">
        <v>7180</v>
      </c>
      <c r="C486" t="s">
        <v>1068</v>
      </c>
      <c r="D486" t="s">
        <v>1294</v>
      </c>
      <c r="E486">
        <v>390</v>
      </c>
      <c r="F486">
        <v>393</v>
      </c>
      <c r="G486">
        <v>2400</v>
      </c>
      <c r="H486" t="s">
        <v>1242</v>
      </c>
      <c r="I486">
        <v>7272</v>
      </c>
      <c r="J486" t="s">
        <v>1443</v>
      </c>
      <c r="K486" t="s">
        <v>1256</v>
      </c>
      <c r="L486">
        <v>1846</v>
      </c>
      <c r="M486">
        <v>1856</v>
      </c>
      <c r="N486">
        <v>500</v>
      </c>
      <c r="O486" t="s">
        <v>1239</v>
      </c>
      <c r="P486">
        <v>0.92342409220571398</v>
      </c>
      <c r="Q486">
        <v>0.85633560187584701</v>
      </c>
      <c r="R486">
        <v>4.61280099012416E-2</v>
      </c>
      <c r="S486">
        <v>4.2154640331765303E-2</v>
      </c>
      <c r="T486">
        <v>-0.59996240453780103</v>
      </c>
      <c r="U486">
        <v>0.59996240453780103</v>
      </c>
      <c r="V486">
        <v>0.68028461456499301</v>
      </c>
      <c r="W486">
        <v>-1.53</v>
      </c>
      <c r="X486">
        <v>1.64</v>
      </c>
      <c r="Y486">
        <v>212647</v>
      </c>
      <c r="Z486">
        <v>12509</v>
      </c>
      <c r="AA486">
        <v>0.61</v>
      </c>
      <c r="AB486">
        <v>17</v>
      </c>
      <c r="AC486">
        <v>9</v>
      </c>
      <c r="AD486">
        <v>8</v>
      </c>
      <c r="AE486">
        <v>52.94</v>
      </c>
      <c r="AF486">
        <v>14</v>
      </c>
      <c r="AG486">
        <v>7</v>
      </c>
      <c r="AH486">
        <v>2</v>
      </c>
      <c r="AI486">
        <v>8</v>
      </c>
    </row>
    <row r="487" spans="1:35" x14ac:dyDescent="0.2">
      <c r="A487" s="102">
        <v>187</v>
      </c>
      <c r="B487">
        <v>1332</v>
      </c>
      <c r="C487" t="s">
        <v>1647</v>
      </c>
      <c r="D487" t="s">
        <v>1357</v>
      </c>
      <c r="E487">
        <v>571</v>
      </c>
      <c r="F487">
        <v>570</v>
      </c>
      <c r="G487">
        <v>1900</v>
      </c>
      <c r="H487" t="s">
        <v>1239</v>
      </c>
      <c r="I487">
        <v>5406</v>
      </c>
      <c r="J487" t="s">
        <v>1569</v>
      </c>
      <c r="K487" t="s">
        <v>1292</v>
      </c>
      <c r="L487">
        <v>426</v>
      </c>
      <c r="M487">
        <v>427</v>
      </c>
      <c r="N487">
        <v>2500</v>
      </c>
      <c r="O487" t="s">
        <v>1242</v>
      </c>
      <c r="P487">
        <v>0.68543191625618305</v>
      </c>
      <c r="Q487">
        <v>0.92991889712187503</v>
      </c>
      <c r="R487">
        <v>0.123644147165946</v>
      </c>
      <c r="S487" s="15">
        <v>1.8586462814314499E-2</v>
      </c>
      <c r="T487">
        <v>2.4293145081715899</v>
      </c>
      <c r="U487">
        <v>2.4293145081715899</v>
      </c>
      <c r="V487">
        <v>2.4510086469573702</v>
      </c>
      <c r="W487">
        <v>15.02</v>
      </c>
      <c r="X487">
        <v>1.43</v>
      </c>
      <c r="Y487">
        <v>212602</v>
      </c>
      <c r="Z487">
        <v>10124</v>
      </c>
      <c r="AA487">
        <v>0.46</v>
      </c>
      <c r="AB487">
        <v>21</v>
      </c>
      <c r="AC487">
        <v>13</v>
      </c>
      <c r="AD487">
        <v>8</v>
      </c>
      <c r="AE487">
        <v>61.9</v>
      </c>
      <c r="AF487">
        <v>9</v>
      </c>
      <c r="AG487">
        <v>11</v>
      </c>
      <c r="AH487">
        <v>6</v>
      </c>
      <c r="AI487">
        <v>4</v>
      </c>
    </row>
    <row r="488" spans="1:35" x14ac:dyDescent="0.2">
      <c r="A488" s="102">
        <v>148</v>
      </c>
      <c r="B488">
        <v>1333</v>
      </c>
      <c r="C488" t="s">
        <v>1356</v>
      </c>
      <c r="D488" t="s">
        <v>1357</v>
      </c>
      <c r="E488">
        <v>2478</v>
      </c>
      <c r="F488">
        <v>2438</v>
      </c>
      <c r="G488">
        <v>400</v>
      </c>
      <c r="H488" t="s">
        <v>1239</v>
      </c>
      <c r="I488">
        <v>7261</v>
      </c>
      <c r="J488" t="s">
        <v>1609</v>
      </c>
      <c r="K488" t="s">
        <v>1256</v>
      </c>
      <c r="L488">
        <v>854</v>
      </c>
      <c r="M488">
        <v>836</v>
      </c>
      <c r="N488">
        <v>1200</v>
      </c>
      <c r="O488" t="s">
        <v>1242</v>
      </c>
      <c r="P488">
        <v>0.74274002932018801</v>
      </c>
      <c r="Q488">
        <v>0.93518797012876997</v>
      </c>
      <c r="R488">
        <v>0.43385580458921902</v>
      </c>
      <c r="S488" s="106">
        <v>2.25789053236395E-3</v>
      </c>
      <c r="T488">
        <v>5.8474656446145697E-2</v>
      </c>
      <c r="U488">
        <v>5.8474656446145697E-2</v>
      </c>
      <c r="V488">
        <v>0.88525057249709005</v>
      </c>
      <c r="W488">
        <v>0.17</v>
      </c>
      <c r="X488">
        <v>2.87</v>
      </c>
      <c r="Y488">
        <v>211751</v>
      </c>
      <c r="Z488">
        <v>10588</v>
      </c>
      <c r="AA488">
        <v>0.59</v>
      </c>
      <c r="AB488">
        <v>20</v>
      </c>
      <c r="AC488">
        <v>13</v>
      </c>
      <c r="AD488">
        <v>7</v>
      </c>
      <c r="AE488">
        <v>65</v>
      </c>
      <c r="AF488">
        <v>13</v>
      </c>
      <c r="AG488">
        <v>8</v>
      </c>
      <c r="AH488">
        <v>4</v>
      </c>
      <c r="AI488">
        <v>8</v>
      </c>
    </row>
    <row r="489" spans="1:35" x14ac:dyDescent="0.2">
      <c r="A489" s="102">
        <v>1312</v>
      </c>
      <c r="B489">
        <v>5334</v>
      </c>
      <c r="C489" t="s">
        <v>1482</v>
      </c>
      <c r="D489" t="s">
        <v>1238</v>
      </c>
      <c r="E489">
        <v>1844</v>
      </c>
      <c r="F489">
        <v>1859</v>
      </c>
      <c r="G489">
        <v>500</v>
      </c>
      <c r="H489" t="s">
        <v>1242</v>
      </c>
      <c r="I489">
        <v>7267</v>
      </c>
      <c r="J489" t="s">
        <v>58</v>
      </c>
      <c r="K489" t="s">
        <v>1256</v>
      </c>
      <c r="L489">
        <v>2902</v>
      </c>
      <c r="M489">
        <v>2935</v>
      </c>
      <c r="N489">
        <v>300</v>
      </c>
      <c r="O489" t="s">
        <v>1239</v>
      </c>
      <c r="P489">
        <v>0.82940478495693504</v>
      </c>
      <c r="Q489">
        <v>0.83548289845827495</v>
      </c>
      <c r="R489">
        <v>9.8193044472945898E-2</v>
      </c>
      <c r="S489">
        <v>7.8657630504891496E-2</v>
      </c>
      <c r="T489">
        <v>-2.20377931895877</v>
      </c>
      <c r="U489">
        <v>2.20377931895877</v>
      </c>
      <c r="V489">
        <v>2.1346111128139902</v>
      </c>
      <c r="W489">
        <v>-8.92</v>
      </c>
      <c r="X489">
        <v>5.57</v>
      </c>
      <c r="Y489">
        <v>211618</v>
      </c>
      <c r="Z489">
        <v>23513</v>
      </c>
      <c r="AA489">
        <v>1.36</v>
      </c>
      <c r="AB489">
        <v>9</v>
      </c>
      <c r="AC489">
        <v>7</v>
      </c>
      <c r="AD489">
        <v>2</v>
      </c>
      <c r="AE489">
        <v>77.78</v>
      </c>
      <c r="AF489">
        <v>12</v>
      </c>
      <c r="AG489">
        <v>5</v>
      </c>
      <c r="AH489">
        <v>1</v>
      </c>
      <c r="AI489">
        <v>3</v>
      </c>
    </row>
    <row r="490" spans="1:35" x14ac:dyDescent="0.2">
      <c r="A490" s="102">
        <v>291</v>
      </c>
      <c r="B490">
        <v>4186</v>
      </c>
      <c r="C490" t="s">
        <v>664</v>
      </c>
      <c r="D490" t="s">
        <v>1263</v>
      </c>
      <c r="E490">
        <v>4130</v>
      </c>
      <c r="F490">
        <v>4240</v>
      </c>
      <c r="G490">
        <v>200</v>
      </c>
      <c r="H490" t="s">
        <v>1239</v>
      </c>
      <c r="I490">
        <v>8804</v>
      </c>
      <c r="J490" t="s">
        <v>900</v>
      </c>
      <c r="K490" t="s">
        <v>1260</v>
      </c>
      <c r="L490">
        <v>1622</v>
      </c>
      <c r="M490">
        <v>1637</v>
      </c>
      <c r="N490">
        <v>500</v>
      </c>
      <c r="O490" t="s">
        <v>1242</v>
      </c>
      <c r="P490">
        <v>0.84835573973130396</v>
      </c>
      <c r="Q490">
        <v>0.91688773091900799</v>
      </c>
      <c r="R490">
        <v>2.2152859276361701E-2</v>
      </c>
      <c r="S490">
        <v>3.7878204571682998E-2</v>
      </c>
      <c r="T490">
        <v>5.1629907891252401E-2</v>
      </c>
      <c r="U490">
        <v>5.1629907891252401E-2</v>
      </c>
      <c r="V490">
        <v>0.48643506762683603</v>
      </c>
      <c r="W490">
        <v>0.21</v>
      </c>
      <c r="X490">
        <v>3.48</v>
      </c>
      <c r="Y490">
        <v>211470</v>
      </c>
      <c r="Z490">
        <v>14098</v>
      </c>
      <c r="AA490">
        <v>0.83</v>
      </c>
      <c r="AB490">
        <v>15</v>
      </c>
      <c r="AC490">
        <v>10</v>
      </c>
      <c r="AD490">
        <v>5</v>
      </c>
      <c r="AE490">
        <v>66.67</v>
      </c>
      <c r="AF490">
        <v>10</v>
      </c>
      <c r="AG490">
        <v>8</v>
      </c>
      <c r="AH490">
        <v>4</v>
      </c>
      <c r="AI490">
        <v>3</v>
      </c>
    </row>
    <row r="491" spans="1:35" x14ac:dyDescent="0.2">
      <c r="A491" s="102">
        <v>1576</v>
      </c>
      <c r="B491">
        <v>7259</v>
      </c>
      <c r="C491" t="s">
        <v>25</v>
      </c>
      <c r="D491" t="s">
        <v>1256</v>
      </c>
      <c r="E491">
        <v>3750</v>
      </c>
      <c r="F491">
        <v>3725</v>
      </c>
      <c r="G491">
        <v>200</v>
      </c>
      <c r="H491" t="s">
        <v>1239</v>
      </c>
      <c r="I491">
        <v>8359</v>
      </c>
      <c r="J491" t="s">
        <v>553</v>
      </c>
      <c r="K491" t="s">
        <v>1294</v>
      </c>
      <c r="L491">
        <v>395</v>
      </c>
      <c r="M491">
        <v>388</v>
      </c>
      <c r="N491">
        <v>1900</v>
      </c>
      <c r="O491" t="s">
        <v>1242</v>
      </c>
      <c r="P491">
        <v>0.86120011201233004</v>
      </c>
      <c r="Q491">
        <v>0.81208126717374596</v>
      </c>
      <c r="R491">
        <v>0.20889964805727601</v>
      </c>
      <c r="S491">
        <v>7.8337943928917006E-2</v>
      </c>
      <c r="T491">
        <v>2.8593552952008801</v>
      </c>
      <c r="U491">
        <v>2.8593552952008801</v>
      </c>
      <c r="V491">
        <v>3.8299279975056999</v>
      </c>
      <c r="W491">
        <v>8.2100000000000009</v>
      </c>
      <c r="X491">
        <v>1.05</v>
      </c>
      <c r="Y491">
        <v>210937</v>
      </c>
      <c r="Z491">
        <v>11102</v>
      </c>
      <c r="AA491">
        <v>0.61</v>
      </c>
      <c r="AB491">
        <v>19</v>
      </c>
      <c r="AC491">
        <v>12</v>
      </c>
      <c r="AD491">
        <v>7</v>
      </c>
      <c r="AE491">
        <v>63.16</v>
      </c>
      <c r="AF491">
        <v>14</v>
      </c>
      <c r="AG491">
        <v>7</v>
      </c>
      <c r="AH491">
        <v>2</v>
      </c>
      <c r="AI491">
        <v>10</v>
      </c>
    </row>
    <row r="492" spans="1:35" x14ac:dyDescent="0.2">
      <c r="A492" s="102">
        <v>128</v>
      </c>
      <c r="B492">
        <v>1719</v>
      </c>
      <c r="C492" t="s">
        <v>545</v>
      </c>
      <c r="D492" t="s">
        <v>1249</v>
      </c>
      <c r="E492">
        <v>823</v>
      </c>
      <c r="F492">
        <v>836</v>
      </c>
      <c r="G492">
        <v>1200</v>
      </c>
      <c r="H492" t="s">
        <v>1242</v>
      </c>
      <c r="I492">
        <v>6952</v>
      </c>
      <c r="J492" t="s">
        <v>437</v>
      </c>
      <c r="K492" t="s">
        <v>1244</v>
      </c>
      <c r="L492">
        <v>2009</v>
      </c>
      <c r="M492">
        <v>2032</v>
      </c>
      <c r="N492">
        <v>500</v>
      </c>
      <c r="O492" t="s">
        <v>1239</v>
      </c>
      <c r="P492">
        <v>0.78370474815580005</v>
      </c>
      <c r="Q492">
        <v>0.93750225609544802</v>
      </c>
      <c r="R492" s="106">
        <v>9.8624856078260104E-2</v>
      </c>
      <c r="S492">
        <v>2.7198233360190002E-2</v>
      </c>
      <c r="T492">
        <v>-1.46497317218073</v>
      </c>
      <c r="U492">
        <v>1.46497317218073</v>
      </c>
      <c r="V492">
        <v>1.3209315902428</v>
      </c>
      <c r="W492">
        <v>-6.58</v>
      </c>
      <c r="X492">
        <v>1.26</v>
      </c>
      <c r="Y492">
        <v>210858</v>
      </c>
      <c r="Z492">
        <v>10041</v>
      </c>
      <c r="AA492">
        <v>0.46</v>
      </c>
      <c r="AB492">
        <v>21</v>
      </c>
      <c r="AC492">
        <v>12</v>
      </c>
      <c r="AD492">
        <v>9</v>
      </c>
      <c r="AE492">
        <v>57.14</v>
      </c>
      <c r="AF492">
        <v>10</v>
      </c>
      <c r="AG492">
        <v>8</v>
      </c>
      <c r="AH492">
        <v>7</v>
      </c>
      <c r="AI492">
        <v>6</v>
      </c>
    </row>
    <row r="493" spans="1:35" x14ac:dyDescent="0.2">
      <c r="A493" s="102">
        <v>924</v>
      </c>
      <c r="B493">
        <v>3291</v>
      </c>
      <c r="C493" t="s">
        <v>56</v>
      </c>
      <c r="D493" t="s">
        <v>1260</v>
      </c>
      <c r="E493">
        <v>1567</v>
      </c>
      <c r="F493">
        <v>1566</v>
      </c>
      <c r="G493">
        <v>700</v>
      </c>
      <c r="H493" t="s">
        <v>1242</v>
      </c>
      <c r="I493">
        <v>8385</v>
      </c>
      <c r="J493" t="s">
        <v>881</v>
      </c>
      <c r="K493" t="s">
        <v>1294</v>
      </c>
      <c r="L493">
        <v>515</v>
      </c>
      <c r="M493">
        <v>514</v>
      </c>
      <c r="N493">
        <v>2100</v>
      </c>
      <c r="O493" t="s">
        <v>1239</v>
      </c>
      <c r="P493">
        <v>0.83504123635138905</v>
      </c>
      <c r="Q493">
        <v>0.86500633279063999</v>
      </c>
      <c r="R493">
        <v>0.206038727591591</v>
      </c>
      <c r="S493">
        <v>4.4144736219727497E-2</v>
      </c>
      <c r="T493">
        <v>-1.26304497761877</v>
      </c>
      <c r="U493">
        <v>1.26304497761877</v>
      </c>
      <c r="V493">
        <v>1.38227471538993</v>
      </c>
      <c r="W493">
        <v>-4.21</v>
      </c>
      <c r="X493">
        <v>1.53</v>
      </c>
      <c r="Y493">
        <v>210641</v>
      </c>
      <c r="Z493">
        <v>11702</v>
      </c>
      <c r="AA493">
        <v>0.56999999999999995</v>
      </c>
      <c r="AB493">
        <v>18</v>
      </c>
      <c r="AC493">
        <v>11</v>
      </c>
      <c r="AD493">
        <v>7</v>
      </c>
      <c r="AE493">
        <v>61.11</v>
      </c>
      <c r="AF493">
        <v>15</v>
      </c>
      <c r="AG493">
        <v>6</v>
      </c>
      <c r="AH493">
        <v>4</v>
      </c>
      <c r="AI493">
        <v>8</v>
      </c>
    </row>
    <row r="494" spans="1:35" x14ac:dyDescent="0.2">
      <c r="A494" s="102">
        <v>1206</v>
      </c>
      <c r="B494">
        <v>5703</v>
      </c>
      <c r="C494" t="s">
        <v>219</v>
      </c>
      <c r="D494" t="s">
        <v>1254</v>
      </c>
      <c r="E494">
        <v>207</v>
      </c>
      <c r="F494">
        <v>205</v>
      </c>
      <c r="G494">
        <v>4700</v>
      </c>
      <c r="H494" t="s">
        <v>1239</v>
      </c>
      <c r="I494">
        <v>8012</v>
      </c>
      <c r="J494" t="s">
        <v>1459</v>
      </c>
      <c r="K494" t="s">
        <v>1246</v>
      </c>
      <c r="L494">
        <v>1395</v>
      </c>
      <c r="M494">
        <v>1391</v>
      </c>
      <c r="N494">
        <v>700</v>
      </c>
      <c r="O494" t="s">
        <v>1242</v>
      </c>
      <c r="P494">
        <v>0.86125095079910097</v>
      </c>
      <c r="Q494">
        <v>0.84403309701357998</v>
      </c>
      <c r="R494">
        <v>0.40119685488294499</v>
      </c>
      <c r="S494">
        <v>4.5601475629586399E-2</v>
      </c>
      <c r="T494">
        <v>1.79774061062885</v>
      </c>
      <c r="U494">
        <v>1.79774061062885</v>
      </c>
      <c r="V494">
        <v>2.6271141292125502</v>
      </c>
      <c r="W494">
        <v>4.55</v>
      </c>
      <c r="X494">
        <v>1.05</v>
      </c>
      <c r="Y494">
        <v>210473</v>
      </c>
      <c r="Z494">
        <v>11693</v>
      </c>
      <c r="AA494">
        <v>0.56999999999999995</v>
      </c>
      <c r="AB494">
        <v>18</v>
      </c>
      <c r="AC494">
        <v>12</v>
      </c>
      <c r="AD494">
        <v>6</v>
      </c>
      <c r="AE494">
        <v>66.67</v>
      </c>
      <c r="AF494">
        <v>15</v>
      </c>
      <c r="AG494">
        <v>4</v>
      </c>
      <c r="AH494">
        <v>2</v>
      </c>
      <c r="AI494">
        <v>12</v>
      </c>
    </row>
    <row r="495" spans="1:35" x14ac:dyDescent="0.2">
      <c r="A495" s="102">
        <v>1193</v>
      </c>
      <c r="B495">
        <v>3076</v>
      </c>
      <c r="C495" t="s">
        <v>1553</v>
      </c>
      <c r="D495" t="s">
        <v>1246</v>
      </c>
      <c r="E495">
        <v>1640</v>
      </c>
      <c r="F495">
        <v>1630</v>
      </c>
      <c r="G495">
        <v>600</v>
      </c>
      <c r="H495" t="s">
        <v>1242</v>
      </c>
      <c r="I495">
        <v>7272</v>
      </c>
      <c r="J495" t="s">
        <v>1443</v>
      </c>
      <c r="K495" t="s">
        <v>1256</v>
      </c>
      <c r="L495">
        <v>1846</v>
      </c>
      <c r="M495">
        <v>1856</v>
      </c>
      <c r="N495">
        <v>500</v>
      </c>
      <c r="O495" t="s">
        <v>1239</v>
      </c>
      <c r="P495">
        <v>0.90624095331555599</v>
      </c>
      <c r="Q495">
        <v>0.84475026901188899</v>
      </c>
      <c r="R495">
        <v>0.133164338967661</v>
      </c>
      <c r="S495">
        <v>3.9698445619742999E-2</v>
      </c>
      <c r="T495">
        <v>-0.75656316129724499</v>
      </c>
      <c r="U495">
        <v>0.75656316129724499</v>
      </c>
      <c r="V495">
        <v>0.29406780392979998</v>
      </c>
      <c r="W495">
        <v>-1.85</v>
      </c>
      <c r="X495">
        <v>5.39</v>
      </c>
      <c r="Y495">
        <v>210381</v>
      </c>
      <c r="Z495">
        <v>15027</v>
      </c>
      <c r="AA495">
        <v>0.81</v>
      </c>
      <c r="AB495">
        <v>14</v>
      </c>
      <c r="AC495">
        <v>9</v>
      </c>
      <c r="AD495">
        <v>5</v>
      </c>
      <c r="AE495">
        <v>64.290000000000006</v>
      </c>
      <c r="AF495">
        <v>13</v>
      </c>
      <c r="AG495">
        <v>6</v>
      </c>
      <c r="AH495">
        <v>2</v>
      </c>
      <c r="AI495">
        <v>6</v>
      </c>
    </row>
    <row r="496" spans="1:35" x14ac:dyDescent="0.2">
      <c r="A496" s="102">
        <v>143</v>
      </c>
      <c r="B496">
        <v>2001</v>
      </c>
      <c r="C496" t="s">
        <v>1160</v>
      </c>
      <c r="D496" t="s">
        <v>1266</v>
      </c>
      <c r="E496">
        <v>1630</v>
      </c>
      <c r="F496">
        <v>1606</v>
      </c>
      <c r="G496">
        <v>600</v>
      </c>
      <c r="H496" t="s">
        <v>1239</v>
      </c>
      <c r="I496">
        <v>2607</v>
      </c>
      <c r="J496" t="s">
        <v>1267</v>
      </c>
      <c r="K496" t="s">
        <v>1266</v>
      </c>
      <c r="L496">
        <v>2641</v>
      </c>
      <c r="M496">
        <v>2604</v>
      </c>
      <c r="N496">
        <v>400</v>
      </c>
      <c r="O496" t="s">
        <v>1242</v>
      </c>
      <c r="P496">
        <v>0.92220701043297604</v>
      </c>
      <c r="Q496">
        <v>0.93585555634945194</v>
      </c>
      <c r="R496">
        <v>2.8689007871419599E-3</v>
      </c>
      <c r="S496" s="15">
        <v>2.85392488993421E-3</v>
      </c>
      <c r="T496">
        <v>2.7711178595130699</v>
      </c>
      <c r="U496">
        <v>2.7711178595130699</v>
      </c>
      <c r="V496">
        <v>1.7788847230676399</v>
      </c>
      <c r="W496">
        <v>7.86</v>
      </c>
      <c r="X496">
        <v>7.49</v>
      </c>
      <c r="Y496">
        <v>210313</v>
      </c>
      <c r="Z496">
        <v>12371</v>
      </c>
      <c r="AA496">
        <v>0.68</v>
      </c>
      <c r="AB496">
        <v>17</v>
      </c>
      <c r="AC496">
        <v>8</v>
      </c>
      <c r="AD496">
        <v>9</v>
      </c>
      <c r="AE496">
        <v>47.06</v>
      </c>
      <c r="AF496">
        <v>14</v>
      </c>
      <c r="AG496">
        <v>5</v>
      </c>
      <c r="AH496">
        <v>3</v>
      </c>
      <c r="AI496">
        <v>9</v>
      </c>
    </row>
    <row r="497" spans="1:35" x14ac:dyDescent="0.2">
      <c r="A497" s="102">
        <v>1409</v>
      </c>
      <c r="B497">
        <v>7276</v>
      </c>
      <c r="C497" t="s">
        <v>1290</v>
      </c>
      <c r="D497" t="s">
        <v>1244</v>
      </c>
      <c r="E497">
        <v>4410</v>
      </c>
      <c r="F497">
        <v>4445</v>
      </c>
      <c r="G497">
        <v>200</v>
      </c>
      <c r="H497" t="s">
        <v>1239</v>
      </c>
      <c r="I497">
        <v>8273</v>
      </c>
      <c r="J497" t="s">
        <v>1361</v>
      </c>
      <c r="K497" t="s">
        <v>1264</v>
      </c>
      <c r="L497">
        <v>3175</v>
      </c>
      <c r="M497">
        <v>3150</v>
      </c>
      <c r="N497">
        <v>300</v>
      </c>
      <c r="O497" t="s">
        <v>1242</v>
      </c>
      <c r="P497">
        <v>0.95538079638589601</v>
      </c>
      <c r="Q497">
        <v>0.82674096855034496</v>
      </c>
      <c r="R497">
        <v>0.27016091829413602</v>
      </c>
      <c r="S497">
        <v>1.76919324295935E-3</v>
      </c>
      <c r="T497">
        <v>1.65837018223177</v>
      </c>
      <c r="U497">
        <v>1.65837018223177</v>
      </c>
      <c r="V497">
        <v>1.41963009866594</v>
      </c>
      <c r="W497">
        <v>4.3499999999999996</v>
      </c>
      <c r="X497">
        <v>6.3</v>
      </c>
      <c r="Y497">
        <v>209471</v>
      </c>
      <c r="Z497">
        <v>26184</v>
      </c>
      <c r="AA497">
        <v>1.68</v>
      </c>
      <c r="AB497">
        <v>8</v>
      </c>
      <c r="AC497">
        <v>6</v>
      </c>
      <c r="AD497">
        <v>2</v>
      </c>
      <c r="AE497">
        <v>75</v>
      </c>
      <c r="AF497">
        <v>8</v>
      </c>
      <c r="AG497">
        <v>5</v>
      </c>
      <c r="AH497">
        <v>2</v>
      </c>
      <c r="AI497">
        <v>1</v>
      </c>
    </row>
    <row r="498" spans="1:35" x14ac:dyDescent="0.2">
      <c r="A498" s="102">
        <v>501</v>
      </c>
      <c r="B498">
        <v>4095</v>
      </c>
      <c r="C498" t="s">
        <v>1929</v>
      </c>
      <c r="D498" t="s">
        <v>1263</v>
      </c>
      <c r="E498">
        <v>1049</v>
      </c>
      <c r="F498">
        <v>1053</v>
      </c>
      <c r="G498">
        <v>800</v>
      </c>
      <c r="H498" t="s">
        <v>1239</v>
      </c>
      <c r="I498">
        <v>9201</v>
      </c>
      <c r="J498" t="s">
        <v>1496</v>
      </c>
      <c r="K498" t="s">
        <v>1497</v>
      </c>
      <c r="L498">
        <v>2853</v>
      </c>
      <c r="M498">
        <v>2877.5</v>
      </c>
      <c r="N498">
        <v>300</v>
      </c>
      <c r="O498" t="s">
        <v>1242</v>
      </c>
      <c r="P498">
        <v>0.59355234521998101</v>
      </c>
      <c r="Q498">
        <v>0.900722340073148</v>
      </c>
      <c r="R498">
        <v>5.1710647365265199E-2</v>
      </c>
      <c r="S498">
        <v>2.4357724004303499E-2</v>
      </c>
      <c r="T498">
        <v>0.65508291839208099</v>
      </c>
      <c r="U498">
        <v>0.65508291839208099</v>
      </c>
      <c r="V498">
        <v>0.800336714350388</v>
      </c>
      <c r="W498">
        <v>2.4900000000000002</v>
      </c>
      <c r="X498">
        <v>2.42</v>
      </c>
      <c r="Y498">
        <v>209467</v>
      </c>
      <c r="Z498">
        <v>14962</v>
      </c>
      <c r="AA498">
        <v>0.82</v>
      </c>
      <c r="AB498">
        <v>14</v>
      </c>
      <c r="AC498">
        <v>8</v>
      </c>
      <c r="AD498">
        <v>6</v>
      </c>
      <c r="AE498">
        <v>57.14</v>
      </c>
      <c r="AF498">
        <v>14</v>
      </c>
      <c r="AG498">
        <v>6</v>
      </c>
      <c r="AH498">
        <v>1</v>
      </c>
      <c r="AI498">
        <v>7</v>
      </c>
    </row>
    <row r="499" spans="1:35" x14ac:dyDescent="0.2">
      <c r="A499" s="102">
        <v>855</v>
      </c>
      <c r="B499">
        <v>1721</v>
      </c>
      <c r="C499" t="s">
        <v>1910</v>
      </c>
      <c r="D499" t="s">
        <v>1249</v>
      </c>
      <c r="E499">
        <v>2749</v>
      </c>
      <c r="F499">
        <v>2768</v>
      </c>
      <c r="G499">
        <v>300</v>
      </c>
      <c r="H499" t="s">
        <v>1239</v>
      </c>
      <c r="I499">
        <v>5631</v>
      </c>
      <c r="J499" t="s">
        <v>1457</v>
      </c>
      <c r="K499" t="s">
        <v>1251</v>
      </c>
      <c r="L499">
        <v>1680</v>
      </c>
      <c r="M499">
        <v>1670</v>
      </c>
      <c r="N499">
        <v>500</v>
      </c>
      <c r="O499" t="s">
        <v>1242</v>
      </c>
      <c r="P499">
        <v>0.87832407724570705</v>
      </c>
      <c r="Q499">
        <v>0.87144415361195005</v>
      </c>
      <c r="R499" s="15">
        <v>0.233082283034239</v>
      </c>
      <c r="S499">
        <v>3.0342029054474799E-2</v>
      </c>
      <c r="T499">
        <v>2.7097907001299801</v>
      </c>
      <c r="U499">
        <v>2.7097907001299801</v>
      </c>
      <c r="V499">
        <v>2.0070113889446501</v>
      </c>
      <c r="W499">
        <v>11.32</v>
      </c>
      <c r="X499">
        <v>0.55000000000000004</v>
      </c>
      <c r="Y499">
        <v>208885</v>
      </c>
      <c r="Z499">
        <v>11605</v>
      </c>
      <c r="AA499">
        <v>0.59</v>
      </c>
      <c r="AB499">
        <v>18</v>
      </c>
      <c r="AC499">
        <v>11</v>
      </c>
      <c r="AD499">
        <v>7</v>
      </c>
      <c r="AE499">
        <v>61.11</v>
      </c>
      <c r="AF499">
        <v>10</v>
      </c>
      <c r="AG499">
        <v>10</v>
      </c>
      <c r="AH499">
        <v>4</v>
      </c>
      <c r="AI499">
        <v>4</v>
      </c>
    </row>
    <row r="500" spans="1:35" x14ac:dyDescent="0.2">
      <c r="A500" s="102">
        <v>896</v>
      </c>
      <c r="B500">
        <v>4043</v>
      </c>
      <c r="C500" t="s">
        <v>1517</v>
      </c>
      <c r="D500" t="s">
        <v>1263</v>
      </c>
      <c r="E500">
        <v>2513</v>
      </c>
      <c r="F500">
        <v>2586</v>
      </c>
      <c r="G500">
        <v>400</v>
      </c>
      <c r="H500" t="s">
        <v>1239</v>
      </c>
      <c r="I500">
        <v>6361</v>
      </c>
      <c r="J500" t="s">
        <v>740</v>
      </c>
      <c r="K500" t="s">
        <v>1251</v>
      </c>
      <c r="L500">
        <v>2705</v>
      </c>
      <c r="M500">
        <v>2723</v>
      </c>
      <c r="N500">
        <v>400</v>
      </c>
      <c r="O500" t="s">
        <v>1242</v>
      </c>
      <c r="P500">
        <v>0.67345164202114105</v>
      </c>
      <c r="Q500">
        <v>0.86815777514408699</v>
      </c>
      <c r="R500">
        <v>0.43287558605766102</v>
      </c>
      <c r="S500">
        <v>2.3006970518584399E-2</v>
      </c>
      <c r="T500">
        <v>1.7119455426263599</v>
      </c>
      <c r="U500">
        <v>1.7119455426263599</v>
      </c>
      <c r="V500">
        <v>1.59649465180726</v>
      </c>
      <c r="W500">
        <v>7.19</v>
      </c>
      <c r="X500">
        <v>5.03</v>
      </c>
      <c r="Y500">
        <v>208771</v>
      </c>
      <c r="Z500">
        <v>13048</v>
      </c>
      <c r="AA500">
        <v>0.57999999999999996</v>
      </c>
      <c r="AB500">
        <v>16</v>
      </c>
      <c r="AC500">
        <v>11</v>
      </c>
      <c r="AD500">
        <v>5</v>
      </c>
      <c r="AE500">
        <v>68.75</v>
      </c>
      <c r="AF500">
        <v>8</v>
      </c>
      <c r="AG500">
        <v>10</v>
      </c>
      <c r="AH500">
        <v>5</v>
      </c>
      <c r="AI500">
        <v>1</v>
      </c>
    </row>
    <row r="501" spans="1:35" x14ac:dyDescent="0.2">
      <c r="A501" s="102">
        <v>856</v>
      </c>
      <c r="B501">
        <v>6371</v>
      </c>
      <c r="C501" t="s">
        <v>1399</v>
      </c>
      <c r="D501" t="s">
        <v>1251</v>
      </c>
      <c r="E501">
        <v>3010</v>
      </c>
      <c r="F501">
        <v>3070</v>
      </c>
      <c r="G501">
        <v>300</v>
      </c>
      <c r="H501" t="s">
        <v>1239</v>
      </c>
      <c r="I501">
        <v>7189</v>
      </c>
      <c r="J501" t="s">
        <v>42</v>
      </c>
      <c r="K501" t="s">
        <v>1294</v>
      </c>
      <c r="L501">
        <v>655</v>
      </c>
      <c r="M501">
        <v>651</v>
      </c>
      <c r="N501">
        <v>1400</v>
      </c>
      <c r="O501" t="s">
        <v>1242</v>
      </c>
      <c r="P501">
        <v>0.93795432485867103</v>
      </c>
      <c r="Q501">
        <v>0.87143572334325803</v>
      </c>
      <c r="R501" s="15">
        <v>0.23618458938582701</v>
      </c>
      <c r="S501">
        <v>8.5300355236908806E-2</v>
      </c>
      <c r="T501">
        <v>0.66617054319031899</v>
      </c>
      <c r="U501">
        <v>0.66617054319031899</v>
      </c>
      <c r="V501">
        <v>0.79859863202266401</v>
      </c>
      <c r="W501">
        <v>2.23</v>
      </c>
      <c r="X501">
        <v>1.04</v>
      </c>
      <c r="Y501">
        <v>208352</v>
      </c>
      <c r="Z501">
        <v>9922</v>
      </c>
      <c r="AA501">
        <v>0.62</v>
      </c>
      <c r="AB501">
        <v>21</v>
      </c>
      <c r="AC501">
        <v>13</v>
      </c>
      <c r="AD501">
        <v>8</v>
      </c>
      <c r="AE501">
        <v>61.9</v>
      </c>
      <c r="AF501">
        <v>13</v>
      </c>
      <c r="AG501">
        <v>8</v>
      </c>
      <c r="AH501">
        <v>4</v>
      </c>
      <c r="AI501">
        <v>9</v>
      </c>
    </row>
    <row r="502" spans="1:35" x14ac:dyDescent="0.2">
      <c r="A502" s="102">
        <v>890</v>
      </c>
      <c r="B502">
        <v>3098</v>
      </c>
      <c r="C502" t="s">
        <v>1913</v>
      </c>
      <c r="D502" t="s">
        <v>1264</v>
      </c>
      <c r="E502">
        <v>4800</v>
      </c>
      <c r="F502">
        <v>4975</v>
      </c>
      <c r="G502">
        <v>200</v>
      </c>
      <c r="H502" t="s">
        <v>1242</v>
      </c>
      <c r="I502">
        <v>9613</v>
      </c>
      <c r="J502" t="s">
        <v>1656</v>
      </c>
      <c r="K502" t="s">
        <v>1241</v>
      </c>
      <c r="L502">
        <v>1383</v>
      </c>
      <c r="M502">
        <v>1401</v>
      </c>
      <c r="N502">
        <v>700</v>
      </c>
      <c r="O502" t="s">
        <v>1239</v>
      </c>
      <c r="P502">
        <v>0.66943162275750001</v>
      </c>
      <c r="Q502">
        <v>0.86873549787519899</v>
      </c>
      <c r="R502">
        <v>0.42362753215797599</v>
      </c>
      <c r="S502" s="15">
        <v>1.64768227637359E-2</v>
      </c>
      <c r="T502">
        <v>-2.5382894859266298</v>
      </c>
      <c r="U502">
        <v>2.5382894859266298</v>
      </c>
      <c r="V502">
        <v>2.6458326808507899</v>
      </c>
      <c r="W502">
        <v>-17.96</v>
      </c>
      <c r="X502">
        <v>1.44</v>
      </c>
      <c r="Y502">
        <v>208291</v>
      </c>
      <c r="Z502">
        <v>13018</v>
      </c>
      <c r="AA502">
        <v>0.9</v>
      </c>
      <c r="AB502">
        <v>16</v>
      </c>
      <c r="AC502">
        <v>10</v>
      </c>
      <c r="AD502">
        <v>6</v>
      </c>
      <c r="AE502">
        <v>62.5</v>
      </c>
      <c r="AF502">
        <v>10</v>
      </c>
      <c r="AG502">
        <v>9</v>
      </c>
      <c r="AH502">
        <v>5</v>
      </c>
      <c r="AI502">
        <v>2</v>
      </c>
    </row>
    <row r="503" spans="1:35" x14ac:dyDescent="0.2">
      <c r="A503" s="102">
        <v>97</v>
      </c>
      <c r="B503">
        <v>3116</v>
      </c>
      <c r="C503" t="s">
        <v>1426</v>
      </c>
      <c r="D503" t="s">
        <v>1256</v>
      </c>
      <c r="E503">
        <v>1539</v>
      </c>
      <c r="F503">
        <v>1555</v>
      </c>
      <c r="G503">
        <v>500</v>
      </c>
      <c r="H503" t="s">
        <v>1239</v>
      </c>
      <c r="I503">
        <v>6923</v>
      </c>
      <c r="J503" t="s">
        <v>55</v>
      </c>
      <c r="K503" t="s">
        <v>1244</v>
      </c>
      <c r="L503">
        <v>2761</v>
      </c>
      <c r="M503">
        <v>2784</v>
      </c>
      <c r="N503">
        <v>300</v>
      </c>
      <c r="O503" t="s">
        <v>1242</v>
      </c>
      <c r="P503">
        <v>0.89422244486485503</v>
      </c>
      <c r="Q503">
        <v>0.94446029835249601</v>
      </c>
      <c r="R503" s="15">
        <v>0.14806887294150101</v>
      </c>
      <c r="S503" s="15">
        <v>7.7060358284042493E-2</v>
      </c>
      <c r="T503">
        <v>1.6929455057846599E-2</v>
      </c>
      <c r="U503">
        <v>1.6929455057846599E-2</v>
      </c>
      <c r="V503">
        <v>0.28917345304127401</v>
      </c>
      <c r="W503">
        <v>0.03</v>
      </c>
      <c r="X503">
        <v>6.91</v>
      </c>
      <c r="Y503">
        <v>207553</v>
      </c>
      <c r="Z503">
        <v>14825</v>
      </c>
      <c r="AA503">
        <v>0.86</v>
      </c>
      <c r="AB503">
        <v>14</v>
      </c>
      <c r="AC503">
        <v>9</v>
      </c>
      <c r="AD503">
        <v>5</v>
      </c>
      <c r="AE503">
        <v>64.290000000000006</v>
      </c>
      <c r="AF503">
        <v>12</v>
      </c>
      <c r="AG503">
        <v>5</v>
      </c>
      <c r="AH503">
        <v>2</v>
      </c>
      <c r="AI503">
        <v>7</v>
      </c>
    </row>
    <row r="504" spans="1:35" x14ac:dyDescent="0.2">
      <c r="A504" s="102">
        <v>323</v>
      </c>
      <c r="B504">
        <v>4182</v>
      </c>
      <c r="C504" t="s">
        <v>45</v>
      </c>
      <c r="D504" t="s">
        <v>1263</v>
      </c>
      <c r="E504">
        <v>1733</v>
      </c>
      <c r="F504">
        <v>1769</v>
      </c>
      <c r="G504">
        <v>600</v>
      </c>
      <c r="H504" t="s">
        <v>1242</v>
      </c>
      <c r="I504">
        <v>6752</v>
      </c>
      <c r="J504" t="s">
        <v>52</v>
      </c>
      <c r="K504" t="s">
        <v>1244</v>
      </c>
      <c r="L504">
        <v>1123.5</v>
      </c>
      <c r="M504">
        <v>1137.5</v>
      </c>
      <c r="N504">
        <v>900</v>
      </c>
      <c r="O504" t="s">
        <v>1239</v>
      </c>
      <c r="P504">
        <v>0.79021060757394901</v>
      </c>
      <c r="Q504">
        <v>0.91337031270327396</v>
      </c>
      <c r="R504">
        <v>0.14886387557218</v>
      </c>
      <c r="S504">
        <v>5.4992837215184998E-2</v>
      </c>
      <c r="T504">
        <v>-0.53921173239384601</v>
      </c>
      <c r="U504">
        <v>0.53921173239384601</v>
      </c>
      <c r="V504">
        <v>0.98402701176098695</v>
      </c>
      <c r="W504">
        <v>-2.33</v>
      </c>
      <c r="X504">
        <v>3.55</v>
      </c>
      <c r="Y504">
        <v>207494</v>
      </c>
      <c r="Z504">
        <v>11527</v>
      </c>
      <c r="AA504">
        <v>0.56000000000000005</v>
      </c>
      <c r="AB504">
        <v>18</v>
      </c>
      <c r="AC504">
        <v>13</v>
      </c>
      <c r="AD504">
        <v>5</v>
      </c>
      <c r="AE504">
        <v>72.22</v>
      </c>
      <c r="AF504">
        <v>13</v>
      </c>
      <c r="AG504">
        <v>7</v>
      </c>
      <c r="AH504">
        <v>2</v>
      </c>
      <c r="AI504">
        <v>9</v>
      </c>
    </row>
    <row r="505" spans="1:35" x14ac:dyDescent="0.2">
      <c r="A505" s="102">
        <v>1403</v>
      </c>
      <c r="B505">
        <v>4061</v>
      </c>
      <c r="C505" t="s">
        <v>1473</v>
      </c>
      <c r="D505" t="s">
        <v>1263</v>
      </c>
      <c r="E505">
        <v>2818</v>
      </c>
      <c r="F505">
        <v>2847</v>
      </c>
      <c r="G505">
        <v>300</v>
      </c>
      <c r="H505" t="s">
        <v>1239</v>
      </c>
      <c r="I505">
        <v>7189</v>
      </c>
      <c r="J505" t="s">
        <v>42</v>
      </c>
      <c r="K505" t="s">
        <v>1294</v>
      </c>
      <c r="L505">
        <v>655</v>
      </c>
      <c r="M505">
        <v>651</v>
      </c>
      <c r="N505">
        <v>1300</v>
      </c>
      <c r="O505" t="s">
        <v>1242</v>
      </c>
      <c r="P505">
        <v>0.95542820644453996</v>
      </c>
      <c r="Q505">
        <v>0.82740500515502402</v>
      </c>
      <c r="R505" s="15">
        <v>5.7981027358434403E-3</v>
      </c>
      <c r="S505">
        <v>3.1338790129494802E-2</v>
      </c>
      <c r="T505">
        <v>2.27812909826276</v>
      </c>
      <c r="U505">
        <v>2.27812909826276</v>
      </c>
      <c r="V505">
        <v>2.2159547129988901</v>
      </c>
      <c r="W505">
        <v>9.41</v>
      </c>
      <c r="X505">
        <v>0.91</v>
      </c>
      <c r="Y505">
        <v>207353</v>
      </c>
      <c r="Z505">
        <v>11520</v>
      </c>
      <c r="AA505">
        <v>0.75</v>
      </c>
      <c r="AB505">
        <v>18</v>
      </c>
      <c r="AC505">
        <v>11</v>
      </c>
      <c r="AD505">
        <v>7</v>
      </c>
      <c r="AE505">
        <v>61.11</v>
      </c>
      <c r="AF505">
        <v>12</v>
      </c>
      <c r="AG505">
        <v>9</v>
      </c>
      <c r="AH505">
        <v>5</v>
      </c>
      <c r="AI505">
        <v>4</v>
      </c>
    </row>
    <row r="506" spans="1:35" x14ac:dyDescent="0.2">
      <c r="A506" s="102">
        <v>1454</v>
      </c>
      <c r="B506">
        <v>7267</v>
      </c>
      <c r="C506" t="s">
        <v>58</v>
      </c>
      <c r="D506" t="s">
        <v>1256</v>
      </c>
      <c r="E506">
        <v>2902</v>
      </c>
      <c r="F506">
        <v>2935</v>
      </c>
      <c r="G506">
        <v>400</v>
      </c>
      <c r="H506" t="s">
        <v>1239</v>
      </c>
      <c r="I506">
        <v>9787</v>
      </c>
      <c r="J506" t="s">
        <v>1655</v>
      </c>
      <c r="K506" t="s">
        <v>1253</v>
      </c>
      <c r="L506">
        <v>3535</v>
      </c>
      <c r="M506">
        <v>3540</v>
      </c>
      <c r="N506">
        <v>300</v>
      </c>
      <c r="O506" t="s">
        <v>1242</v>
      </c>
      <c r="P506">
        <v>0.56425199993023001</v>
      </c>
      <c r="Q506">
        <v>0.82339626391006004</v>
      </c>
      <c r="R506">
        <v>0.384612137080167</v>
      </c>
      <c r="S506">
        <v>2.41763104766014E-2</v>
      </c>
      <c r="T506">
        <v>1.48347287247747</v>
      </c>
      <c r="U506">
        <v>1.48347287247747</v>
      </c>
      <c r="V506">
        <v>1.4856558283783601</v>
      </c>
      <c r="W506">
        <v>4.13</v>
      </c>
      <c r="X506">
        <v>10.55</v>
      </c>
      <c r="Y506">
        <v>207162</v>
      </c>
      <c r="Z506">
        <v>25895</v>
      </c>
      <c r="AA506">
        <v>1.63</v>
      </c>
      <c r="AB506">
        <v>8</v>
      </c>
      <c r="AC506">
        <v>6</v>
      </c>
      <c r="AD506">
        <v>2</v>
      </c>
      <c r="AE506">
        <v>75</v>
      </c>
      <c r="AF506">
        <v>11</v>
      </c>
      <c r="AG506">
        <v>5</v>
      </c>
      <c r="AH506">
        <v>0</v>
      </c>
      <c r="AI506">
        <v>3</v>
      </c>
    </row>
    <row r="507" spans="1:35" x14ac:dyDescent="0.2">
      <c r="A507" s="102">
        <v>1447</v>
      </c>
      <c r="B507">
        <v>4212</v>
      </c>
      <c r="C507" t="s">
        <v>666</v>
      </c>
      <c r="D507" t="s">
        <v>1263</v>
      </c>
      <c r="E507">
        <v>2209</v>
      </c>
      <c r="F507">
        <v>2225</v>
      </c>
      <c r="G507">
        <v>400</v>
      </c>
      <c r="H507" t="s">
        <v>1242</v>
      </c>
      <c r="I507">
        <v>8595</v>
      </c>
      <c r="J507" t="s">
        <v>1408</v>
      </c>
      <c r="K507" t="s">
        <v>1428</v>
      </c>
      <c r="L507">
        <v>4455</v>
      </c>
      <c r="M507">
        <v>4420</v>
      </c>
      <c r="N507">
        <v>200</v>
      </c>
      <c r="O507" t="s">
        <v>1239</v>
      </c>
      <c r="P507">
        <v>0.87410653303983599</v>
      </c>
      <c r="Q507">
        <v>0.82392370928515102</v>
      </c>
      <c r="R507" s="106">
        <v>5.1843565526868104E-4</v>
      </c>
      <c r="S507">
        <v>4.4067665819360197E-2</v>
      </c>
      <c r="T507">
        <v>-1.7501554295600701</v>
      </c>
      <c r="U507">
        <v>1.7501554295600701</v>
      </c>
      <c r="V507">
        <v>1.68493291627276</v>
      </c>
      <c r="W507">
        <v>-6.21</v>
      </c>
      <c r="X507">
        <v>0.68</v>
      </c>
      <c r="Y507">
        <v>207022</v>
      </c>
      <c r="Z507">
        <v>12178</v>
      </c>
      <c r="AA507">
        <v>0.64</v>
      </c>
      <c r="AB507">
        <v>17</v>
      </c>
      <c r="AC507">
        <v>10</v>
      </c>
      <c r="AD507">
        <v>7</v>
      </c>
      <c r="AE507">
        <v>58.82</v>
      </c>
      <c r="AF507">
        <v>12</v>
      </c>
      <c r="AG507">
        <v>6</v>
      </c>
      <c r="AH507">
        <v>2</v>
      </c>
      <c r="AI507">
        <v>9</v>
      </c>
    </row>
    <row r="508" spans="1:35" x14ac:dyDescent="0.2">
      <c r="A508" s="102">
        <v>1686</v>
      </c>
      <c r="B508">
        <v>7259</v>
      </c>
      <c r="C508" t="s">
        <v>25</v>
      </c>
      <c r="D508" t="s">
        <v>1256</v>
      </c>
      <c r="E508">
        <v>3750</v>
      </c>
      <c r="F508">
        <v>3725</v>
      </c>
      <c r="G508">
        <v>200</v>
      </c>
      <c r="H508" t="s">
        <v>1239</v>
      </c>
      <c r="I508">
        <v>9069</v>
      </c>
      <c r="J508" t="s">
        <v>1349</v>
      </c>
      <c r="K508" t="s">
        <v>1359</v>
      </c>
      <c r="L508">
        <v>813</v>
      </c>
      <c r="M508">
        <v>827</v>
      </c>
      <c r="N508">
        <v>900</v>
      </c>
      <c r="O508" t="s">
        <v>1242</v>
      </c>
      <c r="P508">
        <v>0.703693390905618</v>
      </c>
      <c r="Q508">
        <v>0.80107670416795795</v>
      </c>
      <c r="R508" s="15">
        <v>0.312533147241218</v>
      </c>
      <c r="S508" s="106">
        <v>1.37455975064367E-2</v>
      </c>
      <c r="T508">
        <v>0.29842908921213201</v>
      </c>
      <c r="U508">
        <v>0.29842908921213201</v>
      </c>
      <c r="V508">
        <v>0.437479152046167</v>
      </c>
      <c r="W508">
        <v>1.44</v>
      </c>
      <c r="X508">
        <v>0.09</v>
      </c>
      <c r="Y508">
        <v>206661</v>
      </c>
      <c r="Z508">
        <v>13777</v>
      </c>
      <c r="AA508">
        <v>0.87</v>
      </c>
      <c r="AB508">
        <v>15</v>
      </c>
      <c r="AC508">
        <v>11</v>
      </c>
      <c r="AD508">
        <v>4</v>
      </c>
      <c r="AE508">
        <v>73.33</v>
      </c>
      <c r="AF508">
        <v>13</v>
      </c>
      <c r="AG508">
        <v>6</v>
      </c>
      <c r="AH508">
        <v>2</v>
      </c>
      <c r="AI508">
        <v>7</v>
      </c>
    </row>
    <row r="509" spans="1:35" x14ac:dyDescent="0.2">
      <c r="A509" s="102">
        <v>1175</v>
      </c>
      <c r="B509">
        <v>2001</v>
      </c>
      <c r="C509" t="s">
        <v>1160</v>
      </c>
      <c r="D509" t="s">
        <v>1266</v>
      </c>
      <c r="E509">
        <v>1630</v>
      </c>
      <c r="F509">
        <v>1606</v>
      </c>
      <c r="G509">
        <v>700</v>
      </c>
      <c r="H509" t="s">
        <v>1242</v>
      </c>
      <c r="I509">
        <v>7181</v>
      </c>
      <c r="J509" t="s">
        <v>61</v>
      </c>
      <c r="K509" t="s">
        <v>1418</v>
      </c>
      <c r="L509">
        <v>1780</v>
      </c>
      <c r="M509">
        <v>1783</v>
      </c>
      <c r="N509">
        <v>600</v>
      </c>
      <c r="O509" t="s">
        <v>1239</v>
      </c>
      <c r="P509">
        <v>0.58617971474762298</v>
      </c>
      <c r="Q509">
        <v>0.84578917964450795</v>
      </c>
      <c r="R509">
        <v>0.182088610309073</v>
      </c>
      <c r="S509" s="106">
        <v>2.19774628552813E-2</v>
      </c>
      <c r="T509">
        <v>-0.171023098558301</v>
      </c>
      <c r="U509">
        <v>0.171023098558301</v>
      </c>
      <c r="V509">
        <v>0.32759492870406198</v>
      </c>
      <c r="W509">
        <v>-0.76</v>
      </c>
      <c r="X509">
        <v>5.09</v>
      </c>
      <c r="Y509">
        <v>206573</v>
      </c>
      <c r="Z509">
        <v>8981</v>
      </c>
      <c r="AA509">
        <v>0.41</v>
      </c>
      <c r="AB509">
        <v>23</v>
      </c>
      <c r="AC509">
        <v>13</v>
      </c>
      <c r="AD509">
        <v>10</v>
      </c>
      <c r="AE509">
        <v>56.52</v>
      </c>
      <c r="AF509">
        <v>14</v>
      </c>
      <c r="AG509">
        <v>7</v>
      </c>
      <c r="AH509">
        <v>6</v>
      </c>
      <c r="AI509">
        <v>10</v>
      </c>
    </row>
    <row r="510" spans="1:35" x14ac:dyDescent="0.2">
      <c r="A510" s="102">
        <v>937</v>
      </c>
      <c r="B510">
        <v>6201</v>
      </c>
      <c r="C510" t="s">
        <v>1606</v>
      </c>
      <c r="D510" t="s">
        <v>1256</v>
      </c>
      <c r="E510">
        <v>5990</v>
      </c>
      <c r="F510">
        <v>6020</v>
      </c>
      <c r="G510">
        <v>100</v>
      </c>
      <c r="H510" t="s">
        <v>1239</v>
      </c>
      <c r="I510">
        <v>6925</v>
      </c>
      <c r="J510" t="s">
        <v>1650</v>
      </c>
      <c r="K510" t="s">
        <v>1244</v>
      </c>
      <c r="L510">
        <v>1375</v>
      </c>
      <c r="M510">
        <v>1411</v>
      </c>
      <c r="N510">
        <v>400</v>
      </c>
      <c r="O510" t="s">
        <v>1242</v>
      </c>
      <c r="P510">
        <v>0.55490584601609105</v>
      </c>
      <c r="Q510">
        <v>0.86402205276854305</v>
      </c>
      <c r="R510" s="106">
        <v>0.27607157334907001</v>
      </c>
      <c r="S510">
        <v>1.40803970247355E-2</v>
      </c>
      <c r="T510">
        <v>2.33101976850641</v>
      </c>
      <c r="U510">
        <v>2.33101976850641</v>
      </c>
      <c r="V510">
        <v>3.0360946790148802</v>
      </c>
      <c r="W510">
        <v>7.95</v>
      </c>
      <c r="X510">
        <v>6.25</v>
      </c>
      <c r="Y510">
        <v>204987</v>
      </c>
      <c r="Z510">
        <v>11388</v>
      </c>
      <c r="AA510">
        <v>0.76</v>
      </c>
      <c r="AB510">
        <v>18</v>
      </c>
      <c r="AC510">
        <v>11</v>
      </c>
      <c r="AD510">
        <v>7</v>
      </c>
      <c r="AE510">
        <v>61.11</v>
      </c>
      <c r="AF510">
        <v>11</v>
      </c>
      <c r="AG510">
        <v>7</v>
      </c>
      <c r="AH510">
        <v>4</v>
      </c>
      <c r="AI510">
        <v>7</v>
      </c>
    </row>
    <row r="511" spans="1:35" x14ac:dyDescent="0.2">
      <c r="A511" s="102">
        <v>1334</v>
      </c>
      <c r="B511">
        <v>1951</v>
      </c>
      <c r="C511" t="s">
        <v>1658</v>
      </c>
      <c r="D511" t="s">
        <v>1249</v>
      </c>
      <c r="E511">
        <v>2525</v>
      </c>
      <c r="F511">
        <v>2526</v>
      </c>
      <c r="G511">
        <v>400</v>
      </c>
      <c r="H511" t="s">
        <v>1239</v>
      </c>
      <c r="I511">
        <v>9076</v>
      </c>
      <c r="J511" t="s">
        <v>912</v>
      </c>
      <c r="K511" t="s">
        <v>1359</v>
      </c>
      <c r="L511">
        <v>1270</v>
      </c>
      <c r="M511">
        <v>1270</v>
      </c>
      <c r="N511">
        <v>800</v>
      </c>
      <c r="O511" t="s">
        <v>1242</v>
      </c>
      <c r="P511">
        <v>0.87835713001830895</v>
      </c>
      <c r="Q511">
        <v>0.83373285083856097</v>
      </c>
      <c r="R511">
        <v>5.9698950536601E-2</v>
      </c>
      <c r="S511">
        <v>1.1700762554404E-2</v>
      </c>
      <c r="T511">
        <v>1.9847016190976601</v>
      </c>
      <c r="U511">
        <v>1.9847016190976601</v>
      </c>
      <c r="V511">
        <v>1.62532806090204</v>
      </c>
      <c r="W511">
        <v>4.18</v>
      </c>
      <c r="X511">
        <v>0.55000000000000004</v>
      </c>
      <c r="Y511">
        <v>204902</v>
      </c>
      <c r="Z511">
        <v>10784</v>
      </c>
      <c r="AA511">
        <v>0.45</v>
      </c>
      <c r="AB511">
        <v>19</v>
      </c>
      <c r="AC511">
        <v>13</v>
      </c>
      <c r="AD511">
        <v>6</v>
      </c>
      <c r="AE511">
        <v>68.42</v>
      </c>
      <c r="AF511">
        <v>12</v>
      </c>
      <c r="AG511">
        <v>7</v>
      </c>
      <c r="AH511">
        <v>3</v>
      </c>
      <c r="AI511">
        <v>9</v>
      </c>
    </row>
    <row r="512" spans="1:35" x14ac:dyDescent="0.2">
      <c r="A512" s="102">
        <v>979</v>
      </c>
      <c r="B512">
        <v>5201</v>
      </c>
      <c r="C512" t="s">
        <v>1627</v>
      </c>
      <c r="D512" t="s">
        <v>1238</v>
      </c>
      <c r="E512">
        <v>3330</v>
      </c>
      <c r="F512">
        <v>3325</v>
      </c>
      <c r="G512">
        <v>200</v>
      </c>
      <c r="H512" t="s">
        <v>1242</v>
      </c>
      <c r="I512">
        <v>7259</v>
      </c>
      <c r="J512" t="s">
        <v>25</v>
      </c>
      <c r="K512" t="s">
        <v>1256</v>
      </c>
      <c r="L512">
        <v>3750</v>
      </c>
      <c r="M512">
        <v>3725</v>
      </c>
      <c r="N512">
        <v>200</v>
      </c>
      <c r="O512" t="s">
        <v>1239</v>
      </c>
      <c r="P512">
        <v>0.70400877456463695</v>
      </c>
      <c r="Q512">
        <v>0.860351157204713</v>
      </c>
      <c r="R512" s="15">
        <v>0.109989637187572</v>
      </c>
      <c r="S512">
        <v>8.7722387751818703E-2</v>
      </c>
      <c r="T512">
        <v>-1.7963730998052001</v>
      </c>
      <c r="U512">
        <v>1.7963730998052001</v>
      </c>
      <c r="V512">
        <v>2.0756011322454202</v>
      </c>
      <c r="W512">
        <v>-7.89</v>
      </c>
      <c r="X512">
        <v>10.74</v>
      </c>
      <c r="Y512">
        <v>204642</v>
      </c>
      <c r="Z512">
        <v>22738</v>
      </c>
      <c r="AA512">
        <v>1.32</v>
      </c>
      <c r="AB512">
        <v>9</v>
      </c>
      <c r="AC512">
        <v>7</v>
      </c>
      <c r="AD512">
        <v>2</v>
      </c>
      <c r="AE512">
        <v>77.78</v>
      </c>
      <c r="AF512">
        <v>13</v>
      </c>
      <c r="AG512">
        <v>5</v>
      </c>
      <c r="AH512">
        <v>1</v>
      </c>
      <c r="AI512">
        <v>3</v>
      </c>
    </row>
    <row r="513" spans="1:35" x14ac:dyDescent="0.2">
      <c r="A513" s="102">
        <v>762</v>
      </c>
      <c r="B513">
        <v>3048</v>
      </c>
      <c r="C513" t="s">
        <v>1552</v>
      </c>
      <c r="D513" t="s">
        <v>1264</v>
      </c>
      <c r="E513">
        <v>1031</v>
      </c>
      <c r="F513">
        <v>1036</v>
      </c>
      <c r="G513">
        <v>900</v>
      </c>
      <c r="H513" t="s">
        <v>1242</v>
      </c>
      <c r="I513">
        <v>5802</v>
      </c>
      <c r="J513" t="s">
        <v>1460</v>
      </c>
      <c r="K513" t="s">
        <v>1254</v>
      </c>
      <c r="L513">
        <v>1370</v>
      </c>
      <c r="M513">
        <v>1389.5</v>
      </c>
      <c r="N513">
        <v>700</v>
      </c>
      <c r="O513" t="s">
        <v>1239</v>
      </c>
      <c r="P513">
        <v>0.78721154650643299</v>
      </c>
      <c r="Q513">
        <v>0.87982932176526096</v>
      </c>
      <c r="R513">
        <v>0.102820599999039</v>
      </c>
      <c r="S513">
        <v>3.7481404836393899E-3</v>
      </c>
      <c r="T513">
        <v>-1.1817399411810601</v>
      </c>
      <c r="U513">
        <v>1.1817399411810601</v>
      </c>
      <c r="V513">
        <v>1.5501293965385401</v>
      </c>
      <c r="W513">
        <v>-3.71</v>
      </c>
      <c r="X513">
        <v>4.1399999999999997</v>
      </c>
      <c r="Y513">
        <v>204619</v>
      </c>
      <c r="Z513">
        <v>10769</v>
      </c>
      <c r="AA513">
        <v>0.57999999999999996</v>
      </c>
      <c r="AB513">
        <v>19</v>
      </c>
      <c r="AC513">
        <v>12</v>
      </c>
      <c r="AD513">
        <v>7</v>
      </c>
      <c r="AE513">
        <v>63.16</v>
      </c>
      <c r="AF513">
        <v>11</v>
      </c>
      <c r="AG513">
        <v>9</v>
      </c>
      <c r="AH513">
        <v>3</v>
      </c>
      <c r="AI513">
        <v>7</v>
      </c>
    </row>
    <row r="514" spans="1:35" x14ac:dyDescent="0.2">
      <c r="A514" s="102">
        <v>88</v>
      </c>
      <c r="B514">
        <v>9503</v>
      </c>
      <c r="C514" t="s">
        <v>2071</v>
      </c>
      <c r="D514" t="s">
        <v>1296</v>
      </c>
      <c r="E514">
        <v>1268.5</v>
      </c>
      <c r="F514">
        <v>1239</v>
      </c>
      <c r="G514">
        <v>800</v>
      </c>
      <c r="H514" t="s">
        <v>1239</v>
      </c>
      <c r="I514">
        <v>9506</v>
      </c>
      <c r="J514" t="s">
        <v>1295</v>
      </c>
      <c r="K514" t="s">
        <v>1296</v>
      </c>
      <c r="L514">
        <v>1000</v>
      </c>
      <c r="M514">
        <v>995</v>
      </c>
      <c r="N514">
        <v>1000</v>
      </c>
      <c r="O514" t="s">
        <v>1242</v>
      </c>
      <c r="P514">
        <v>0.55177398313970705</v>
      </c>
      <c r="Q514">
        <v>0.94611300269690102</v>
      </c>
      <c r="R514" s="106">
        <v>0.38284534281549698</v>
      </c>
      <c r="S514" s="106">
        <v>3.82507649930207E-2</v>
      </c>
      <c r="T514">
        <v>1.67826265253331</v>
      </c>
      <c r="U514">
        <v>1.67826265253331</v>
      </c>
      <c r="V514">
        <v>1.81607004040376</v>
      </c>
      <c r="W514">
        <v>5.71</v>
      </c>
      <c r="X514">
        <v>0.38</v>
      </c>
      <c r="Y514">
        <v>204570</v>
      </c>
      <c r="Z514">
        <v>12786</v>
      </c>
      <c r="AA514">
        <v>0.62</v>
      </c>
      <c r="AB514">
        <v>16</v>
      </c>
      <c r="AC514">
        <v>11</v>
      </c>
      <c r="AD514">
        <v>5</v>
      </c>
      <c r="AE514">
        <v>68.75</v>
      </c>
      <c r="AF514">
        <v>15</v>
      </c>
      <c r="AG514">
        <v>5</v>
      </c>
      <c r="AH514">
        <v>0</v>
      </c>
      <c r="AI514">
        <v>11</v>
      </c>
    </row>
    <row r="515" spans="1:35" x14ac:dyDescent="0.2">
      <c r="A515" s="102">
        <v>652</v>
      </c>
      <c r="B515">
        <v>1881</v>
      </c>
      <c r="C515" t="s">
        <v>570</v>
      </c>
      <c r="D515" t="s">
        <v>1249</v>
      </c>
      <c r="E515">
        <v>2599</v>
      </c>
      <c r="F515">
        <v>2589</v>
      </c>
      <c r="G515">
        <v>300</v>
      </c>
      <c r="H515" t="s">
        <v>1239</v>
      </c>
      <c r="I515">
        <v>8586</v>
      </c>
      <c r="J515" t="s">
        <v>1353</v>
      </c>
      <c r="K515" t="s">
        <v>1245</v>
      </c>
      <c r="L515">
        <v>2990</v>
      </c>
      <c r="M515">
        <v>2947</v>
      </c>
      <c r="N515">
        <v>300</v>
      </c>
      <c r="O515" t="s">
        <v>1242</v>
      </c>
      <c r="P515">
        <v>0.77270077740895005</v>
      </c>
      <c r="Q515">
        <v>0.88824153465604105</v>
      </c>
      <c r="R515">
        <v>0.40684953695292198</v>
      </c>
      <c r="S515">
        <v>6.7288276086490406E-2</v>
      </c>
      <c r="T515">
        <v>0.49286566075467703</v>
      </c>
      <c r="U515">
        <v>0.49286566075467703</v>
      </c>
      <c r="V515">
        <v>0.309677900159958</v>
      </c>
      <c r="W515">
        <v>2.0299999999999998</v>
      </c>
      <c r="X515">
        <v>12.15</v>
      </c>
      <c r="Y515">
        <v>204205</v>
      </c>
      <c r="Z515">
        <v>10210</v>
      </c>
      <c r="AA515">
        <v>0.5</v>
      </c>
      <c r="AB515">
        <v>20</v>
      </c>
      <c r="AC515">
        <v>11</v>
      </c>
      <c r="AD515">
        <v>9</v>
      </c>
      <c r="AE515">
        <v>55</v>
      </c>
      <c r="AF515">
        <v>12</v>
      </c>
      <c r="AG515">
        <v>8</v>
      </c>
      <c r="AH515">
        <v>5</v>
      </c>
      <c r="AI515">
        <v>7</v>
      </c>
    </row>
    <row r="516" spans="1:35" x14ac:dyDescent="0.2">
      <c r="A516" s="102">
        <v>1340</v>
      </c>
      <c r="B516">
        <v>4676</v>
      </c>
      <c r="C516" t="s">
        <v>1686</v>
      </c>
      <c r="D516" t="s">
        <v>1241</v>
      </c>
      <c r="E516">
        <v>1358</v>
      </c>
      <c r="F516">
        <v>1365</v>
      </c>
      <c r="G516">
        <v>600</v>
      </c>
      <c r="H516" t="s">
        <v>1239</v>
      </c>
      <c r="I516">
        <v>7846</v>
      </c>
      <c r="J516" t="s">
        <v>810</v>
      </c>
      <c r="K516" t="s">
        <v>1262</v>
      </c>
      <c r="L516">
        <v>3920</v>
      </c>
      <c r="M516">
        <v>3845</v>
      </c>
      <c r="N516">
        <v>200</v>
      </c>
      <c r="O516" t="s">
        <v>1242</v>
      </c>
      <c r="P516">
        <v>0.74242995332517203</v>
      </c>
      <c r="Q516">
        <v>0.83318584138504104</v>
      </c>
      <c r="R516">
        <v>0.329637297481572</v>
      </c>
      <c r="S516">
        <v>2.77009920863679E-3</v>
      </c>
      <c r="T516">
        <v>1.0247572541821901</v>
      </c>
      <c r="U516">
        <v>1.0247572541821901</v>
      </c>
      <c r="V516">
        <v>0.52319132053225204</v>
      </c>
      <c r="W516">
        <v>2.58</v>
      </c>
      <c r="X516">
        <v>6.5</v>
      </c>
      <c r="Y516">
        <v>204118</v>
      </c>
      <c r="Z516">
        <v>12757</v>
      </c>
      <c r="AA516">
        <v>0.78</v>
      </c>
      <c r="AB516">
        <v>16</v>
      </c>
      <c r="AC516">
        <v>9</v>
      </c>
      <c r="AD516">
        <v>7</v>
      </c>
      <c r="AE516">
        <v>56.25</v>
      </c>
      <c r="AF516">
        <v>12</v>
      </c>
      <c r="AG516">
        <v>5</v>
      </c>
      <c r="AH516">
        <v>2</v>
      </c>
      <c r="AI516">
        <v>9</v>
      </c>
    </row>
    <row r="517" spans="1:35" x14ac:dyDescent="0.2">
      <c r="A517" s="102">
        <v>3</v>
      </c>
      <c r="B517">
        <v>5333</v>
      </c>
      <c r="C517" t="s">
        <v>234</v>
      </c>
      <c r="D517" t="s">
        <v>1238</v>
      </c>
      <c r="E517">
        <v>1817</v>
      </c>
      <c r="F517">
        <v>1826</v>
      </c>
      <c r="G517">
        <v>500</v>
      </c>
      <c r="H517" t="s">
        <v>1239</v>
      </c>
      <c r="I517">
        <v>5393</v>
      </c>
      <c r="J517" t="s">
        <v>233</v>
      </c>
      <c r="K517" t="s">
        <v>1238</v>
      </c>
      <c r="L517">
        <v>2470</v>
      </c>
      <c r="M517">
        <v>2457</v>
      </c>
      <c r="N517">
        <v>400</v>
      </c>
      <c r="O517" t="s">
        <v>1242</v>
      </c>
      <c r="P517">
        <v>0.68072394495539601</v>
      </c>
      <c r="Q517">
        <v>0.97370621915774003</v>
      </c>
      <c r="R517">
        <v>0.15251624544290801</v>
      </c>
      <c r="S517" s="15">
        <v>2.9291108793126802E-5</v>
      </c>
      <c r="T517">
        <v>1.3705887912946699</v>
      </c>
      <c r="U517">
        <v>1.3705887912946699</v>
      </c>
      <c r="V517">
        <v>1.1446974641246299</v>
      </c>
      <c r="W517">
        <v>4.0599999999999996</v>
      </c>
      <c r="X517">
        <v>7.1</v>
      </c>
      <c r="Y517">
        <v>204024</v>
      </c>
      <c r="Z517">
        <v>12001</v>
      </c>
      <c r="AA517">
        <v>0.61</v>
      </c>
      <c r="AB517">
        <v>17</v>
      </c>
      <c r="AC517">
        <v>12</v>
      </c>
      <c r="AD517">
        <v>5</v>
      </c>
      <c r="AE517">
        <v>70.59</v>
      </c>
      <c r="AF517">
        <v>11</v>
      </c>
      <c r="AG517">
        <v>7</v>
      </c>
      <c r="AH517">
        <v>5</v>
      </c>
      <c r="AI517">
        <v>5</v>
      </c>
    </row>
    <row r="518" spans="1:35" x14ac:dyDescent="0.2">
      <c r="A518" s="102">
        <v>1633</v>
      </c>
      <c r="B518">
        <v>2503</v>
      </c>
      <c r="C518" t="s">
        <v>2068</v>
      </c>
      <c r="D518" t="s">
        <v>1266</v>
      </c>
      <c r="E518">
        <v>2144.5</v>
      </c>
      <c r="F518">
        <v>2120.5</v>
      </c>
      <c r="G518">
        <v>500</v>
      </c>
      <c r="H518" t="s">
        <v>1242</v>
      </c>
      <c r="I518">
        <v>4401</v>
      </c>
      <c r="J518" t="s">
        <v>223</v>
      </c>
      <c r="K518" t="s">
        <v>1263</v>
      </c>
      <c r="L518">
        <v>1490</v>
      </c>
      <c r="M518">
        <v>1491</v>
      </c>
      <c r="N518">
        <v>700</v>
      </c>
      <c r="O518" t="s">
        <v>1239</v>
      </c>
      <c r="P518">
        <v>0.69946528730964797</v>
      </c>
      <c r="Q518">
        <v>0.80647331311551396</v>
      </c>
      <c r="R518" s="106">
        <v>5.99852272327943E-2</v>
      </c>
      <c r="S518">
        <v>6.3138856098682696E-3</v>
      </c>
      <c r="T518">
        <v>-1.96928722171719</v>
      </c>
      <c r="U518">
        <v>1.96928722171719</v>
      </c>
      <c r="V518">
        <v>1.66156670673332</v>
      </c>
      <c r="W518">
        <v>-5</v>
      </c>
      <c r="X518">
        <v>1.56</v>
      </c>
      <c r="Y518">
        <v>203963</v>
      </c>
      <c r="Z518">
        <v>18542</v>
      </c>
      <c r="AA518">
        <v>0.99</v>
      </c>
      <c r="AB518">
        <v>11</v>
      </c>
      <c r="AC518">
        <v>8</v>
      </c>
      <c r="AD518">
        <v>3</v>
      </c>
      <c r="AE518">
        <v>72.73</v>
      </c>
      <c r="AF518">
        <v>12</v>
      </c>
      <c r="AG518">
        <v>4</v>
      </c>
      <c r="AH518">
        <v>1</v>
      </c>
      <c r="AI518">
        <v>6</v>
      </c>
    </row>
    <row r="519" spans="1:35" x14ac:dyDescent="0.2">
      <c r="A519" s="102">
        <v>1374</v>
      </c>
      <c r="B519">
        <v>6201</v>
      </c>
      <c r="C519" t="s">
        <v>1606</v>
      </c>
      <c r="D519" t="s">
        <v>1256</v>
      </c>
      <c r="E519">
        <v>5990</v>
      </c>
      <c r="F519">
        <v>6020</v>
      </c>
      <c r="G519">
        <v>100</v>
      </c>
      <c r="H519" t="s">
        <v>1239</v>
      </c>
      <c r="I519">
        <v>9303</v>
      </c>
      <c r="J519" t="s">
        <v>1638</v>
      </c>
      <c r="K519" t="s">
        <v>1657</v>
      </c>
      <c r="L519">
        <v>1375</v>
      </c>
      <c r="M519">
        <v>1379</v>
      </c>
      <c r="N519">
        <v>400</v>
      </c>
      <c r="O519" t="s">
        <v>1242</v>
      </c>
      <c r="P519">
        <v>0.57827850305806505</v>
      </c>
      <c r="Q519">
        <v>0.83034836195010597</v>
      </c>
      <c r="R519" s="106">
        <v>0.23570695122819099</v>
      </c>
      <c r="S519">
        <v>1.37846480834495E-3</v>
      </c>
      <c r="T519">
        <v>0.90403284042479604</v>
      </c>
      <c r="U519">
        <v>0.90403284042479604</v>
      </c>
      <c r="V519">
        <v>1.7695422352353001</v>
      </c>
      <c r="W519">
        <v>1.82</v>
      </c>
      <c r="X519">
        <v>8.3699999999999992</v>
      </c>
      <c r="Y519">
        <v>203756</v>
      </c>
      <c r="Z519">
        <v>13584</v>
      </c>
      <c r="AA519">
        <v>1.03</v>
      </c>
      <c r="AB519">
        <v>15</v>
      </c>
      <c r="AC519">
        <v>10</v>
      </c>
      <c r="AD519">
        <v>5</v>
      </c>
      <c r="AE519">
        <v>66.67</v>
      </c>
      <c r="AF519">
        <v>15</v>
      </c>
      <c r="AG519">
        <v>5</v>
      </c>
      <c r="AH519">
        <v>0</v>
      </c>
      <c r="AI519">
        <v>10</v>
      </c>
    </row>
    <row r="520" spans="1:35" x14ac:dyDescent="0.2">
      <c r="A520" s="102">
        <v>1561</v>
      </c>
      <c r="B520">
        <v>1605</v>
      </c>
      <c r="C520" t="s">
        <v>1467</v>
      </c>
      <c r="D520" t="s">
        <v>1449</v>
      </c>
      <c r="E520">
        <v>1018.5</v>
      </c>
      <c r="F520">
        <v>1020</v>
      </c>
      <c r="G520">
        <v>800</v>
      </c>
      <c r="H520" t="s">
        <v>1239</v>
      </c>
      <c r="I520">
        <v>4967</v>
      </c>
      <c r="J520" t="s">
        <v>692</v>
      </c>
      <c r="K520" t="s">
        <v>1263</v>
      </c>
      <c r="L520">
        <v>8180</v>
      </c>
      <c r="M520">
        <v>8330</v>
      </c>
      <c r="N520">
        <v>100</v>
      </c>
      <c r="O520" t="s">
        <v>1242</v>
      </c>
      <c r="P520">
        <v>0.77964692222502596</v>
      </c>
      <c r="Q520">
        <v>0.81351547337463703</v>
      </c>
      <c r="R520">
        <v>0.20169133139637699</v>
      </c>
      <c r="S520">
        <v>6.5028520552588398E-2</v>
      </c>
      <c r="T520">
        <v>0.59837382666945604</v>
      </c>
      <c r="U520">
        <v>0.59837382666945604</v>
      </c>
      <c r="V520">
        <v>1.6180915277008301</v>
      </c>
      <c r="W520">
        <v>1.64</v>
      </c>
      <c r="X520">
        <v>2.04</v>
      </c>
      <c r="Y520">
        <v>203370</v>
      </c>
      <c r="Z520">
        <v>11963</v>
      </c>
      <c r="AA520">
        <v>0.73</v>
      </c>
      <c r="AB520">
        <v>17</v>
      </c>
      <c r="AC520">
        <v>10</v>
      </c>
      <c r="AD520">
        <v>7</v>
      </c>
      <c r="AE520">
        <v>58.82</v>
      </c>
      <c r="AF520">
        <v>10</v>
      </c>
      <c r="AG520">
        <v>10</v>
      </c>
      <c r="AH520">
        <v>5</v>
      </c>
      <c r="AI520">
        <v>2</v>
      </c>
    </row>
    <row r="521" spans="1:35" x14ac:dyDescent="0.2">
      <c r="A521" s="102">
        <v>170</v>
      </c>
      <c r="B521">
        <v>7267</v>
      </c>
      <c r="C521" t="s">
        <v>58</v>
      </c>
      <c r="D521" t="s">
        <v>1256</v>
      </c>
      <c r="E521">
        <v>2902</v>
      </c>
      <c r="F521">
        <v>2935</v>
      </c>
      <c r="G521">
        <v>300</v>
      </c>
      <c r="H521" t="s">
        <v>1239</v>
      </c>
      <c r="I521">
        <v>7272</v>
      </c>
      <c r="J521" t="s">
        <v>1443</v>
      </c>
      <c r="K521" t="s">
        <v>1256</v>
      </c>
      <c r="L521">
        <v>1846</v>
      </c>
      <c r="M521">
        <v>1856</v>
      </c>
      <c r="N521">
        <v>500</v>
      </c>
      <c r="O521" t="s">
        <v>1242</v>
      </c>
      <c r="P521">
        <v>0.75742632936276899</v>
      </c>
      <c r="Q521">
        <v>0.93094708114581204</v>
      </c>
      <c r="R521">
        <v>0.13748280012615699</v>
      </c>
      <c r="S521" s="15">
        <v>6.6987446312271795E-5</v>
      </c>
      <c r="T521">
        <v>3.1098518775956001</v>
      </c>
      <c r="U521">
        <v>3.1098518775956001</v>
      </c>
      <c r="V521">
        <v>3.2224544042220402</v>
      </c>
      <c r="W521">
        <v>11.11</v>
      </c>
      <c r="X521">
        <v>5.39</v>
      </c>
      <c r="Y521">
        <v>203311</v>
      </c>
      <c r="Z521">
        <v>18483</v>
      </c>
      <c r="AA521">
        <v>0.88</v>
      </c>
      <c r="AB521">
        <v>11</v>
      </c>
      <c r="AC521">
        <v>8</v>
      </c>
      <c r="AD521">
        <v>3</v>
      </c>
      <c r="AE521">
        <v>72.73</v>
      </c>
      <c r="AF521">
        <v>16</v>
      </c>
      <c r="AG521">
        <v>3</v>
      </c>
      <c r="AH521">
        <v>1</v>
      </c>
      <c r="AI521">
        <v>7</v>
      </c>
    </row>
    <row r="522" spans="1:35" x14ac:dyDescent="0.2">
      <c r="A522" s="102">
        <v>87</v>
      </c>
      <c r="B522">
        <v>1332</v>
      </c>
      <c r="C522" t="s">
        <v>1647</v>
      </c>
      <c r="D522" t="s">
        <v>1357</v>
      </c>
      <c r="E522">
        <v>571</v>
      </c>
      <c r="F522">
        <v>570</v>
      </c>
      <c r="G522">
        <v>1800</v>
      </c>
      <c r="H522" t="s">
        <v>1239</v>
      </c>
      <c r="I522">
        <v>9956</v>
      </c>
      <c r="J522" t="s">
        <v>1194</v>
      </c>
      <c r="K522" t="s">
        <v>1264</v>
      </c>
      <c r="L522">
        <v>1750</v>
      </c>
      <c r="M522">
        <v>1724</v>
      </c>
      <c r="N522">
        <v>600</v>
      </c>
      <c r="O522" t="s">
        <v>1242</v>
      </c>
      <c r="P522">
        <v>0.73027374092255204</v>
      </c>
      <c r="Q522">
        <v>0.94623250701652695</v>
      </c>
      <c r="R522">
        <v>0.115672437806577</v>
      </c>
      <c r="S522">
        <v>3.1993633487128301E-3</v>
      </c>
      <c r="T522">
        <v>1.4748660426870901</v>
      </c>
      <c r="U522">
        <v>1.4748660426870901</v>
      </c>
      <c r="V522">
        <v>1.3061908606068899</v>
      </c>
      <c r="W522">
        <v>5.04</v>
      </c>
      <c r="X522">
        <v>0.81</v>
      </c>
      <c r="Y522">
        <v>203075</v>
      </c>
      <c r="Z522">
        <v>8461</v>
      </c>
      <c r="AA522">
        <v>0.44</v>
      </c>
      <c r="AB522">
        <v>24</v>
      </c>
      <c r="AC522">
        <v>16</v>
      </c>
      <c r="AD522">
        <v>8</v>
      </c>
      <c r="AE522">
        <v>66.67</v>
      </c>
      <c r="AF522">
        <v>11</v>
      </c>
      <c r="AG522">
        <v>10</v>
      </c>
      <c r="AH522">
        <v>5</v>
      </c>
      <c r="AI522">
        <v>9</v>
      </c>
    </row>
    <row r="523" spans="1:35" x14ac:dyDescent="0.2">
      <c r="A523" s="102">
        <v>1424</v>
      </c>
      <c r="B523">
        <v>1605</v>
      </c>
      <c r="C523" t="s">
        <v>1467</v>
      </c>
      <c r="D523" t="s">
        <v>1449</v>
      </c>
      <c r="E523">
        <v>1018.5</v>
      </c>
      <c r="F523">
        <v>1020</v>
      </c>
      <c r="G523">
        <v>1000</v>
      </c>
      <c r="H523" t="s">
        <v>1239</v>
      </c>
      <c r="I523">
        <v>8253</v>
      </c>
      <c r="J523" t="s">
        <v>527</v>
      </c>
      <c r="K523" t="s">
        <v>1245</v>
      </c>
      <c r="L523">
        <v>1737</v>
      </c>
      <c r="M523">
        <v>1716</v>
      </c>
      <c r="N523">
        <v>600</v>
      </c>
      <c r="O523" t="s">
        <v>1242</v>
      </c>
      <c r="P523">
        <v>0.74388039018510399</v>
      </c>
      <c r="Q523">
        <v>0.82565552535120501</v>
      </c>
      <c r="R523">
        <v>0.48531182202890799</v>
      </c>
      <c r="S523">
        <v>3.7877174987246201E-2</v>
      </c>
      <c r="T523">
        <v>7.6270559901972901E-2</v>
      </c>
      <c r="U523">
        <v>7.6270559901972901E-2</v>
      </c>
      <c r="V523">
        <v>0.191825642703319</v>
      </c>
      <c r="W523">
        <v>0.28000000000000003</v>
      </c>
      <c r="X523">
        <v>0.93</v>
      </c>
      <c r="Y523">
        <v>203040</v>
      </c>
      <c r="Z523">
        <v>10152</v>
      </c>
      <c r="AA523">
        <v>0.45</v>
      </c>
      <c r="AB523">
        <v>20</v>
      </c>
      <c r="AC523">
        <v>11</v>
      </c>
      <c r="AD523">
        <v>9</v>
      </c>
      <c r="AE523">
        <v>55</v>
      </c>
      <c r="AF523">
        <v>12</v>
      </c>
      <c r="AG523">
        <v>8</v>
      </c>
      <c r="AH523">
        <v>5</v>
      </c>
      <c r="AI523">
        <v>7</v>
      </c>
    </row>
    <row r="524" spans="1:35" x14ac:dyDescent="0.2">
      <c r="A524" s="102">
        <v>1134</v>
      </c>
      <c r="B524">
        <v>3076</v>
      </c>
      <c r="C524" t="s">
        <v>1553</v>
      </c>
      <c r="D524" t="s">
        <v>1246</v>
      </c>
      <c r="E524">
        <v>1640</v>
      </c>
      <c r="F524">
        <v>1630</v>
      </c>
      <c r="G524">
        <v>600</v>
      </c>
      <c r="H524" t="s">
        <v>1242</v>
      </c>
      <c r="I524">
        <v>7186</v>
      </c>
      <c r="J524" t="s">
        <v>543</v>
      </c>
      <c r="K524" t="s">
        <v>1294</v>
      </c>
      <c r="L524">
        <v>401</v>
      </c>
      <c r="M524">
        <v>404</v>
      </c>
      <c r="N524">
        <v>2400</v>
      </c>
      <c r="O524" t="s">
        <v>1239</v>
      </c>
      <c r="P524">
        <v>0.72238104676622705</v>
      </c>
      <c r="Q524">
        <v>0.84913555524508999</v>
      </c>
      <c r="R524">
        <v>0.16113536013997601</v>
      </c>
      <c r="S524">
        <v>1.7811249744353601E-2</v>
      </c>
      <c r="T524">
        <v>-2.5951890222271001</v>
      </c>
      <c r="U524">
        <v>2.5951890222271001</v>
      </c>
      <c r="V524">
        <v>2.36693618680366</v>
      </c>
      <c r="W524">
        <v>-9.15</v>
      </c>
      <c r="X524">
        <v>0.86</v>
      </c>
      <c r="Y524">
        <v>202973</v>
      </c>
      <c r="Z524">
        <v>13532</v>
      </c>
      <c r="AA524">
        <v>0.61</v>
      </c>
      <c r="AB524">
        <v>15</v>
      </c>
      <c r="AC524">
        <v>9</v>
      </c>
      <c r="AD524">
        <v>6</v>
      </c>
      <c r="AE524">
        <v>60</v>
      </c>
      <c r="AF524">
        <v>13</v>
      </c>
      <c r="AG524">
        <v>4</v>
      </c>
      <c r="AH524">
        <v>4</v>
      </c>
      <c r="AI524">
        <v>7</v>
      </c>
    </row>
    <row r="525" spans="1:35" x14ac:dyDescent="0.2">
      <c r="A525" s="102">
        <v>614</v>
      </c>
      <c r="B525">
        <v>2427</v>
      </c>
      <c r="C525" t="s">
        <v>1502</v>
      </c>
      <c r="D525" t="s">
        <v>1253</v>
      </c>
      <c r="E525">
        <v>915</v>
      </c>
      <c r="F525">
        <v>894</v>
      </c>
      <c r="G525">
        <v>1000</v>
      </c>
      <c r="H525" t="s">
        <v>1242</v>
      </c>
      <c r="I525">
        <v>7276</v>
      </c>
      <c r="J525" t="s">
        <v>1290</v>
      </c>
      <c r="K525" t="s">
        <v>1244</v>
      </c>
      <c r="L525">
        <v>4410</v>
      </c>
      <c r="M525">
        <v>4445</v>
      </c>
      <c r="N525">
        <v>200</v>
      </c>
      <c r="O525" t="s">
        <v>1239</v>
      </c>
      <c r="P525">
        <v>0.91544005101233294</v>
      </c>
      <c r="Q525">
        <v>0.89235818846460502</v>
      </c>
      <c r="R525">
        <v>0.113639779877863</v>
      </c>
      <c r="S525">
        <v>4.5443184918702299E-2</v>
      </c>
      <c r="T525">
        <v>-1.4079031247238201</v>
      </c>
      <c r="U525">
        <v>1.4079031247238201</v>
      </c>
      <c r="V525">
        <v>0.27679193406019398</v>
      </c>
      <c r="W525">
        <v>-6.06</v>
      </c>
      <c r="X525">
        <v>0.56000000000000005</v>
      </c>
      <c r="Y525">
        <v>202657</v>
      </c>
      <c r="Z525">
        <v>9650</v>
      </c>
      <c r="AA525">
        <v>0.45</v>
      </c>
      <c r="AB525">
        <v>21</v>
      </c>
      <c r="AC525">
        <v>12</v>
      </c>
      <c r="AD525">
        <v>9</v>
      </c>
      <c r="AE525">
        <v>57.14</v>
      </c>
      <c r="AF525">
        <v>9</v>
      </c>
      <c r="AG525">
        <v>11</v>
      </c>
      <c r="AH525">
        <v>6</v>
      </c>
      <c r="AI525">
        <v>4</v>
      </c>
    </row>
    <row r="526" spans="1:35" x14ac:dyDescent="0.2">
      <c r="A526" s="102">
        <v>548</v>
      </c>
      <c r="B526">
        <v>4739</v>
      </c>
      <c r="C526" t="s">
        <v>1291</v>
      </c>
      <c r="D526" t="s">
        <v>1241</v>
      </c>
      <c r="E526">
        <v>3195</v>
      </c>
      <c r="F526">
        <v>3265</v>
      </c>
      <c r="G526">
        <v>300</v>
      </c>
      <c r="H526" t="s">
        <v>1242</v>
      </c>
      <c r="I526">
        <v>6920</v>
      </c>
      <c r="J526" t="s">
        <v>1243</v>
      </c>
      <c r="K526" t="s">
        <v>1244</v>
      </c>
      <c r="L526">
        <v>5160</v>
      </c>
      <c r="M526">
        <v>5360</v>
      </c>
      <c r="N526">
        <v>200</v>
      </c>
      <c r="O526" t="s">
        <v>1239</v>
      </c>
      <c r="P526">
        <v>0.84618638122886902</v>
      </c>
      <c r="Q526">
        <v>0.89734220227080297</v>
      </c>
      <c r="R526" s="15">
        <v>0.26628797065174398</v>
      </c>
      <c r="S526" s="15">
        <v>4.8551903846636497E-2</v>
      </c>
      <c r="T526">
        <v>-8.13736826795219E-2</v>
      </c>
      <c r="U526">
        <v>8.13736826795219E-2</v>
      </c>
      <c r="V526">
        <v>0.102581419931129</v>
      </c>
      <c r="W526">
        <v>-0.72</v>
      </c>
      <c r="X526">
        <v>8.6300000000000008</v>
      </c>
      <c r="Y526">
        <v>202543</v>
      </c>
      <c r="Z526">
        <v>9645</v>
      </c>
      <c r="AA526">
        <v>0.52</v>
      </c>
      <c r="AB526">
        <v>21</v>
      </c>
      <c r="AC526">
        <v>12</v>
      </c>
      <c r="AD526">
        <v>9</v>
      </c>
      <c r="AE526">
        <v>57.14</v>
      </c>
      <c r="AF526">
        <v>6</v>
      </c>
      <c r="AG526">
        <v>12</v>
      </c>
      <c r="AH526">
        <v>9</v>
      </c>
      <c r="AI526">
        <v>0</v>
      </c>
    </row>
    <row r="527" spans="1:35" x14ac:dyDescent="0.2">
      <c r="A527" s="102">
        <v>483</v>
      </c>
      <c r="B527">
        <v>1803</v>
      </c>
      <c r="C527" t="s">
        <v>1250</v>
      </c>
      <c r="D527" t="s">
        <v>1249</v>
      </c>
      <c r="E527">
        <v>1026</v>
      </c>
      <c r="F527">
        <v>1041</v>
      </c>
      <c r="G527">
        <v>1100</v>
      </c>
      <c r="H527" t="s">
        <v>1242</v>
      </c>
      <c r="I527">
        <v>5333</v>
      </c>
      <c r="J527" t="s">
        <v>234</v>
      </c>
      <c r="K527" t="s">
        <v>1238</v>
      </c>
      <c r="L527">
        <v>1817</v>
      </c>
      <c r="M527">
        <v>1826</v>
      </c>
      <c r="N527">
        <v>600</v>
      </c>
      <c r="O527" t="s">
        <v>1239</v>
      </c>
      <c r="P527">
        <v>0.67505887321049995</v>
      </c>
      <c r="Q527">
        <v>0.90185265764130995</v>
      </c>
      <c r="R527">
        <v>0.30255878596500002</v>
      </c>
      <c r="S527">
        <v>7.7670180049795201E-2</v>
      </c>
      <c r="T527">
        <v>-1.1806410506771501</v>
      </c>
      <c r="U527">
        <v>1.1806410506771501</v>
      </c>
      <c r="V527">
        <v>1.8602870261306901</v>
      </c>
      <c r="W527">
        <v>-2.83</v>
      </c>
      <c r="X527">
        <v>4.5199999999999996</v>
      </c>
      <c r="Y527">
        <v>202276</v>
      </c>
      <c r="Z527">
        <v>13485</v>
      </c>
      <c r="AA527">
        <v>0.67</v>
      </c>
      <c r="AB527">
        <v>15</v>
      </c>
      <c r="AC527">
        <v>11</v>
      </c>
      <c r="AD527">
        <v>4</v>
      </c>
      <c r="AE527">
        <v>73.33</v>
      </c>
      <c r="AF527">
        <v>15</v>
      </c>
      <c r="AG527">
        <v>4</v>
      </c>
      <c r="AH527">
        <v>1</v>
      </c>
      <c r="AI527">
        <v>10</v>
      </c>
    </row>
    <row r="528" spans="1:35" x14ac:dyDescent="0.2">
      <c r="A528" s="102">
        <v>1481</v>
      </c>
      <c r="B528">
        <v>6592</v>
      </c>
      <c r="C528" t="s">
        <v>1464</v>
      </c>
      <c r="D528" t="s">
        <v>1244</v>
      </c>
      <c r="E528">
        <v>3950</v>
      </c>
      <c r="F528">
        <v>3995</v>
      </c>
      <c r="G528">
        <v>200</v>
      </c>
      <c r="H528" t="s">
        <v>1239</v>
      </c>
      <c r="I528">
        <v>9101</v>
      </c>
      <c r="J528" t="s">
        <v>914</v>
      </c>
      <c r="K528" t="s">
        <v>1478</v>
      </c>
      <c r="L528">
        <v>1645</v>
      </c>
      <c r="M528">
        <v>1650</v>
      </c>
      <c r="N528">
        <v>500</v>
      </c>
      <c r="O528" t="s">
        <v>1242</v>
      </c>
      <c r="P528">
        <v>0.77785832257119003</v>
      </c>
      <c r="Q528">
        <v>0.82110857354128997</v>
      </c>
      <c r="R528">
        <v>0.142740245384647</v>
      </c>
      <c r="S528">
        <v>5.0523005959272498E-2</v>
      </c>
      <c r="T528">
        <v>2.3604774270922801</v>
      </c>
      <c r="U528">
        <v>2.3604774270922801</v>
      </c>
      <c r="V528">
        <v>1.91146722247356</v>
      </c>
      <c r="W528">
        <v>7.52</v>
      </c>
      <c r="X528">
        <v>3.25</v>
      </c>
      <c r="Y528">
        <v>202273</v>
      </c>
      <c r="Z528">
        <v>15559</v>
      </c>
      <c r="AA528">
        <v>0.83</v>
      </c>
      <c r="AB528">
        <v>13</v>
      </c>
      <c r="AC528">
        <v>8</v>
      </c>
      <c r="AD528">
        <v>5</v>
      </c>
      <c r="AE528">
        <v>61.54</v>
      </c>
      <c r="AF528">
        <v>13</v>
      </c>
      <c r="AG528">
        <v>5</v>
      </c>
      <c r="AH528">
        <v>1</v>
      </c>
      <c r="AI528">
        <v>7</v>
      </c>
    </row>
    <row r="529" spans="1:35" x14ac:dyDescent="0.2">
      <c r="A529" s="102">
        <v>746</v>
      </c>
      <c r="B529">
        <v>6371</v>
      </c>
      <c r="C529" t="s">
        <v>1399</v>
      </c>
      <c r="D529" t="s">
        <v>1251</v>
      </c>
      <c r="E529">
        <v>3010</v>
      </c>
      <c r="F529">
        <v>3070</v>
      </c>
      <c r="G529">
        <v>300</v>
      </c>
      <c r="H529" t="s">
        <v>1242</v>
      </c>
      <c r="I529">
        <v>9072</v>
      </c>
      <c r="J529" t="s">
        <v>1358</v>
      </c>
      <c r="K529" t="s">
        <v>1359</v>
      </c>
      <c r="L529">
        <v>2247</v>
      </c>
      <c r="M529">
        <v>2251</v>
      </c>
      <c r="N529">
        <v>400</v>
      </c>
      <c r="O529" t="s">
        <v>1239</v>
      </c>
      <c r="P529">
        <v>0.94345842478256403</v>
      </c>
      <c r="Q529">
        <v>0.88103684081663702</v>
      </c>
      <c r="R529" s="15">
        <v>3.2686344567014698E-2</v>
      </c>
      <c r="S529" s="15">
        <v>9.2240039554523803E-4</v>
      </c>
      <c r="T529">
        <v>-0.82465717516285097</v>
      </c>
      <c r="U529">
        <v>0.82465717516285097</v>
      </c>
      <c r="V529">
        <v>1.3983479234555201</v>
      </c>
      <c r="W529">
        <v>-2.4700000000000002</v>
      </c>
      <c r="X529">
        <v>2.2400000000000002</v>
      </c>
      <c r="Y529">
        <v>202188</v>
      </c>
      <c r="Z529">
        <v>13479</v>
      </c>
      <c r="AA529">
        <v>0.74</v>
      </c>
      <c r="AB529">
        <v>15</v>
      </c>
      <c r="AC529">
        <v>10</v>
      </c>
      <c r="AD529">
        <v>5</v>
      </c>
      <c r="AE529">
        <v>66.67</v>
      </c>
      <c r="AF529">
        <v>15</v>
      </c>
      <c r="AG529">
        <v>5</v>
      </c>
      <c r="AH529">
        <v>1</v>
      </c>
      <c r="AI529">
        <v>9</v>
      </c>
    </row>
    <row r="530" spans="1:35" x14ac:dyDescent="0.2">
      <c r="A530" s="102">
        <v>1119</v>
      </c>
      <c r="B530">
        <v>4205</v>
      </c>
      <c r="C530" t="s">
        <v>1392</v>
      </c>
      <c r="D530" t="s">
        <v>1263</v>
      </c>
      <c r="E530">
        <v>1150</v>
      </c>
      <c r="F530">
        <v>1144</v>
      </c>
      <c r="G530">
        <v>900</v>
      </c>
      <c r="H530" t="s">
        <v>1242</v>
      </c>
      <c r="I530">
        <v>6703</v>
      </c>
      <c r="J530" t="s">
        <v>1489</v>
      </c>
      <c r="K530" t="s">
        <v>1244</v>
      </c>
      <c r="L530">
        <v>1278</v>
      </c>
      <c r="M530">
        <v>1276</v>
      </c>
      <c r="N530">
        <v>800</v>
      </c>
      <c r="O530" t="s">
        <v>1239</v>
      </c>
      <c r="P530">
        <v>0.95553963059911995</v>
      </c>
      <c r="Q530">
        <v>0.84995615246897704</v>
      </c>
      <c r="R530">
        <v>3.1908766839887297E-2</v>
      </c>
      <c r="S530">
        <v>2.5939697805446599E-2</v>
      </c>
      <c r="T530">
        <v>-0.28464820071588598</v>
      </c>
      <c r="U530">
        <v>0.28464820071588598</v>
      </c>
      <c r="V530">
        <v>1.1795020473398901</v>
      </c>
      <c r="W530">
        <v>-0.62</v>
      </c>
      <c r="X530">
        <v>0.86</v>
      </c>
      <c r="Y530">
        <v>201825</v>
      </c>
      <c r="Z530">
        <v>15525</v>
      </c>
      <c r="AA530">
        <v>0.81</v>
      </c>
      <c r="AB530">
        <v>13</v>
      </c>
      <c r="AC530">
        <v>8</v>
      </c>
      <c r="AD530">
        <v>5</v>
      </c>
      <c r="AE530">
        <v>61.54</v>
      </c>
      <c r="AF530">
        <v>12</v>
      </c>
      <c r="AG530">
        <v>6</v>
      </c>
      <c r="AH530">
        <v>2</v>
      </c>
      <c r="AI530">
        <v>5</v>
      </c>
    </row>
    <row r="531" spans="1:35" x14ac:dyDescent="0.2">
      <c r="A531" s="102">
        <v>253</v>
      </c>
      <c r="B531">
        <v>4634</v>
      </c>
      <c r="C531" t="s">
        <v>63</v>
      </c>
      <c r="D531" t="s">
        <v>1263</v>
      </c>
      <c r="E531">
        <v>2310</v>
      </c>
      <c r="F531">
        <v>2274</v>
      </c>
      <c r="G531">
        <v>400</v>
      </c>
      <c r="H531" t="s">
        <v>1242</v>
      </c>
      <c r="I531">
        <v>7267</v>
      </c>
      <c r="J531" t="s">
        <v>58</v>
      </c>
      <c r="K531" t="s">
        <v>1256</v>
      </c>
      <c r="L531">
        <v>2902</v>
      </c>
      <c r="M531">
        <v>2935</v>
      </c>
      <c r="N531">
        <v>300</v>
      </c>
      <c r="O531" t="s">
        <v>1239</v>
      </c>
      <c r="P531">
        <v>0.76963519596061103</v>
      </c>
      <c r="Q531">
        <v>0.92074321947013504</v>
      </c>
      <c r="R531">
        <v>1.12218286739718E-2</v>
      </c>
      <c r="S531">
        <v>2.8364792781488599E-2</v>
      </c>
      <c r="T531">
        <v>-3.3845150596502802</v>
      </c>
      <c r="U531">
        <v>3.3845150596502802</v>
      </c>
      <c r="V531">
        <v>2.8626149571619202</v>
      </c>
      <c r="W531">
        <v>-10.62</v>
      </c>
      <c r="X531">
        <v>3.3</v>
      </c>
      <c r="Y531">
        <v>201392</v>
      </c>
      <c r="Z531">
        <v>22377</v>
      </c>
      <c r="AA531">
        <v>1.1100000000000001</v>
      </c>
      <c r="AB531">
        <v>9</v>
      </c>
      <c r="AC531">
        <v>6</v>
      </c>
      <c r="AD531">
        <v>3</v>
      </c>
      <c r="AE531">
        <v>66.67</v>
      </c>
      <c r="AF531">
        <v>13</v>
      </c>
      <c r="AG531">
        <v>3</v>
      </c>
      <c r="AH531">
        <v>0</v>
      </c>
      <c r="AI531">
        <v>6</v>
      </c>
    </row>
    <row r="532" spans="1:35" x14ac:dyDescent="0.2">
      <c r="A532" s="102">
        <v>527</v>
      </c>
      <c r="B532">
        <v>3774</v>
      </c>
      <c r="C532" t="s">
        <v>655</v>
      </c>
      <c r="D532" t="s">
        <v>1241</v>
      </c>
      <c r="E532">
        <v>3240</v>
      </c>
      <c r="F532">
        <v>3285</v>
      </c>
      <c r="G532">
        <v>300</v>
      </c>
      <c r="H532" t="s">
        <v>1239</v>
      </c>
      <c r="I532">
        <v>6976</v>
      </c>
      <c r="J532" t="s">
        <v>772</v>
      </c>
      <c r="K532" t="s">
        <v>1244</v>
      </c>
      <c r="L532">
        <v>3360</v>
      </c>
      <c r="M532">
        <v>3425</v>
      </c>
      <c r="N532">
        <v>300</v>
      </c>
      <c r="O532" t="s">
        <v>1242</v>
      </c>
      <c r="P532">
        <v>0.84336835365464502</v>
      </c>
      <c r="Q532">
        <v>0.89845163693783303</v>
      </c>
      <c r="R532">
        <v>0.25881332841104698</v>
      </c>
      <c r="S532" s="106">
        <v>5.0122809801133497E-2</v>
      </c>
      <c r="T532">
        <v>1.7389386178375299</v>
      </c>
      <c r="U532">
        <v>1.7389386178375299</v>
      </c>
      <c r="V532">
        <v>1.6477611390953</v>
      </c>
      <c r="W532">
        <v>7.03</v>
      </c>
      <c r="X532">
        <v>4.09</v>
      </c>
      <c r="Y532">
        <v>200762</v>
      </c>
      <c r="Z532">
        <v>9126</v>
      </c>
      <c r="AA532">
        <v>0.37</v>
      </c>
      <c r="AB532">
        <v>22</v>
      </c>
      <c r="AC532">
        <v>11</v>
      </c>
      <c r="AD532">
        <v>11</v>
      </c>
      <c r="AE532">
        <v>50</v>
      </c>
      <c r="AF532">
        <v>8</v>
      </c>
      <c r="AG532">
        <v>11</v>
      </c>
      <c r="AH532">
        <v>9</v>
      </c>
      <c r="AI532">
        <v>2</v>
      </c>
    </row>
    <row r="533" spans="1:35" x14ac:dyDescent="0.2">
      <c r="A533" s="102">
        <v>526</v>
      </c>
      <c r="B533">
        <v>7202</v>
      </c>
      <c r="C533" t="s">
        <v>778</v>
      </c>
      <c r="D533" t="s">
        <v>1256</v>
      </c>
      <c r="E533">
        <v>1070</v>
      </c>
      <c r="F533">
        <v>1084</v>
      </c>
      <c r="G533">
        <v>800</v>
      </c>
      <c r="H533" t="s">
        <v>1239</v>
      </c>
      <c r="I533">
        <v>7276</v>
      </c>
      <c r="J533" t="s">
        <v>1290</v>
      </c>
      <c r="K533" t="s">
        <v>1244</v>
      </c>
      <c r="L533">
        <v>4410</v>
      </c>
      <c r="M533">
        <v>4445</v>
      </c>
      <c r="N533">
        <v>200</v>
      </c>
      <c r="O533" t="s">
        <v>1242</v>
      </c>
      <c r="P533">
        <v>0.85327791174124401</v>
      </c>
      <c r="Q533">
        <v>0.89862718464917501</v>
      </c>
      <c r="R533">
        <v>0.425219679172753</v>
      </c>
      <c r="S533">
        <v>1.7965881020194301E-2</v>
      </c>
      <c r="T533">
        <v>0.73676016106060205</v>
      </c>
      <c r="U533">
        <v>0.73676016106060205</v>
      </c>
      <c r="V533">
        <v>0.91393029075770005</v>
      </c>
      <c r="W533">
        <v>3.3</v>
      </c>
      <c r="X533">
        <v>2.4500000000000002</v>
      </c>
      <c r="Y533">
        <v>199751</v>
      </c>
      <c r="Z533">
        <v>9512</v>
      </c>
      <c r="AA533">
        <v>0.45</v>
      </c>
      <c r="AB533">
        <v>21</v>
      </c>
      <c r="AC533">
        <v>12</v>
      </c>
      <c r="AD533">
        <v>9</v>
      </c>
      <c r="AE533">
        <v>57.14</v>
      </c>
      <c r="AF533">
        <v>11</v>
      </c>
      <c r="AG533">
        <v>9</v>
      </c>
      <c r="AH533">
        <v>5</v>
      </c>
      <c r="AI533">
        <v>7</v>
      </c>
    </row>
    <row r="534" spans="1:35" x14ac:dyDescent="0.2">
      <c r="A534" s="102">
        <v>1177</v>
      </c>
      <c r="B534">
        <v>3405</v>
      </c>
      <c r="C534" t="s">
        <v>1915</v>
      </c>
      <c r="D534" t="s">
        <v>1263</v>
      </c>
      <c r="E534">
        <v>1200</v>
      </c>
      <c r="F534">
        <v>1214</v>
      </c>
      <c r="G534">
        <v>900</v>
      </c>
      <c r="H534" t="s">
        <v>1242</v>
      </c>
      <c r="I534">
        <v>8411</v>
      </c>
      <c r="J534" t="s">
        <v>1362</v>
      </c>
      <c r="K534" t="s">
        <v>1294</v>
      </c>
      <c r="L534">
        <v>154.6</v>
      </c>
      <c r="M534">
        <v>155.1</v>
      </c>
      <c r="N534">
        <v>7000</v>
      </c>
      <c r="O534" t="s">
        <v>1239</v>
      </c>
      <c r="P534">
        <v>0.620592941058423</v>
      </c>
      <c r="Q534">
        <v>0.84567421488922101</v>
      </c>
      <c r="R534">
        <v>0.15279304936923799</v>
      </c>
      <c r="S534">
        <v>4.3644962319581398E-2</v>
      </c>
      <c r="T534">
        <v>-0.98180614865025895</v>
      </c>
      <c r="U534">
        <v>0.98180614865025895</v>
      </c>
      <c r="V534">
        <v>0.38810397968328703</v>
      </c>
      <c r="W534">
        <v>-2.2799999999999998</v>
      </c>
      <c r="X534">
        <v>0.63</v>
      </c>
      <c r="Y534">
        <v>199415</v>
      </c>
      <c r="Z534">
        <v>12463</v>
      </c>
      <c r="AA534">
        <v>0.61</v>
      </c>
      <c r="AB534">
        <v>16</v>
      </c>
      <c r="AC534">
        <v>9</v>
      </c>
      <c r="AD534">
        <v>7</v>
      </c>
      <c r="AE534">
        <v>56.25</v>
      </c>
      <c r="AF534">
        <v>13</v>
      </c>
      <c r="AG534">
        <v>6</v>
      </c>
      <c r="AH534">
        <v>2</v>
      </c>
      <c r="AI534">
        <v>8</v>
      </c>
    </row>
    <row r="535" spans="1:35" x14ac:dyDescent="0.2">
      <c r="A535" s="102">
        <v>1309</v>
      </c>
      <c r="B535">
        <v>4812</v>
      </c>
      <c r="C535" t="s">
        <v>683</v>
      </c>
      <c r="D535" t="s">
        <v>1241</v>
      </c>
      <c r="E535">
        <v>4825</v>
      </c>
      <c r="F535">
        <v>4870</v>
      </c>
      <c r="G535">
        <v>200</v>
      </c>
      <c r="H535" t="s">
        <v>1239</v>
      </c>
      <c r="I535">
        <v>6965</v>
      </c>
      <c r="J535" t="s">
        <v>1632</v>
      </c>
      <c r="K535" t="s">
        <v>1244</v>
      </c>
      <c r="L535">
        <v>4450</v>
      </c>
      <c r="M535">
        <v>4500</v>
      </c>
      <c r="N535">
        <v>200</v>
      </c>
      <c r="O535" t="s">
        <v>1242</v>
      </c>
      <c r="P535">
        <v>0.61732081045526599</v>
      </c>
      <c r="Q535">
        <v>0.83554110528840198</v>
      </c>
      <c r="R535" s="106">
        <v>0.38958418567924002</v>
      </c>
      <c r="S535" s="15">
        <v>2.8973859750431201E-2</v>
      </c>
      <c r="T535">
        <v>1.78050781937821</v>
      </c>
      <c r="U535">
        <v>1.78050781937821</v>
      </c>
      <c r="V535">
        <v>2.0493134656034901</v>
      </c>
      <c r="W535">
        <v>11.93</v>
      </c>
      <c r="X535">
        <v>7.6</v>
      </c>
      <c r="Y535">
        <v>199236</v>
      </c>
      <c r="Z535">
        <v>15326</v>
      </c>
      <c r="AA535">
        <v>0.63</v>
      </c>
      <c r="AB535">
        <v>13</v>
      </c>
      <c r="AC535">
        <v>9</v>
      </c>
      <c r="AD535">
        <v>4</v>
      </c>
      <c r="AE535">
        <v>69.23</v>
      </c>
      <c r="AF535">
        <v>13</v>
      </c>
      <c r="AG535">
        <v>5</v>
      </c>
      <c r="AH535">
        <v>3</v>
      </c>
      <c r="AI535">
        <v>5</v>
      </c>
    </row>
    <row r="536" spans="1:35" x14ac:dyDescent="0.2">
      <c r="A536" s="102">
        <v>581</v>
      </c>
      <c r="B536">
        <v>1332</v>
      </c>
      <c r="C536" t="s">
        <v>1647</v>
      </c>
      <c r="D536" t="s">
        <v>1357</v>
      </c>
      <c r="E536">
        <v>571</v>
      </c>
      <c r="F536">
        <v>570</v>
      </c>
      <c r="G536">
        <v>1700</v>
      </c>
      <c r="H536" t="s">
        <v>1239</v>
      </c>
      <c r="I536">
        <v>4118</v>
      </c>
      <c r="J536" t="s">
        <v>1484</v>
      </c>
      <c r="K536" t="s">
        <v>1263</v>
      </c>
      <c r="L536">
        <v>3130</v>
      </c>
      <c r="M536">
        <v>3160</v>
      </c>
      <c r="N536">
        <v>300</v>
      </c>
      <c r="O536" t="s">
        <v>1242</v>
      </c>
      <c r="P536">
        <v>0.71765014462460597</v>
      </c>
      <c r="Q536">
        <v>0.89516198619195697</v>
      </c>
      <c r="R536">
        <v>0.107807683268031</v>
      </c>
      <c r="S536" s="15">
        <v>1.6658053126001899E-2</v>
      </c>
      <c r="T536">
        <v>0.39546606178660998</v>
      </c>
      <c r="U536">
        <v>0.39546606178660998</v>
      </c>
      <c r="V536">
        <v>0.218845674056762</v>
      </c>
      <c r="W536">
        <v>1.34</v>
      </c>
      <c r="X536">
        <v>2.2200000000000002</v>
      </c>
      <c r="Y536">
        <v>199087</v>
      </c>
      <c r="Z536">
        <v>10478</v>
      </c>
      <c r="AA536">
        <v>0.68</v>
      </c>
      <c r="AB536">
        <v>19</v>
      </c>
      <c r="AC536">
        <v>13</v>
      </c>
      <c r="AD536">
        <v>6</v>
      </c>
      <c r="AE536">
        <v>68.42</v>
      </c>
      <c r="AF536">
        <v>10</v>
      </c>
      <c r="AG536">
        <v>9</v>
      </c>
      <c r="AH536">
        <v>6</v>
      </c>
      <c r="AI536">
        <v>4</v>
      </c>
    </row>
    <row r="537" spans="1:35" x14ac:dyDescent="0.2">
      <c r="A537" s="102">
        <v>1549</v>
      </c>
      <c r="B537">
        <v>8919</v>
      </c>
      <c r="C537" t="s">
        <v>1652</v>
      </c>
      <c r="D537" t="s">
        <v>1260</v>
      </c>
      <c r="E537">
        <v>3665</v>
      </c>
      <c r="F537">
        <v>3795</v>
      </c>
      <c r="G537">
        <v>200</v>
      </c>
      <c r="H537" t="s">
        <v>1242</v>
      </c>
      <c r="I537">
        <v>9684</v>
      </c>
      <c r="J537" t="s">
        <v>1421</v>
      </c>
      <c r="K537" t="s">
        <v>1241</v>
      </c>
      <c r="L537">
        <v>4715</v>
      </c>
      <c r="M537">
        <v>4725</v>
      </c>
      <c r="N537">
        <v>200</v>
      </c>
      <c r="O537" t="s">
        <v>1239</v>
      </c>
      <c r="P537">
        <v>0.75722132323453395</v>
      </c>
      <c r="Q537">
        <v>0.81507265675525997</v>
      </c>
      <c r="R537">
        <v>0.141575149871633</v>
      </c>
      <c r="S537">
        <v>3.84339422324761E-2</v>
      </c>
      <c r="T537">
        <v>-1.3222187734598601</v>
      </c>
      <c r="U537">
        <v>1.3222187734598601</v>
      </c>
      <c r="V537">
        <v>1.4518750934845499</v>
      </c>
      <c r="W537">
        <v>-9.85</v>
      </c>
      <c r="X537">
        <v>19.68</v>
      </c>
      <c r="Y537">
        <v>198714</v>
      </c>
      <c r="Z537">
        <v>24839</v>
      </c>
      <c r="AA537">
        <v>1.42</v>
      </c>
      <c r="AB537">
        <v>8</v>
      </c>
      <c r="AC537">
        <v>4</v>
      </c>
      <c r="AD537">
        <v>4</v>
      </c>
      <c r="AE537">
        <v>50</v>
      </c>
      <c r="AF537">
        <v>8</v>
      </c>
      <c r="AG537">
        <v>4</v>
      </c>
      <c r="AH537">
        <v>2</v>
      </c>
      <c r="AI537">
        <v>2</v>
      </c>
    </row>
    <row r="538" spans="1:35" x14ac:dyDescent="0.2">
      <c r="A538" s="102">
        <v>932</v>
      </c>
      <c r="B538">
        <v>1812</v>
      </c>
      <c r="C538" t="s">
        <v>1335</v>
      </c>
      <c r="D538" t="s">
        <v>1249</v>
      </c>
      <c r="E538">
        <v>1206</v>
      </c>
      <c r="F538">
        <v>1220</v>
      </c>
      <c r="G538">
        <v>800</v>
      </c>
      <c r="H538" t="s">
        <v>1239</v>
      </c>
      <c r="I538">
        <v>5401</v>
      </c>
      <c r="J538" t="s">
        <v>1574</v>
      </c>
      <c r="K538" t="s">
        <v>1292</v>
      </c>
      <c r="L538">
        <v>1289.5</v>
      </c>
      <c r="M538">
        <v>1270.5</v>
      </c>
      <c r="N538">
        <v>800</v>
      </c>
      <c r="O538" t="s">
        <v>1242</v>
      </c>
      <c r="P538">
        <v>0.88086145590264098</v>
      </c>
      <c r="Q538">
        <v>0.864531381405102</v>
      </c>
      <c r="R538">
        <v>0.34194534253555198</v>
      </c>
      <c r="S538">
        <v>9.87857560410072E-2</v>
      </c>
      <c r="T538">
        <v>1.84907989846593</v>
      </c>
      <c r="U538">
        <v>1.84907989846593</v>
      </c>
      <c r="V538">
        <v>1.1014507961612201</v>
      </c>
      <c r="W538">
        <v>6.65</v>
      </c>
      <c r="X538">
        <v>3.97</v>
      </c>
      <c r="Y538">
        <v>198642</v>
      </c>
      <c r="Z538">
        <v>9459</v>
      </c>
      <c r="AA538">
        <v>0.45</v>
      </c>
      <c r="AB538">
        <v>21</v>
      </c>
      <c r="AC538">
        <v>10</v>
      </c>
      <c r="AD538">
        <v>11</v>
      </c>
      <c r="AE538">
        <v>47.62</v>
      </c>
      <c r="AF538">
        <v>13</v>
      </c>
      <c r="AG538">
        <v>6</v>
      </c>
      <c r="AH538">
        <v>2</v>
      </c>
      <c r="AI538">
        <v>13</v>
      </c>
    </row>
    <row r="539" spans="1:35" x14ac:dyDescent="0.2">
      <c r="A539" s="102">
        <v>258</v>
      </c>
      <c r="B539">
        <v>5631</v>
      </c>
      <c r="C539" t="s">
        <v>1457</v>
      </c>
      <c r="D539" t="s">
        <v>1251</v>
      </c>
      <c r="E539">
        <v>1680</v>
      </c>
      <c r="F539">
        <v>1670</v>
      </c>
      <c r="G539">
        <v>600</v>
      </c>
      <c r="H539" t="s">
        <v>1242</v>
      </c>
      <c r="I539">
        <v>6481</v>
      </c>
      <c r="J539" t="s">
        <v>1648</v>
      </c>
      <c r="K539" t="s">
        <v>1251</v>
      </c>
      <c r="L539">
        <v>2555</v>
      </c>
      <c r="M539">
        <v>2640</v>
      </c>
      <c r="N539">
        <v>400</v>
      </c>
      <c r="O539" t="s">
        <v>1239</v>
      </c>
      <c r="P539">
        <v>0.83070573356288102</v>
      </c>
      <c r="Q539">
        <v>0.92002704485521603</v>
      </c>
      <c r="R539">
        <v>0.106281478906097</v>
      </c>
      <c r="S539" s="15">
        <v>4.17244385767742E-3</v>
      </c>
      <c r="T539">
        <v>-2.8359950127567499</v>
      </c>
      <c r="U539">
        <v>2.8359950127567499</v>
      </c>
      <c r="V539">
        <v>2.5094047122907002</v>
      </c>
      <c r="W539">
        <v>-13.55</v>
      </c>
      <c r="X539">
        <v>5.1100000000000003</v>
      </c>
      <c r="Y539">
        <v>198590</v>
      </c>
      <c r="Z539">
        <v>16549</v>
      </c>
      <c r="AA539">
        <v>0.97</v>
      </c>
      <c r="AB539">
        <v>12</v>
      </c>
      <c r="AC539">
        <v>9</v>
      </c>
      <c r="AD539">
        <v>3</v>
      </c>
      <c r="AE539">
        <v>75</v>
      </c>
      <c r="AF539">
        <v>11</v>
      </c>
      <c r="AG539">
        <v>5</v>
      </c>
      <c r="AH539">
        <v>3</v>
      </c>
      <c r="AI539">
        <v>4</v>
      </c>
    </row>
    <row r="540" spans="1:35" x14ac:dyDescent="0.2">
      <c r="A540" s="102">
        <v>315</v>
      </c>
      <c r="B540">
        <v>5991</v>
      </c>
      <c r="C540" t="s">
        <v>1071</v>
      </c>
      <c r="D540" t="s">
        <v>1436</v>
      </c>
      <c r="E540">
        <v>860</v>
      </c>
      <c r="F540">
        <v>859</v>
      </c>
      <c r="G540">
        <v>1100</v>
      </c>
      <c r="H540" t="s">
        <v>1239</v>
      </c>
      <c r="I540">
        <v>6371</v>
      </c>
      <c r="J540" t="s">
        <v>1399</v>
      </c>
      <c r="K540" t="s">
        <v>1251</v>
      </c>
      <c r="L540">
        <v>3010</v>
      </c>
      <c r="M540">
        <v>3070</v>
      </c>
      <c r="N540">
        <v>300</v>
      </c>
      <c r="O540" t="s">
        <v>1242</v>
      </c>
      <c r="P540">
        <v>0.93849171328807302</v>
      </c>
      <c r="Q540">
        <v>0.91436312726878299</v>
      </c>
      <c r="R540">
        <v>0.27515206053391</v>
      </c>
      <c r="S540">
        <v>1.0419074387435201E-2</v>
      </c>
      <c r="T540">
        <v>2.2150436172311099</v>
      </c>
      <c r="U540">
        <v>2.2150436172311099</v>
      </c>
      <c r="V540">
        <v>2.4656965758058802</v>
      </c>
      <c r="W540">
        <v>7.48</v>
      </c>
      <c r="X540">
        <v>2.6</v>
      </c>
      <c r="Y540">
        <v>198433</v>
      </c>
      <c r="Z540">
        <v>10444</v>
      </c>
      <c r="AA540">
        <v>0.49</v>
      </c>
      <c r="AB540">
        <v>19</v>
      </c>
      <c r="AC540">
        <v>10</v>
      </c>
      <c r="AD540">
        <v>9</v>
      </c>
      <c r="AE540">
        <v>52.63</v>
      </c>
      <c r="AF540">
        <v>13</v>
      </c>
      <c r="AG540">
        <v>7</v>
      </c>
      <c r="AH540">
        <v>2</v>
      </c>
      <c r="AI540">
        <v>10</v>
      </c>
    </row>
    <row r="541" spans="1:35" x14ac:dyDescent="0.2">
      <c r="A541" s="102">
        <v>590</v>
      </c>
      <c r="B541">
        <v>4183</v>
      </c>
      <c r="C541" t="s">
        <v>1432</v>
      </c>
      <c r="D541" t="s">
        <v>1263</v>
      </c>
      <c r="E541">
        <v>2400</v>
      </c>
      <c r="F541">
        <v>2450</v>
      </c>
      <c r="G541">
        <v>400</v>
      </c>
      <c r="H541" t="s">
        <v>1239</v>
      </c>
      <c r="I541">
        <v>7278</v>
      </c>
      <c r="J541" t="s">
        <v>43</v>
      </c>
      <c r="K541" t="s">
        <v>1256</v>
      </c>
      <c r="L541">
        <v>2182</v>
      </c>
      <c r="M541">
        <v>2099</v>
      </c>
      <c r="N541">
        <v>500</v>
      </c>
      <c r="O541" t="s">
        <v>1242</v>
      </c>
      <c r="P541">
        <v>0.79497821659537404</v>
      </c>
      <c r="Q541">
        <v>0.89433465375608101</v>
      </c>
      <c r="R541">
        <v>0.119945909884517</v>
      </c>
      <c r="S541">
        <v>2.2303253340880602E-3</v>
      </c>
      <c r="T541">
        <v>2.2905035947560699</v>
      </c>
      <c r="U541">
        <v>2.2905035947560699</v>
      </c>
      <c r="V541">
        <v>1.6761432636631399</v>
      </c>
      <c r="W541">
        <v>6.39</v>
      </c>
      <c r="X541">
        <v>7.09</v>
      </c>
      <c r="Y541">
        <v>198227</v>
      </c>
      <c r="Z541">
        <v>11660</v>
      </c>
      <c r="AA541">
        <v>0.69</v>
      </c>
      <c r="AB541">
        <v>17</v>
      </c>
      <c r="AC541">
        <v>11</v>
      </c>
      <c r="AD541">
        <v>6</v>
      </c>
      <c r="AE541">
        <v>64.709999999999994</v>
      </c>
      <c r="AF541">
        <v>12</v>
      </c>
      <c r="AG541">
        <v>8</v>
      </c>
      <c r="AH541">
        <v>3</v>
      </c>
      <c r="AI541">
        <v>6</v>
      </c>
    </row>
    <row r="542" spans="1:35" x14ac:dyDescent="0.2">
      <c r="A542" s="102">
        <v>1039</v>
      </c>
      <c r="B542">
        <v>9716</v>
      </c>
      <c r="C542" t="s">
        <v>1438</v>
      </c>
      <c r="D542" t="s">
        <v>1253</v>
      </c>
      <c r="E542">
        <v>1074</v>
      </c>
      <c r="F542">
        <v>1096</v>
      </c>
      <c r="G542">
        <v>900</v>
      </c>
      <c r="H542" t="s">
        <v>1242</v>
      </c>
      <c r="I542">
        <v>9956</v>
      </c>
      <c r="J542" t="s">
        <v>1194</v>
      </c>
      <c r="K542" t="s">
        <v>1264</v>
      </c>
      <c r="L542">
        <v>1750</v>
      </c>
      <c r="M542">
        <v>1724</v>
      </c>
      <c r="N542">
        <v>600</v>
      </c>
      <c r="O542" t="s">
        <v>1239</v>
      </c>
      <c r="P542">
        <v>0.922135425487698</v>
      </c>
      <c r="Q542">
        <v>0.856327086916154</v>
      </c>
      <c r="R542">
        <v>0.23327647140344401</v>
      </c>
      <c r="S542" s="106">
        <v>1.0802867908799201E-4</v>
      </c>
      <c r="T542">
        <v>-2.2382971125154598</v>
      </c>
      <c r="U542">
        <v>2.2382971125154598</v>
      </c>
      <c r="V542">
        <v>1.8165523158717201</v>
      </c>
      <c r="W542">
        <v>-7.16</v>
      </c>
      <c r="X542">
        <v>4.6399999999999997</v>
      </c>
      <c r="Y542">
        <v>198137</v>
      </c>
      <c r="Z542">
        <v>9435</v>
      </c>
      <c r="AA542">
        <v>0.57999999999999996</v>
      </c>
      <c r="AB542">
        <v>21</v>
      </c>
      <c r="AC542">
        <v>14</v>
      </c>
      <c r="AD542">
        <v>7</v>
      </c>
      <c r="AE542">
        <v>66.67</v>
      </c>
      <c r="AF542">
        <v>12</v>
      </c>
      <c r="AG542">
        <v>10</v>
      </c>
      <c r="AH542">
        <v>4</v>
      </c>
      <c r="AI542">
        <v>7</v>
      </c>
    </row>
    <row r="543" spans="1:35" x14ac:dyDescent="0.2">
      <c r="A543" s="102">
        <v>1159</v>
      </c>
      <c r="B543">
        <v>7984</v>
      </c>
      <c r="C543" t="s">
        <v>820</v>
      </c>
      <c r="D543" t="s">
        <v>1262</v>
      </c>
      <c r="E543">
        <v>1523</v>
      </c>
      <c r="F543">
        <v>1548</v>
      </c>
      <c r="G543">
        <v>500</v>
      </c>
      <c r="H543" t="s">
        <v>1239</v>
      </c>
      <c r="I543">
        <v>8309</v>
      </c>
      <c r="J543" t="s">
        <v>861</v>
      </c>
      <c r="K543" t="s">
        <v>1294</v>
      </c>
      <c r="L543">
        <v>3854</v>
      </c>
      <c r="M543">
        <v>3887</v>
      </c>
      <c r="N543">
        <v>200</v>
      </c>
      <c r="O543" t="s">
        <v>1242</v>
      </c>
      <c r="P543">
        <v>0.71685786330329804</v>
      </c>
      <c r="Q543">
        <v>0.84744502996771598</v>
      </c>
      <c r="R543">
        <v>0.14005314343192199</v>
      </c>
      <c r="S543">
        <v>4.0816272596996502E-2</v>
      </c>
      <c r="T543">
        <v>0.588846991769297</v>
      </c>
      <c r="U543">
        <v>0.588846991769297</v>
      </c>
      <c r="V543">
        <v>3.3848459302729297E-2</v>
      </c>
      <c r="W543">
        <v>1.19</v>
      </c>
      <c r="X543">
        <v>0.44</v>
      </c>
      <c r="Y543">
        <v>197779</v>
      </c>
      <c r="Z543">
        <v>13185</v>
      </c>
      <c r="AA543">
        <v>0.73</v>
      </c>
      <c r="AB543">
        <v>15</v>
      </c>
      <c r="AC543">
        <v>9</v>
      </c>
      <c r="AD543">
        <v>6</v>
      </c>
      <c r="AE543">
        <v>60</v>
      </c>
      <c r="AF543">
        <v>13</v>
      </c>
      <c r="AG543">
        <v>7</v>
      </c>
      <c r="AH543">
        <v>1</v>
      </c>
      <c r="AI543">
        <v>7</v>
      </c>
    </row>
    <row r="544" spans="1:35" x14ac:dyDescent="0.2">
      <c r="A544" s="102">
        <v>1655</v>
      </c>
      <c r="B544">
        <v>4502</v>
      </c>
      <c r="C544" t="s">
        <v>1511</v>
      </c>
      <c r="D544" t="s">
        <v>1261</v>
      </c>
      <c r="E544">
        <v>4023</v>
      </c>
      <c r="F544">
        <v>4067</v>
      </c>
      <c r="G544">
        <v>200</v>
      </c>
      <c r="H544" t="s">
        <v>1242</v>
      </c>
      <c r="I544">
        <v>7984</v>
      </c>
      <c r="J544" t="s">
        <v>820</v>
      </c>
      <c r="K544" t="s">
        <v>1262</v>
      </c>
      <c r="L544">
        <v>1523</v>
      </c>
      <c r="M544">
        <v>1548</v>
      </c>
      <c r="N544">
        <v>500</v>
      </c>
      <c r="O544" t="s">
        <v>1239</v>
      </c>
      <c r="P544">
        <v>0.73245073102193403</v>
      </c>
      <c r="Q544">
        <v>0.80425532184634496</v>
      </c>
      <c r="R544">
        <v>0.29997364964777501</v>
      </c>
      <c r="S544">
        <v>3.8293955547825102E-2</v>
      </c>
      <c r="T544">
        <v>-0.48292261434400702</v>
      </c>
      <c r="U544">
        <v>0.48292261434400702</v>
      </c>
      <c r="V544">
        <v>1.80207204128058E-2</v>
      </c>
      <c r="W544">
        <v>-1.1100000000000001</v>
      </c>
      <c r="X544">
        <v>4.84</v>
      </c>
      <c r="Y544">
        <v>197129</v>
      </c>
      <c r="Z544">
        <v>13142</v>
      </c>
      <c r="AA544">
        <v>0.86</v>
      </c>
      <c r="AB544">
        <v>15</v>
      </c>
      <c r="AC544">
        <v>10</v>
      </c>
      <c r="AD544">
        <v>5</v>
      </c>
      <c r="AE544">
        <v>66.67</v>
      </c>
      <c r="AF544">
        <v>12</v>
      </c>
      <c r="AG544">
        <v>6</v>
      </c>
      <c r="AH544">
        <v>2</v>
      </c>
      <c r="AI544">
        <v>7</v>
      </c>
    </row>
    <row r="545" spans="1:35" x14ac:dyDescent="0.2">
      <c r="A545" s="102">
        <v>1529</v>
      </c>
      <c r="B545">
        <v>1911</v>
      </c>
      <c r="C545" t="s">
        <v>50</v>
      </c>
      <c r="D545" t="s">
        <v>1249</v>
      </c>
      <c r="E545">
        <v>1673</v>
      </c>
      <c r="F545">
        <v>1700</v>
      </c>
      <c r="G545">
        <v>600</v>
      </c>
      <c r="H545" t="s">
        <v>1239</v>
      </c>
      <c r="I545">
        <v>8194</v>
      </c>
      <c r="J545" t="s">
        <v>1404</v>
      </c>
      <c r="K545" t="s">
        <v>1264</v>
      </c>
      <c r="L545">
        <v>2538</v>
      </c>
      <c r="M545">
        <v>2541</v>
      </c>
      <c r="N545">
        <v>400</v>
      </c>
      <c r="O545" t="s">
        <v>1242</v>
      </c>
      <c r="P545">
        <v>0.50271024709840395</v>
      </c>
      <c r="Q545">
        <v>0.81652518728658496</v>
      </c>
      <c r="R545">
        <v>0.29478269429091503</v>
      </c>
      <c r="S545">
        <v>8.9711065738262499E-2</v>
      </c>
      <c r="T545">
        <v>1.69513720826698</v>
      </c>
      <c r="U545">
        <v>1.69513720826698</v>
      </c>
      <c r="V545">
        <v>1.4591509282028099</v>
      </c>
      <c r="W545">
        <v>4.87</v>
      </c>
      <c r="X545">
        <v>0.35</v>
      </c>
      <c r="Y545">
        <v>196643</v>
      </c>
      <c r="Z545">
        <v>13110</v>
      </c>
      <c r="AA545">
        <v>0.57999999999999996</v>
      </c>
      <c r="AB545">
        <v>15</v>
      </c>
      <c r="AC545">
        <v>8</v>
      </c>
      <c r="AD545">
        <v>7</v>
      </c>
      <c r="AE545">
        <v>53.33</v>
      </c>
      <c r="AF545">
        <v>14</v>
      </c>
      <c r="AG545">
        <v>6</v>
      </c>
      <c r="AH545">
        <v>2</v>
      </c>
      <c r="AI545">
        <v>7</v>
      </c>
    </row>
    <row r="546" spans="1:35" x14ac:dyDescent="0.2">
      <c r="A546" s="102">
        <v>737</v>
      </c>
      <c r="B546">
        <v>6770</v>
      </c>
      <c r="C546" t="s">
        <v>22</v>
      </c>
      <c r="D546" t="s">
        <v>1244</v>
      </c>
      <c r="E546">
        <v>1722</v>
      </c>
      <c r="F546">
        <v>1786</v>
      </c>
      <c r="G546">
        <v>500</v>
      </c>
      <c r="H546" t="s">
        <v>1242</v>
      </c>
      <c r="I546">
        <v>6923</v>
      </c>
      <c r="J546" t="s">
        <v>55</v>
      </c>
      <c r="K546" t="s">
        <v>1244</v>
      </c>
      <c r="L546">
        <v>2761</v>
      </c>
      <c r="M546">
        <v>2784</v>
      </c>
      <c r="N546">
        <v>300</v>
      </c>
      <c r="O546" t="s">
        <v>1239</v>
      </c>
      <c r="P546">
        <v>0.82651664348740705</v>
      </c>
      <c r="Q546">
        <v>0.881765887548011</v>
      </c>
      <c r="R546" s="15">
        <v>0.20735821237024499</v>
      </c>
      <c r="S546">
        <v>6.6104256788150406E-2</v>
      </c>
      <c r="T546">
        <v>-1.9955929961943599</v>
      </c>
      <c r="U546">
        <v>1.9955929961943599</v>
      </c>
      <c r="V546">
        <v>2.18674160404673</v>
      </c>
      <c r="W546">
        <v>-19.7</v>
      </c>
      <c r="X546">
        <v>6.92</v>
      </c>
      <c r="Y546">
        <v>196451</v>
      </c>
      <c r="Z546">
        <v>12278</v>
      </c>
      <c r="AA546">
        <v>0.66</v>
      </c>
      <c r="AB546">
        <v>16</v>
      </c>
      <c r="AC546">
        <v>10</v>
      </c>
      <c r="AD546">
        <v>6</v>
      </c>
      <c r="AE546">
        <v>62.5</v>
      </c>
      <c r="AF546">
        <v>12</v>
      </c>
      <c r="AG546">
        <v>7</v>
      </c>
      <c r="AH546">
        <v>2</v>
      </c>
      <c r="AI546">
        <v>7</v>
      </c>
    </row>
    <row r="547" spans="1:35" x14ac:dyDescent="0.2">
      <c r="A547" s="102">
        <v>919</v>
      </c>
      <c r="B547">
        <v>6481</v>
      </c>
      <c r="C547" t="s">
        <v>1648</v>
      </c>
      <c r="D547" t="s">
        <v>1251</v>
      </c>
      <c r="E547">
        <v>2555</v>
      </c>
      <c r="F547">
        <v>2640</v>
      </c>
      <c r="G547">
        <v>400</v>
      </c>
      <c r="H547" t="s">
        <v>1242</v>
      </c>
      <c r="I547">
        <v>8306</v>
      </c>
      <c r="J547" t="s">
        <v>1433</v>
      </c>
      <c r="K547" t="s">
        <v>1294</v>
      </c>
      <c r="L547">
        <v>545.5</v>
      </c>
      <c r="M547">
        <v>556.29999999999995</v>
      </c>
      <c r="N547">
        <v>1900</v>
      </c>
      <c r="O547" t="s">
        <v>1239</v>
      </c>
      <c r="P547">
        <v>0.57705123642521094</v>
      </c>
      <c r="Q547">
        <v>0.86572291694732595</v>
      </c>
      <c r="R547">
        <v>0.39284006496766899</v>
      </c>
      <c r="S547">
        <v>4.7184390413807398E-2</v>
      </c>
      <c r="T547">
        <v>-2.19528273227486</v>
      </c>
      <c r="U547">
        <v>2.19528273227486</v>
      </c>
      <c r="V547">
        <v>1.6385819601481</v>
      </c>
      <c r="W547">
        <v>-8.82</v>
      </c>
      <c r="X547">
        <v>0.09</v>
      </c>
      <c r="Y547">
        <v>196307</v>
      </c>
      <c r="Z547">
        <v>14022</v>
      </c>
      <c r="AA547">
        <v>0.82</v>
      </c>
      <c r="AB547">
        <v>14</v>
      </c>
      <c r="AC547">
        <v>9</v>
      </c>
      <c r="AD547">
        <v>5</v>
      </c>
      <c r="AE547">
        <v>64.290000000000006</v>
      </c>
      <c r="AF547">
        <v>13</v>
      </c>
      <c r="AG547">
        <v>6</v>
      </c>
      <c r="AH547">
        <v>3</v>
      </c>
      <c r="AI547">
        <v>5</v>
      </c>
    </row>
    <row r="548" spans="1:35" x14ac:dyDescent="0.2">
      <c r="A548" s="102">
        <v>606</v>
      </c>
      <c r="B548">
        <v>5444</v>
      </c>
      <c r="C548" t="s">
        <v>1681</v>
      </c>
      <c r="D548" t="s">
        <v>1292</v>
      </c>
      <c r="E548">
        <v>2366</v>
      </c>
      <c r="F548">
        <v>2395</v>
      </c>
      <c r="G548">
        <v>400</v>
      </c>
      <c r="H548" t="s">
        <v>1239</v>
      </c>
      <c r="I548">
        <v>8136</v>
      </c>
      <c r="J548" t="s">
        <v>1346</v>
      </c>
      <c r="K548" t="s">
        <v>1246</v>
      </c>
      <c r="L548">
        <v>1818</v>
      </c>
      <c r="M548">
        <v>1805</v>
      </c>
      <c r="N548">
        <v>500</v>
      </c>
      <c r="O548" t="s">
        <v>1242</v>
      </c>
      <c r="P548">
        <v>0.82574314840554697</v>
      </c>
      <c r="Q548">
        <v>0.89320685275015799</v>
      </c>
      <c r="R548">
        <v>0.24162565987854401</v>
      </c>
      <c r="S548" s="106">
        <v>1.25460005236692E-2</v>
      </c>
      <c r="T548">
        <v>2.3978270480586601</v>
      </c>
      <c r="U548">
        <v>2.3978270480586601</v>
      </c>
      <c r="V548">
        <v>2.0826851514981799</v>
      </c>
      <c r="W548">
        <v>5.66</v>
      </c>
      <c r="X548">
        <v>5.79</v>
      </c>
      <c r="Y548">
        <v>195727</v>
      </c>
      <c r="Z548">
        <v>11513</v>
      </c>
      <c r="AA548">
        <v>0.59</v>
      </c>
      <c r="AB548">
        <v>17</v>
      </c>
      <c r="AC548">
        <v>11</v>
      </c>
      <c r="AD548">
        <v>6</v>
      </c>
      <c r="AE548">
        <v>64.709999999999994</v>
      </c>
      <c r="AF548">
        <v>12</v>
      </c>
      <c r="AG548">
        <v>8</v>
      </c>
      <c r="AH548">
        <v>3</v>
      </c>
      <c r="AI548">
        <v>6</v>
      </c>
    </row>
    <row r="549" spans="1:35" x14ac:dyDescent="0.2">
      <c r="A549" s="102">
        <v>406</v>
      </c>
      <c r="B549">
        <v>2331</v>
      </c>
      <c r="C549" t="s">
        <v>1386</v>
      </c>
      <c r="D549" t="s">
        <v>1253</v>
      </c>
      <c r="E549">
        <v>5290</v>
      </c>
      <c r="F549">
        <v>5310</v>
      </c>
      <c r="G549">
        <v>200</v>
      </c>
      <c r="H549" t="s">
        <v>1242</v>
      </c>
      <c r="I549">
        <v>6857</v>
      </c>
      <c r="J549" t="s">
        <v>1429</v>
      </c>
      <c r="K549" t="s">
        <v>1244</v>
      </c>
      <c r="L549">
        <v>5230</v>
      </c>
      <c r="M549">
        <v>5300</v>
      </c>
      <c r="N549">
        <v>200</v>
      </c>
      <c r="O549" t="s">
        <v>1239</v>
      </c>
      <c r="P549">
        <v>0.64425411098480601</v>
      </c>
      <c r="Q549">
        <v>0.90679466258822305</v>
      </c>
      <c r="R549">
        <v>0.21578256580138599</v>
      </c>
      <c r="S549" s="106">
        <v>1.44604338935555E-2</v>
      </c>
      <c r="T549">
        <v>-0.23248490335934699</v>
      </c>
      <c r="U549">
        <v>0.23248490335934699</v>
      </c>
      <c r="V549">
        <v>0.387886433930133</v>
      </c>
      <c r="W549">
        <v>-1.25</v>
      </c>
      <c r="X549">
        <v>0.19</v>
      </c>
      <c r="Y549">
        <v>195694</v>
      </c>
      <c r="Z549">
        <v>17790</v>
      </c>
      <c r="AA549">
        <v>1.21</v>
      </c>
      <c r="AB549">
        <v>11</v>
      </c>
      <c r="AC549">
        <v>8</v>
      </c>
      <c r="AD549">
        <v>3</v>
      </c>
      <c r="AE549">
        <v>72.73</v>
      </c>
      <c r="AF549">
        <v>9</v>
      </c>
      <c r="AG549">
        <v>6</v>
      </c>
      <c r="AH549">
        <v>3</v>
      </c>
      <c r="AI549">
        <v>2</v>
      </c>
    </row>
    <row r="550" spans="1:35" x14ac:dyDescent="0.2">
      <c r="A550" s="102">
        <v>728</v>
      </c>
      <c r="B550">
        <v>7984</v>
      </c>
      <c r="C550" t="s">
        <v>820</v>
      </c>
      <c r="D550" t="s">
        <v>1262</v>
      </c>
      <c r="E550">
        <v>1523</v>
      </c>
      <c r="F550">
        <v>1548</v>
      </c>
      <c r="G550">
        <v>600</v>
      </c>
      <c r="H550" t="s">
        <v>1239</v>
      </c>
      <c r="I550">
        <v>9810</v>
      </c>
      <c r="J550" t="s">
        <v>1206</v>
      </c>
      <c r="K550" t="s">
        <v>1246</v>
      </c>
      <c r="L550">
        <v>4555</v>
      </c>
      <c r="M550">
        <v>4460</v>
      </c>
      <c r="N550">
        <v>200</v>
      </c>
      <c r="O550" t="s">
        <v>1242</v>
      </c>
      <c r="P550">
        <v>0.76287976281450998</v>
      </c>
      <c r="Q550">
        <v>0.882617563213423</v>
      </c>
      <c r="R550" s="15">
        <v>6.8380192686187002E-2</v>
      </c>
      <c r="S550">
        <v>1.12668684907807E-2</v>
      </c>
      <c r="T550">
        <v>1.76165042408165</v>
      </c>
      <c r="U550">
        <v>1.76165042408165</v>
      </c>
      <c r="V550">
        <v>1.5809516658951499</v>
      </c>
      <c r="W550">
        <v>5.44</v>
      </c>
      <c r="X550">
        <v>4.13</v>
      </c>
      <c r="Y550">
        <v>195567</v>
      </c>
      <c r="Z550">
        <v>19557</v>
      </c>
      <c r="AA550">
        <v>1.28</v>
      </c>
      <c r="AB550">
        <v>10</v>
      </c>
      <c r="AC550">
        <v>8</v>
      </c>
      <c r="AD550">
        <v>2</v>
      </c>
      <c r="AE550">
        <v>80</v>
      </c>
      <c r="AF550">
        <v>14</v>
      </c>
      <c r="AG550">
        <v>3</v>
      </c>
      <c r="AH550">
        <v>0</v>
      </c>
      <c r="AI550">
        <v>7</v>
      </c>
    </row>
    <row r="551" spans="1:35" x14ac:dyDescent="0.2">
      <c r="A551" s="102">
        <v>1169</v>
      </c>
      <c r="B551">
        <v>2220</v>
      </c>
      <c r="C551" t="s">
        <v>1550</v>
      </c>
      <c r="D551" t="s">
        <v>1266</v>
      </c>
      <c r="E551">
        <v>4700</v>
      </c>
      <c r="F551">
        <v>4560</v>
      </c>
      <c r="G551">
        <v>200</v>
      </c>
      <c r="H551" t="s">
        <v>1239</v>
      </c>
      <c r="I551">
        <v>5463</v>
      </c>
      <c r="J551" t="s">
        <v>64</v>
      </c>
      <c r="K551" t="s">
        <v>1292</v>
      </c>
      <c r="L551">
        <v>2750</v>
      </c>
      <c r="M551">
        <v>2753</v>
      </c>
      <c r="N551">
        <v>300</v>
      </c>
      <c r="O551" t="s">
        <v>1242</v>
      </c>
      <c r="P551">
        <v>0.77186061713935095</v>
      </c>
      <c r="Q551">
        <v>0.84634526260573495</v>
      </c>
      <c r="R551">
        <v>2.44414355324865E-2</v>
      </c>
      <c r="S551" s="15">
        <v>1.19283598720654E-3</v>
      </c>
      <c r="T551">
        <v>1.06249349428185</v>
      </c>
      <c r="U551">
        <v>1.06249349428185</v>
      </c>
      <c r="V551">
        <v>1.6417110727083899</v>
      </c>
      <c r="W551">
        <v>2.44</v>
      </c>
      <c r="X551">
        <v>9.44</v>
      </c>
      <c r="Y551">
        <v>195017</v>
      </c>
      <c r="Z551">
        <v>24377</v>
      </c>
      <c r="AA551">
        <v>1.1599999999999999</v>
      </c>
      <c r="AB551">
        <v>8</v>
      </c>
      <c r="AC551">
        <v>5</v>
      </c>
      <c r="AD551">
        <v>3</v>
      </c>
      <c r="AE551">
        <v>62.5</v>
      </c>
      <c r="AF551">
        <v>12</v>
      </c>
      <c r="AG551">
        <v>4</v>
      </c>
      <c r="AH551">
        <v>1</v>
      </c>
      <c r="AI551">
        <v>3</v>
      </c>
    </row>
    <row r="552" spans="1:35" x14ac:dyDescent="0.2">
      <c r="A552" s="102">
        <v>1491</v>
      </c>
      <c r="B552">
        <v>7762</v>
      </c>
      <c r="C552" t="s">
        <v>1444</v>
      </c>
      <c r="D552" t="s">
        <v>1248</v>
      </c>
      <c r="E552">
        <v>456</v>
      </c>
      <c r="F552">
        <v>459</v>
      </c>
      <c r="G552">
        <v>2300</v>
      </c>
      <c r="H552" t="s">
        <v>1242</v>
      </c>
      <c r="I552">
        <v>9069</v>
      </c>
      <c r="J552" t="s">
        <v>1349</v>
      </c>
      <c r="K552" t="s">
        <v>1359</v>
      </c>
      <c r="L552">
        <v>813</v>
      </c>
      <c r="M552">
        <v>827</v>
      </c>
      <c r="N552">
        <v>1300</v>
      </c>
      <c r="O552" t="s">
        <v>1239</v>
      </c>
      <c r="P552">
        <v>0.89124933424811004</v>
      </c>
      <c r="Q552">
        <v>0.82025944806405104</v>
      </c>
      <c r="R552">
        <v>0.35004811945936998</v>
      </c>
      <c r="S552">
        <v>8.9893220217472092E-3</v>
      </c>
      <c r="T552">
        <v>-2.2993434225757801</v>
      </c>
      <c r="U552">
        <v>2.2993434225757801</v>
      </c>
      <c r="V552">
        <v>2.4607416596908198</v>
      </c>
      <c r="W552">
        <v>-14.37</v>
      </c>
      <c r="X552">
        <v>1.8</v>
      </c>
      <c r="Y552">
        <v>194374</v>
      </c>
      <c r="Z552">
        <v>16198</v>
      </c>
      <c r="AA552">
        <v>0.77</v>
      </c>
      <c r="AB552">
        <v>12</v>
      </c>
      <c r="AC552">
        <v>7</v>
      </c>
      <c r="AD552">
        <v>5</v>
      </c>
      <c r="AE552">
        <v>58.33</v>
      </c>
      <c r="AF552">
        <v>14</v>
      </c>
      <c r="AG552">
        <v>5</v>
      </c>
      <c r="AH552">
        <v>2</v>
      </c>
      <c r="AI552">
        <v>5</v>
      </c>
    </row>
    <row r="553" spans="1:35" x14ac:dyDescent="0.2">
      <c r="A553" s="102">
        <v>585</v>
      </c>
      <c r="B553">
        <v>6371</v>
      </c>
      <c r="C553" t="s">
        <v>1399</v>
      </c>
      <c r="D553" t="s">
        <v>1251</v>
      </c>
      <c r="E553">
        <v>3010</v>
      </c>
      <c r="F553">
        <v>3070</v>
      </c>
      <c r="G553">
        <v>300</v>
      </c>
      <c r="H553" t="s">
        <v>1242</v>
      </c>
      <c r="I553">
        <v>7327</v>
      </c>
      <c r="J553" t="s">
        <v>1487</v>
      </c>
      <c r="K553" t="s">
        <v>1294</v>
      </c>
      <c r="L553">
        <v>2484</v>
      </c>
      <c r="M553">
        <v>2453</v>
      </c>
      <c r="N553">
        <v>400</v>
      </c>
      <c r="O553" t="s">
        <v>1239</v>
      </c>
      <c r="P553">
        <v>0.95002777889271794</v>
      </c>
      <c r="Q553">
        <v>0.89469941905351502</v>
      </c>
      <c r="R553" s="15">
        <v>9.3891148361076093E-2</v>
      </c>
      <c r="S553" s="106">
        <v>4.5522353694010302E-2</v>
      </c>
      <c r="T553">
        <v>-1.1796842874343001</v>
      </c>
      <c r="U553">
        <v>1.1796842874343001</v>
      </c>
      <c r="V553">
        <v>1.1669014529135799</v>
      </c>
      <c r="W553">
        <v>-3.18</v>
      </c>
      <c r="X553">
        <v>6.54</v>
      </c>
      <c r="Y553">
        <v>194306</v>
      </c>
      <c r="Z553">
        <v>38861</v>
      </c>
      <c r="AA553">
        <v>2.04</v>
      </c>
      <c r="AB553">
        <v>5</v>
      </c>
      <c r="AC553">
        <v>5</v>
      </c>
      <c r="AD553">
        <v>0</v>
      </c>
      <c r="AE553">
        <v>100</v>
      </c>
      <c r="AF553">
        <v>11</v>
      </c>
      <c r="AG553">
        <v>4</v>
      </c>
      <c r="AH553">
        <v>0</v>
      </c>
      <c r="AI553">
        <v>1</v>
      </c>
    </row>
    <row r="554" spans="1:35" x14ac:dyDescent="0.2">
      <c r="A554" s="102">
        <v>36</v>
      </c>
      <c r="B554">
        <v>6479</v>
      </c>
      <c r="C554" t="s">
        <v>548</v>
      </c>
      <c r="D554" t="s">
        <v>1244</v>
      </c>
      <c r="E554">
        <v>2039</v>
      </c>
      <c r="F554">
        <v>2130</v>
      </c>
      <c r="G554">
        <v>300</v>
      </c>
      <c r="H554" t="s">
        <v>1239</v>
      </c>
      <c r="I554">
        <v>7729</v>
      </c>
      <c r="J554" t="s">
        <v>544</v>
      </c>
      <c r="K554" t="s">
        <v>1248</v>
      </c>
      <c r="L554">
        <v>3600</v>
      </c>
      <c r="M554">
        <v>3715</v>
      </c>
      <c r="N554">
        <v>200</v>
      </c>
      <c r="O554" t="s">
        <v>1242</v>
      </c>
      <c r="P554">
        <v>0.83355840803847803</v>
      </c>
      <c r="Q554">
        <v>0.95886489044566403</v>
      </c>
      <c r="R554">
        <v>5.5189264105939002E-2</v>
      </c>
      <c r="S554" s="106">
        <v>4.3762511679507399E-2</v>
      </c>
      <c r="T554">
        <v>0.89728088240493897</v>
      </c>
      <c r="U554">
        <v>0.89728088240493897</v>
      </c>
      <c r="V554">
        <v>0.50703340319321799</v>
      </c>
      <c r="W554">
        <v>2.98</v>
      </c>
      <c r="X554">
        <v>14</v>
      </c>
      <c r="Y554">
        <v>194083</v>
      </c>
      <c r="Z554">
        <v>9704</v>
      </c>
      <c r="AA554">
        <v>0.52</v>
      </c>
      <c r="AB554">
        <v>20</v>
      </c>
      <c r="AC554">
        <v>13</v>
      </c>
      <c r="AD554">
        <v>7</v>
      </c>
      <c r="AE554">
        <v>65</v>
      </c>
      <c r="AF554">
        <v>12</v>
      </c>
      <c r="AG554">
        <v>8</v>
      </c>
      <c r="AH554">
        <v>4</v>
      </c>
      <c r="AI554">
        <v>8</v>
      </c>
    </row>
    <row r="555" spans="1:35" x14ac:dyDescent="0.2">
      <c r="A555" s="102">
        <v>629</v>
      </c>
      <c r="B555">
        <v>2229</v>
      </c>
      <c r="C555" t="s">
        <v>1848</v>
      </c>
      <c r="D555" t="s">
        <v>1266</v>
      </c>
      <c r="E555">
        <v>2951</v>
      </c>
      <c r="F555">
        <v>2923</v>
      </c>
      <c r="G555">
        <v>300</v>
      </c>
      <c r="H555" t="s">
        <v>1242</v>
      </c>
      <c r="I555">
        <v>6925</v>
      </c>
      <c r="J555" t="s">
        <v>1650</v>
      </c>
      <c r="K555" t="s">
        <v>1244</v>
      </c>
      <c r="L555">
        <v>1375</v>
      </c>
      <c r="M555">
        <v>1411</v>
      </c>
      <c r="N555">
        <v>600</v>
      </c>
      <c r="O555" t="s">
        <v>1239</v>
      </c>
      <c r="P555">
        <v>0.80289880457621798</v>
      </c>
      <c r="Q555">
        <v>0.89028495375630801</v>
      </c>
      <c r="R555" s="15">
        <v>4.4937597157091403E-3</v>
      </c>
      <c r="S555">
        <v>3.38511563777282E-3</v>
      </c>
      <c r="T555">
        <v>-1.3641170299165399</v>
      </c>
      <c r="U555">
        <v>1.3641170299165399</v>
      </c>
      <c r="V555">
        <v>1.48365054647758</v>
      </c>
      <c r="W555">
        <v>-4.4800000000000004</v>
      </c>
      <c r="X555">
        <v>3.46</v>
      </c>
      <c r="Y555">
        <v>193799</v>
      </c>
      <c r="Z555">
        <v>11400</v>
      </c>
      <c r="AA555">
        <v>0.57999999999999996</v>
      </c>
      <c r="AB555">
        <v>17</v>
      </c>
      <c r="AC555">
        <v>10</v>
      </c>
      <c r="AD555">
        <v>7</v>
      </c>
      <c r="AE555">
        <v>58.82</v>
      </c>
      <c r="AF555">
        <v>13</v>
      </c>
      <c r="AG555">
        <v>5</v>
      </c>
      <c r="AH555">
        <v>3</v>
      </c>
      <c r="AI555">
        <v>9</v>
      </c>
    </row>
    <row r="556" spans="1:35" x14ac:dyDescent="0.2">
      <c r="A556" s="102">
        <v>622</v>
      </c>
      <c r="B556">
        <v>3863</v>
      </c>
      <c r="C556" t="s">
        <v>1454</v>
      </c>
      <c r="D556" t="s">
        <v>1453</v>
      </c>
      <c r="E556">
        <v>1633</v>
      </c>
      <c r="F556">
        <v>1645</v>
      </c>
      <c r="G556">
        <v>600</v>
      </c>
      <c r="H556" t="s">
        <v>1239</v>
      </c>
      <c r="I556">
        <v>7202</v>
      </c>
      <c r="J556" t="s">
        <v>778</v>
      </c>
      <c r="K556" t="s">
        <v>1256</v>
      </c>
      <c r="L556">
        <v>1070</v>
      </c>
      <c r="M556">
        <v>1084</v>
      </c>
      <c r="N556">
        <v>900</v>
      </c>
      <c r="O556" t="s">
        <v>1242</v>
      </c>
      <c r="P556">
        <v>0.71668123921744198</v>
      </c>
      <c r="Q556">
        <v>0.89132001661104998</v>
      </c>
      <c r="R556">
        <v>0.224382910280742</v>
      </c>
      <c r="S556">
        <v>8.91466721949912E-2</v>
      </c>
      <c r="T556">
        <v>0.306651738348035</v>
      </c>
      <c r="U556">
        <v>0.306651738348035</v>
      </c>
      <c r="V556">
        <v>4.40465653537521E-2</v>
      </c>
      <c r="W556">
        <v>1.59</v>
      </c>
      <c r="X556">
        <v>1.1599999999999999</v>
      </c>
      <c r="Y556">
        <v>192823</v>
      </c>
      <c r="Z556">
        <v>9641</v>
      </c>
      <c r="AA556">
        <v>0.46</v>
      </c>
      <c r="AB556">
        <v>20</v>
      </c>
      <c r="AC556">
        <v>11</v>
      </c>
      <c r="AD556">
        <v>9</v>
      </c>
      <c r="AE556">
        <v>55</v>
      </c>
      <c r="AF556">
        <v>11</v>
      </c>
      <c r="AG556">
        <v>10</v>
      </c>
      <c r="AH556">
        <v>6</v>
      </c>
      <c r="AI556">
        <v>4</v>
      </c>
    </row>
    <row r="557" spans="1:35" x14ac:dyDescent="0.2">
      <c r="A557" s="102">
        <v>1563</v>
      </c>
      <c r="B557">
        <v>3048</v>
      </c>
      <c r="C557" t="s">
        <v>1552</v>
      </c>
      <c r="D557" t="s">
        <v>1264</v>
      </c>
      <c r="E557">
        <v>1031</v>
      </c>
      <c r="F557">
        <v>1036</v>
      </c>
      <c r="G557">
        <v>800</v>
      </c>
      <c r="H557" t="s">
        <v>1242</v>
      </c>
      <c r="I557">
        <v>4452</v>
      </c>
      <c r="J557" t="s">
        <v>1469</v>
      </c>
      <c r="K557" t="s">
        <v>1263</v>
      </c>
      <c r="L557">
        <v>8040</v>
      </c>
      <c r="M557">
        <v>8126</v>
      </c>
      <c r="N557">
        <v>100</v>
      </c>
      <c r="O557" t="s">
        <v>1239</v>
      </c>
      <c r="P557">
        <v>0.775397390594041</v>
      </c>
      <c r="Q557">
        <v>0.813365718499649</v>
      </c>
      <c r="R557">
        <v>9.8747107963050404E-2</v>
      </c>
      <c r="S557">
        <v>7.0811227754785698E-3</v>
      </c>
      <c r="T557">
        <v>-2.4993100016038499</v>
      </c>
      <c r="U557">
        <v>2.4993100016038499</v>
      </c>
      <c r="V557">
        <v>2.6215389229194201</v>
      </c>
      <c r="W557">
        <v>-8.9499999999999993</v>
      </c>
      <c r="X557">
        <v>1.99</v>
      </c>
      <c r="Y557">
        <v>191777</v>
      </c>
      <c r="Z557">
        <v>12785</v>
      </c>
      <c r="AA557">
        <v>0.8</v>
      </c>
      <c r="AB557">
        <v>15</v>
      </c>
      <c r="AC557">
        <v>9</v>
      </c>
      <c r="AD557">
        <v>6</v>
      </c>
      <c r="AE557">
        <v>60</v>
      </c>
      <c r="AF557">
        <v>14</v>
      </c>
      <c r="AG557">
        <v>6</v>
      </c>
      <c r="AH557">
        <v>2</v>
      </c>
      <c r="AI557">
        <v>7</v>
      </c>
    </row>
    <row r="558" spans="1:35" x14ac:dyDescent="0.2">
      <c r="A558" s="102">
        <v>686</v>
      </c>
      <c r="B558">
        <v>7984</v>
      </c>
      <c r="C558" t="s">
        <v>820</v>
      </c>
      <c r="D558" t="s">
        <v>1262</v>
      </c>
      <c r="E558">
        <v>1523</v>
      </c>
      <c r="F558">
        <v>1548</v>
      </c>
      <c r="G558">
        <v>700</v>
      </c>
      <c r="H558" t="s">
        <v>1239</v>
      </c>
      <c r="I558">
        <v>8002</v>
      </c>
      <c r="J558" t="s">
        <v>27</v>
      </c>
      <c r="K558" t="s">
        <v>1246</v>
      </c>
      <c r="L558">
        <v>750</v>
      </c>
      <c r="M558">
        <v>757.5</v>
      </c>
      <c r="N558">
        <v>1400</v>
      </c>
      <c r="O558" t="s">
        <v>1242</v>
      </c>
      <c r="P558">
        <v>0.88936095768444201</v>
      </c>
      <c r="Q558">
        <v>0.88599362668083403</v>
      </c>
      <c r="R558">
        <v>1.6490639416065399E-2</v>
      </c>
      <c r="S558">
        <v>6.4672601729042697E-3</v>
      </c>
      <c r="T558">
        <v>0.32474717705890699</v>
      </c>
      <c r="U558">
        <v>0.32474717705890699</v>
      </c>
      <c r="V558">
        <v>0.58408707080693001</v>
      </c>
      <c r="W558">
        <v>0.4</v>
      </c>
      <c r="X558">
        <v>2.13</v>
      </c>
      <c r="Y558">
        <v>191527</v>
      </c>
      <c r="Z558">
        <v>12768</v>
      </c>
      <c r="AA558">
        <v>0.64</v>
      </c>
      <c r="AB558">
        <v>15</v>
      </c>
      <c r="AC558">
        <v>9</v>
      </c>
      <c r="AD558">
        <v>6</v>
      </c>
      <c r="AE558">
        <v>60</v>
      </c>
      <c r="AF558">
        <v>13</v>
      </c>
      <c r="AG558">
        <v>6</v>
      </c>
      <c r="AH558">
        <v>3</v>
      </c>
      <c r="AI558">
        <v>6</v>
      </c>
    </row>
    <row r="559" spans="1:35" x14ac:dyDescent="0.2">
      <c r="A559" s="102">
        <v>669</v>
      </c>
      <c r="B559">
        <v>4045</v>
      </c>
      <c r="C559" t="s">
        <v>1555</v>
      </c>
      <c r="D559" t="s">
        <v>1263</v>
      </c>
      <c r="E559">
        <v>1163</v>
      </c>
      <c r="F559">
        <v>1161</v>
      </c>
      <c r="G559">
        <v>900</v>
      </c>
      <c r="H559" t="s">
        <v>1239</v>
      </c>
      <c r="I559">
        <v>8341</v>
      </c>
      <c r="J559" t="s">
        <v>865</v>
      </c>
      <c r="K559" t="s">
        <v>1294</v>
      </c>
      <c r="L559">
        <v>1480</v>
      </c>
      <c r="M559">
        <v>1492</v>
      </c>
      <c r="N559">
        <v>700</v>
      </c>
      <c r="O559" t="s">
        <v>1242</v>
      </c>
      <c r="P559">
        <v>0.71775564422319105</v>
      </c>
      <c r="Q559">
        <v>0.88751804379131904</v>
      </c>
      <c r="R559">
        <v>0.20184650456195</v>
      </c>
      <c r="S559">
        <v>1.24145566303418E-2</v>
      </c>
      <c r="T559">
        <v>1.9126052709596</v>
      </c>
      <c r="U559">
        <v>1.9126052709596</v>
      </c>
      <c r="V559">
        <v>2.2617704272072099</v>
      </c>
      <c r="W559">
        <v>6.5</v>
      </c>
      <c r="X559">
        <v>0.05</v>
      </c>
      <c r="Y559">
        <v>190836</v>
      </c>
      <c r="Z559">
        <v>8297</v>
      </c>
      <c r="AA559">
        <v>0.45</v>
      </c>
      <c r="AB559">
        <v>23</v>
      </c>
      <c r="AC559">
        <v>15</v>
      </c>
      <c r="AD559">
        <v>8</v>
      </c>
      <c r="AE559">
        <v>65.22</v>
      </c>
      <c r="AF559">
        <v>12</v>
      </c>
      <c r="AG559">
        <v>9</v>
      </c>
      <c r="AH559">
        <v>5</v>
      </c>
      <c r="AI559">
        <v>9</v>
      </c>
    </row>
    <row r="560" spans="1:35" x14ac:dyDescent="0.2">
      <c r="A560" s="102">
        <v>1221</v>
      </c>
      <c r="B560">
        <v>1893</v>
      </c>
      <c r="C560" t="s">
        <v>1646</v>
      </c>
      <c r="D560" t="s">
        <v>1249</v>
      </c>
      <c r="E560">
        <v>620</v>
      </c>
      <c r="F560">
        <v>623</v>
      </c>
      <c r="G560">
        <v>1000</v>
      </c>
      <c r="H560" t="s">
        <v>1242</v>
      </c>
      <c r="I560">
        <v>8766</v>
      </c>
      <c r="J560" t="s">
        <v>1410</v>
      </c>
      <c r="K560" t="s">
        <v>1418</v>
      </c>
      <c r="L560">
        <v>6010</v>
      </c>
      <c r="M560">
        <v>6121</v>
      </c>
      <c r="N560">
        <v>100</v>
      </c>
      <c r="O560" t="s">
        <v>1239</v>
      </c>
      <c r="P560">
        <v>0.61712712029919503</v>
      </c>
      <c r="Q560">
        <v>0.84299927570173006</v>
      </c>
      <c r="R560" s="106">
        <v>1.2802590194747499E-3</v>
      </c>
      <c r="S560">
        <v>9.3788822627999396E-2</v>
      </c>
      <c r="T560">
        <v>-3.4506832155751401</v>
      </c>
      <c r="U560">
        <v>3.4506832155751401</v>
      </c>
      <c r="V560">
        <v>2.9615286870094799</v>
      </c>
      <c r="W560">
        <v>-8.42</v>
      </c>
      <c r="X560">
        <v>1.78</v>
      </c>
      <c r="Y560">
        <v>190438</v>
      </c>
      <c r="Z560">
        <v>11202</v>
      </c>
      <c r="AA560">
        <v>0.63</v>
      </c>
      <c r="AB560">
        <v>17</v>
      </c>
      <c r="AC560">
        <v>10</v>
      </c>
      <c r="AD560">
        <v>7</v>
      </c>
      <c r="AE560">
        <v>58.82</v>
      </c>
      <c r="AF560">
        <v>13</v>
      </c>
      <c r="AG560">
        <v>5</v>
      </c>
      <c r="AH560">
        <v>4</v>
      </c>
      <c r="AI560">
        <v>8</v>
      </c>
    </row>
    <row r="561" spans="1:35" x14ac:dyDescent="0.2">
      <c r="A561" s="102">
        <v>985</v>
      </c>
      <c r="B561">
        <v>4540</v>
      </c>
      <c r="C561" t="s">
        <v>1659</v>
      </c>
      <c r="D561" t="s">
        <v>1261</v>
      </c>
      <c r="E561">
        <v>2688</v>
      </c>
      <c r="F561">
        <v>2656</v>
      </c>
      <c r="G561">
        <v>400</v>
      </c>
      <c r="H561" t="s">
        <v>1242</v>
      </c>
      <c r="I561">
        <v>9076</v>
      </c>
      <c r="J561" t="s">
        <v>912</v>
      </c>
      <c r="K561" t="s">
        <v>1359</v>
      </c>
      <c r="L561">
        <v>1270</v>
      </c>
      <c r="M561">
        <v>1270</v>
      </c>
      <c r="N561">
        <v>800</v>
      </c>
      <c r="O561" t="s">
        <v>1239</v>
      </c>
      <c r="P561">
        <v>0.90593260260464803</v>
      </c>
      <c r="Q561">
        <v>0.86000928004020105</v>
      </c>
      <c r="R561" s="15">
        <v>0.16833010062684101</v>
      </c>
      <c r="S561">
        <v>1.4397812245856701E-2</v>
      </c>
      <c r="T561">
        <v>-0.895215033027147</v>
      </c>
      <c r="U561">
        <v>0.895215033027147</v>
      </c>
      <c r="V561">
        <v>0.54400925395849398</v>
      </c>
      <c r="W561">
        <v>-2.14</v>
      </c>
      <c r="X561">
        <v>4.37</v>
      </c>
      <c r="Y561">
        <v>190242</v>
      </c>
      <c r="Z561">
        <v>11890</v>
      </c>
      <c r="AA561">
        <v>0.48</v>
      </c>
      <c r="AB561">
        <v>16</v>
      </c>
      <c r="AC561">
        <v>11</v>
      </c>
      <c r="AD561">
        <v>5</v>
      </c>
      <c r="AE561">
        <v>68.75</v>
      </c>
      <c r="AF561">
        <v>10</v>
      </c>
      <c r="AG561">
        <v>7</v>
      </c>
      <c r="AH561">
        <v>5</v>
      </c>
      <c r="AI561">
        <v>4</v>
      </c>
    </row>
    <row r="562" spans="1:35" x14ac:dyDescent="0.2">
      <c r="A562" s="102">
        <v>1435</v>
      </c>
      <c r="B562">
        <v>7984</v>
      </c>
      <c r="C562" t="s">
        <v>820</v>
      </c>
      <c r="D562" t="s">
        <v>1262</v>
      </c>
      <c r="E562">
        <v>1523</v>
      </c>
      <c r="F562">
        <v>1548</v>
      </c>
      <c r="G562">
        <v>400</v>
      </c>
      <c r="H562" t="s">
        <v>1239</v>
      </c>
      <c r="I562">
        <v>9062</v>
      </c>
      <c r="J562" t="s">
        <v>1204</v>
      </c>
      <c r="K562" t="s">
        <v>1359</v>
      </c>
      <c r="L562">
        <v>5580</v>
      </c>
      <c r="M562">
        <v>5580</v>
      </c>
      <c r="N562">
        <v>100</v>
      </c>
      <c r="O562" t="s">
        <v>1242</v>
      </c>
      <c r="P562">
        <v>0.67360773753236702</v>
      </c>
      <c r="Q562">
        <v>0.82470661875221996</v>
      </c>
      <c r="R562" s="15">
        <v>0.27184237318749999</v>
      </c>
      <c r="S562" s="15">
        <v>4.7543456295835201E-2</v>
      </c>
      <c r="T562">
        <v>1.78012348023708</v>
      </c>
      <c r="U562">
        <v>1.78012348023708</v>
      </c>
      <c r="V562">
        <v>1.6304779861177301</v>
      </c>
      <c r="W562">
        <v>8.08</v>
      </c>
      <c r="X562">
        <v>10.97</v>
      </c>
      <c r="Y562">
        <v>189743</v>
      </c>
      <c r="Z562">
        <v>14596</v>
      </c>
      <c r="AA562">
        <v>1</v>
      </c>
      <c r="AB562">
        <v>13</v>
      </c>
      <c r="AC562">
        <v>8</v>
      </c>
      <c r="AD562">
        <v>5</v>
      </c>
      <c r="AE562">
        <v>61.54</v>
      </c>
      <c r="AF562">
        <v>12</v>
      </c>
      <c r="AG562">
        <v>6</v>
      </c>
      <c r="AH562">
        <v>2</v>
      </c>
      <c r="AI562">
        <v>5</v>
      </c>
    </row>
    <row r="563" spans="1:35" x14ac:dyDescent="0.2">
      <c r="A563" s="102">
        <v>92</v>
      </c>
      <c r="B563">
        <v>5802</v>
      </c>
      <c r="C563" t="s">
        <v>1460</v>
      </c>
      <c r="D563" t="s">
        <v>1254</v>
      </c>
      <c r="E563">
        <v>1370</v>
      </c>
      <c r="F563">
        <v>1389.5</v>
      </c>
      <c r="G563">
        <v>700</v>
      </c>
      <c r="H563" t="s">
        <v>1242</v>
      </c>
      <c r="I563">
        <v>7282</v>
      </c>
      <c r="J563" t="s">
        <v>1488</v>
      </c>
      <c r="K563" t="s">
        <v>1256</v>
      </c>
      <c r="L563">
        <v>2435</v>
      </c>
      <c r="M563">
        <v>2429</v>
      </c>
      <c r="N563">
        <v>400</v>
      </c>
      <c r="O563" t="s">
        <v>1239</v>
      </c>
      <c r="P563">
        <v>0.86710464945115695</v>
      </c>
      <c r="Q563">
        <v>0.94531014393288004</v>
      </c>
      <c r="R563">
        <v>0.316189112508032</v>
      </c>
      <c r="S563">
        <v>1.2843896600921801E-2</v>
      </c>
      <c r="T563">
        <v>-2.2171569514051601</v>
      </c>
      <c r="U563">
        <v>2.2171569514051601</v>
      </c>
      <c r="V563">
        <v>2.2005821478774701</v>
      </c>
      <c r="W563">
        <v>-5.73</v>
      </c>
      <c r="X563">
        <v>0.11</v>
      </c>
      <c r="Y563">
        <v>189383</v>
      </c>
      <c r="Z563">
        <v>12626</v>
      </c>
      <c r="AA563">
        <v>0.59</v>
      </c>
      <c r="AB563">
        <v>15</v>
      </c>
      <c r="AC563">
        <v>10</v>
      </c>
      <c r="AD563">
        <v>5</v>
      </c>
      <c r="AE563">
        <v>66.67</v>
      </c>
      <c r="AF563">
        <v>13</v>
      </c>
      <c r="AG563">
        <v>5</v>
      </c>
      <c r="AH563">
        <v>2</v>
      </c>
      <c r="AI563">
        <v>8</v>
      </c>
    </row>
    <row r="564" spans="1:35" x14ac:dyDescent="0.2">
      <c r="A564" s="102">
        <v>891</v>
      </c>
      <c r="B564">
        <v>2222</v>
      </c>
      <c r="C564" t="s">
        <v>585</v>
      </c>
      <c r="D564" t="s">
        <v>1266</v>
      </c>
      <c r="E564">
        <v>5670</v>
      </c>
      <c r="F564">
        <v>5800</v>
      </c>
      <c r="G564">
        <v>100</v>
      </c>
      <c r="H564" t="s">
        <v>1242</v>
      </c>
      <c r="I564">
        <v>3098</v>
      </c>
      <c r="J564" t="s">
        <v>1913</v>
      </c>
      <c r="K564" t="s">
        <v>1264</v>
      </c>
      <c r="L564">
        <v>4800</v>
      </c>
      <c r="M564">
        <v>4975</v>
      </c>
      <c r="N564">
        <v>100</v>
      </c>
      <c r="O564" t="s">
        <v>1239</v>
      </c>
      <c r="P564">
        <v>0.87157454001596402</v>
      </c>
      <c r="Q564">
        <v>0.86844910911752904</v>
      </c>
      <c r="R564" s="15">
        <v>0.29266553157894198</v>
      </c>
      <c r="S564">
        <v>8.6434049195686799E-2</v>
      </c>
      <c r="T564">
        <v>-0.91356883660306099</v>
      </c>
      <c r="U564">
        <v>0.91356883660306099</v>
      </c>
      <c r="V564">
        <v>0.64689737232666</v>
      </c>
      <c r="W564">
        <v>-4.09</v>
      </c>
      <c r="X564">
        <v>14.22</v>
      </c>
      <c r="Y564">
        <v>189368</v>
      </c>
      <c r="Z564">
        <v>37874</v>
      </c>
      <c r="AA564">
        <v>2.73</v>
      </c>
      <c r="AB564">
        <v>5</v>
      </c>
      <c r="AC564">
        <v>3</v>
      </c>
      <c r="AD564">
        <v>2</v>
      </c>
      <c r="AE564">
        <v>60</v>
      </c>
      <c r="AF564">
        <v>9</v>
      </c>
      <c r="AG564">
        <v>3</v>
      </c>
      <c r="AH564">
        <v>2</v>
      </c>
      <c r="AI564">
        <v>0</v>
      </c>
    </row>
    <row r="565" spans="1:35" x14ac:dyDescent="0.2">
      <c r="A565" s="102">
        <v>352</v>
      </c>
      <c r="B565">
        <v>5714</v>
      </c>
      <c r="C565" t="s">
        <v>708</v>
      </c>
      <c r="D565" t="s">
        <v>1254</v>
      </c>
      <c r="E565">
        <v>3725</v>
      </c>
      <c r="F565">
        <v>3735</v>
      </c>
      <c r="G565">
        <v>200</v>
      </c>
      <c r="H565" t="s">
        <v>1239</v>
      </c>
      <c r="I565">
        <v>6588</v>
      </c>
      <c r="J565" t="s">
        <v>436</v>
      </c>
      <c r="K565" t="s">
        <v>1244</v>
      </c>
      <c r="L565">
        <v>4000</v>
      </c>
      <c r="M565">
        <v>4035</v>
      </c>
      <c r="N565">
        <v>200</v>
      </c>
      <c r="O565" t="s">
        <v>1242</v>
      </c>
      <c r="P565">
        <v>0.76613453310643698</v>
      </c>
      <c r="Q565">
        <v>0.91030333594365898</v>
      </c>
      <c r="R565">
        <v>9.5696666799841595E-2</v>
      </c>
      <c r="S565">
        <v>2.3000593307592999E-2</v>
      </c>
      <c r="T565">
        <v>0.46280540298309403</v>
      </c>
      <c r="U565">
        <v>0.46280540298309403</v>
      </c>
      <c r="V565">
        <v>1.2686633905209801</v>
      </c>
      <c r="W565">
        <v>1.33</v>
      </c>
      <c r="X565">
        <v>7.43</v>
      </c>
      <c r="Y565">
        <v>189272</v>
      </c>
      <c r="Z565">
        <v>17207</v>
      </c>
      <c r="AA565">
        <v>0.89</v>
      </c>
      <c r="AB565">
        <v>11</v>
      </c>
      <c r="AC565">
        <v>8</v>
      </c>
      <c r="AD565">
        <v>3</v>
      </c>
      <c r="AE565">
        <v>72.73</v>
      </c>
      <c r="AF565">
        <v>14</v>
      </c>
      <c r="AG565">
        <v>3</v>
      </c>
      <c r="AH565">
        <v>2</v>
      </c>
      <c r="AI565">
        <v>6</v>
      </c>
    </row>
    <row r="566" spans="1:35" x14ac:dyDescent="0.2">
      <c r="A566" s="102">
        <v>1337</v>
      </c>
      <c r="B566">
        <v>6752</v>
      </c>
      <c r="C566" t="s">
        <v>52</v>
      </c>
      <c r="D566" t="s">
        <v>1244</v>
      </c>
      <c r="E566">
        <v>1123.5</v>
      </c>
      <c r="F566">
        <v>1137.5</v>
      </c>
      <c r="G566">
        <v>900</v>
      </c>
      <c r="H566" t="s">
        <v>1242</v>
      </c>
      <c r="I566">
        <v>7105</v>
      </c>
      <c r="J566" t="s">
        <v>774</v>
      </c>
      <c r="K566" t="s">
        <v>1256</v>
      </c>
      <c r="L566">
        <v>1561</v>
      </c>
      <c r="M566">
        <v>1617</v>
      </c>
      <c r="N566">
        <v>600</v>
      </c>
      <c r="O566" t="s">
        <v>1239</v>
      </c>
      <c r="P566">
        <v>0.78390132473247998</v>
      </c>
      <c r="Q566">
        <v>0.83361696806103502</v>
      </c>
      <c r="R566">
        <v>0.20137497038437899</v>
      </c>
      <c r="S566">
        <v>7.2267517475531506E-2</v>
      </c>
      <c r="T566">
        <v>-0.82498882438732601</v>
      </c>
      <c r="U566">
        <v>0.82498882438732601</v>
      </c>
      <c r="V566">
        <v>0.55858898591081896</v>
      </c>
      <c r="W566">
        <v>-11.9</v>
      </c>
      <c r="X566">
        <v>5.52</v>
      </c>
      <c r="Y566">
        <v>189197</v>
      </c>
      <c r="Z566">
        <v>9009</v>
      </c>
      <c r="AA566">
        <v>0.43</v>
      </c>
      <c r="AB566">
        <v>21</v>
      </c>
      <c r="AC566">
        <v>11</v>
      </c>
      <c r="AD566">
        <v>10</v>
      </c>
      <c r="AE566">
        <v>52.38</v>
      </c>
      <c r="AF566">
        <v>10</v>
      </c>
      <c r="AG566">
        <v>8</v>
      </c>
      <c r="AH566">
        <v>7</v>
      </c>
      <c r="AI566">
        <v>6</v>
      </c>
    </row>
    <row r="567" spans="1:35" x14ac:dyDescent="0.2">
      <c r="A567" s="102">
        <v>908</v>
      </c>
      <c r="B567">
        <v>4061</v>
      </c>
      <c r="C567" t="s">
        <v>1473</v>
      </c>
      <c r="D567" t="s">
        <v>1263</v>
      </c>
      <c r="E567">
        <v>2818</v>
      </c>
      <c r="F567">
        <v>2847</v>
      </c>
      <c r="G567">
        <v>400</v>
      </c>
      <c r="H567" t="s">
        <v>1242</v>
      </c>
      <c r="I567">
        <v>8316</v>
      </c>
      <c r="J567" t="s">
        <v>1455</v>
      </c>
      <c r="K567" t="s">
        <v>1294</v>
      </c>
      <c r="L567">
        <v>3614</v>
      </c>
      <c r="M567">
        <v>3640</v>
      </c>
      <c r="N567">
        <v>300</v>
      </c>
      <c r="O567" t="s">
        <v>1239</v>
      </c>
      <c r="P567">
        <v>0.91067739061509501</v>
      </c>
      <c r="Q567">
        <v>0.86666440896851804</v>
      </c>
      <c r="R567">
        <v>0.170321780429952</v>
      </c>
      <c r="S567">
        <v>2.4188711756152299E-2</v>
      </c>
      <c r="T567">
        <v>-1.0084825677490401</v>
      </c>
      <c r="U567">
        <v>1.0084825677490401</v>
      </c>
      <c r="V567">
        <v>0.89630114811786898</v>
      </c>
      <c r="W567">
        <v>-3</v>
      </c>
      <c r="X567">
        <v>4.29</v>
      </c>
      <c r="Y567">
        <v>188710</v>
      </c>
      <c r="Z567">
        <v>26959</v>
      </c>
      <c r="AA567">
        <v>1.58</v>
      </c>
      <c r="AB567">
        <v>7</v>
      </c>
      <c r="AC567">
        <v>7</v>
      </c>
      <c r="AD567">
        <v>0</v>
      </c>
      <c r="AE567">
        <v>100</v>
      </c>
      <c r="AF567">
        <v>14</v>
      </c>
      <c r="AG567">
        <v>2</v>
      </c>
      <c r="AH567">
        <v>0</v>
      </c>
      <c r="AI567">
        <v>5</v>
      </c>
    </row>
    <row r="568" spans="1:35" x14ac:dyDescent="0.2">
      <c r="A568" s="102">
        <v>1057</v>
      </c>
      <c r="B568">
        <v>5714</v>
      </c>
      <c r="C568" t="s">
        <v>708</v>
      </c>
      <c r="D568" t="s">
        <v>1254</v>
      </c>
      <c r="E568">
        <v>3725</v>
      </c>
      <c r="F568">
        <v>3735</v>
      </c>
      <c r="G568">
        <v>200</v>
      </c>
      <c r="H568" t="s">
        <v>1239</v>
      </c>
      <c r="I568">
        <v>8410</v>
      </c>
      <c r="J568" t="s">
        <v>1451</v>
      </c>
      <c r="K568" t="s">
        <v>1294</v>
      </c>
      <c r="L568">
        <v>309</v>
      </c>
      <c r="M568">
        <v>307</v>
      </c>
      <c r="N568">
        <v>2400</v>
      </c>
      <c r="O568" t="s">
        <v>1242</v>
      </c>
      <c r="P568">
        <v>0.58283045900539998</v>
      </c>
      <c r="Q568">
        <v>0.854989165069446</v>
      </c>
      <c r="R568">
        <v>0.37656213610818001</v>
      </c>
      <c r="S568">
        <v>6.4505603625069297E-2</v>
      </c>
      <c r="T568">
        <v>0.59518587168372405</v>
      </c>
      <c r="U568">
        <v>0.59518587168372405</v>
      </c>
      <c r="V568">
        <v>0.75657007078580096</v>
      </c>
      <c r="W568">
        <v>1.97</v>
      </c>
      <c r="X568">
        <v>1.37</v>
      </c>
      <c r="Y568">
        <v>188024</v>
      </c>
      <c r="Z568">
        <v>13430</v>
      </c>
      <c r="AA568">
        <v>0.77</v>
      </c>
      <c r="AB568">
        <v>14</v>
      </c>
      <c r="AC568">
        <v>9</v>
      </c>
      <c r="AD568">
        <v>5</v>
      </c>
      <c r="AE568">
        <v>64.290000000000006</v>
      </c>
      <c r="AF568">
        <v>15</v>
      </c>
      <c r="AG568">
        <v>3</v>
      </c>
      <c r="AH568">
        <v>1</v>
      </c>
      <c r="AI568">
        <v>10</v>
      </c>
    </row>
    <row r="569" spans="1:35" x14ac:dyDescent="0.2">
      <c r="A569" s="102">
        <v>599</v>
      </c>
      <c r="B569">
        <v>4202</v>
      </c>
      <c r="C569" t="s">
        <v>46</v>
      </c>
      <c r="D569" t="s">
        <v>1263</v>
      </c>
      <c r="E569">
        <v>944</v>
      </c>
      <c r="F569">
        <v>956</v>
      </c>
      <c r="G569">
        <v>900</v>
      </c>
      <c r="H569" t="s">
        <v>1239</v>
      </c>
      <c r="I569">
        <v>5463</v>
      </c>
      <c r="J569" t="s">
        <v>64</v>
      </c>
      <c r="K569" t="s">
        <v>1292</v>
      </c>
      <c r="L569">
        <v>2750</v>
      </c>
      <c r="M569">
        <v>2753</v>
      </c>
      <c r="N569">
        <v>300</v>
      </c>
      <c r="O569" t="s">
        <v>1242</v>
      </c>
      <c r="P569">
        <v>0.78022715772780904</v>
      </c>
      <c r="Q569">
        <v>0.89364795711776401</v>
      </c>
      <c r="R569">
        <v>4.0383550986845297E-2</v>
      </c>
      <c r="S569">
        <v>4.0361763991055802E-2</v>
      </c>
      <c r="T569">
        <v>0.304033107613008</v>
      </c>
      <c r="U569">
        <v>0.304033107613008</v>
      </c>
      <c r="V569">
        <v>0.38082595653121698</v>
      </c>
      <c r="W569">
        <v>0.93</v>
      </c>
      <c r="X569">
        <v>4.18</v>
      </c>
      <c r="Y569">
        <v>187775</v>
      </c>
      <c r="Z569">
        <v>11046</v>
      </c>
      <c r="AA569">
        <v>0.6</v>
      </c>
      <c r="AB569">
        <v>17</v>
      </c>
      <c r="AC569">
        <v>10</v>
      </c>
      <c r="AD569">
        <v>7</v>
      </c>
      <c r="AE569">
        <v>58.82</v>
      </c>
      <c r="AF569">
        <v>11</v>
      </c>
      <c r="AG569">
        <v>8</v>
      </c>
      <c r="AH569">
        <v>4</v>
      </c>
      <c r="AI569">
        <v>5</v>
      </c>
    </row>
    <row r="570" spans="1:35" x14ac:dyDescent="0.2">
      <c r="A570" s="102">
        <v>242</v>
      </c>
      <c r="B570">
        <v>2427</v>
      </c>
      <c r="C570" t="s">
        <v>1502</v>
      </c>
      <c r="D570" t="s">
        <v>1253</v>
      </c>
      <c r="E570">
        <v>915</v>
      </c>
      <c r="F570">
        <v>894</v>
      </c>
      <c r="G570">
        <v>1100</v>
      </c>
      <c r="H570" t="s">
        <v>1242</v>
      </c>
      <c r="I570">
        <v>4118</v>
      </c>
      <c r="J570" t="s">
        <v>1484</v>
      </c>
      <c r="K570" t="s">
        <v>1263</v>
      </c>
      <c r="L570">
        <v>3130</v>
      </c>
      <c r="M570">
        <v>3160</v>
      </c>
      <c r="N570">
        <v>300</v>
      </c>
      <c r="O570" t="s">
        <v>1239</v>
      </c>
      <c r="P570">
        <v>0.80580886258251005</v>
      </c>
      <c r="Q570">
        <v>0.92255730866702002</v>
      </c>
      <c r="R570">
        <v>0.406979420658587</v>
      </c>
      <c r="S570" s="15">
        <v>1.43823425584848E-3</v>
      </c>
      <c r="T570">
        <v>-1.9109933465606701</v>
      </c>
      <c r="U570">
        <v>1.9109933465606701</v>
      </c>
      <c r="V570">
        <v>1.2923206333233099</v>
      </c>
      <c r="W570">
        <v>-12.33</v>
      </c>
      <c r="X570">
        <v>3.73</v>
      </c>
      <c r="Y570">
        <v>187685</v>
      </c>
      <c r="Z570">
        <v>7507</v>
      </c>
      <c r="AA570">
        <v>0.32</v>
      </c>
      <c r="AB570">
        <v>25</v>
      </c>
      <c r="AC570">
        <v>14</v>
      </c>
      <c r="AD570">
        <v>11</v>
      </c>
      <c r="AE570">
        <v>56</v>
      </c>
      <c r="AF570">
        <v>9</v>
      </c>
      <c r="AG570">
        <v>12</v>
      </c>
      <c r="AH570">
        <v>9</v>
      </c>
      <c r="AI570">
        <v>4</v>
      </c>
    </row>
    <row r="571" spans="1:35" x14ac:dyDescent="0.2">
      <c r="A571" s="102">
        <v>1245</v>
      </c>
      <c r="B571">
        <v>6841</v>
      </c>
      <c r="C571" t="s">
        <v>1630</v>
      </c>
      <c r="D571" t="s">
        <v>1244</v>
      </c>
      <c r="E571">
        <v>1850</v>
      </c>
      <c r="F571">
        <v>1870</v>
      </c>
      <c r="G571">
        <v>500</v>
      </c>
      <c r="H571" t="s">
        <v>1239</v>
      </c>
      <c r="I571">
        <v>7181</v>
      </c>
      <c r="J571" t="s">
        <v>61</v>
      </c>
      <c r="K571" t="s">
        <v>1418</v>
      </c>
      <c r="L571">
        <v>1780</v>
      </c>
      <c r="M571">
        <v>1783</v>
      </c>
      <c r="N571">
        <v>500</v>
      </c>
      <c r="O571" t="s">
        <v>1242</v>
      </c>
      <c r="P571">
        <v>0.60807125327896905</v>
      </c>
      <c r="Q571">
        <v>0.84133072301040701</v>
      </c>
      <c r="R571">
        <v>4.1715654932451697E-2</v>
      </c>
      <c r="S571">
        <v>1.2872112255762E-2</v>
      </c>
      <c r="T571">
        <v>2.8000983151679499E-2</v>
      </c>
      <c r="U571">
        <v>2.8000983151679499E-2</v>
      </c>
      <c r="V571">
        <v>0.36599093332281002</v>
      </c>
      <c r="W571">
        <v>0.09</v>
      </c>
      <c r="X571">
        <v>4.6500000000000004</v>
      </c>
      <c r="Y571">
        <v>187657</v>
      </c>
      <c r="Z571">
        <v>10425</v>
      </c>
      <c r="AA571">
        <v>0.55000000000000004</v>
      </c>
      <c r="AB571">
        <v>18</v>
      </c>
      <c r="AC571">
        <v>10</v>
      </c>
      <c r="AD571">
        <v>8</v>
      </c>
      <c r="AE571">
        <v>55.56</v>
      </c>
      <c r="AF571">
        <v>11</v>
      </c>
      <c r="AG571">
        <v>10</v>
      </c>
      <c r="AH571">
        <v>4</v>
      </c>
      <c r="AI571">
        <v>4</v>
      </c>
    </row>
    <row r="572" spans="1:35" x14ac:dyDescent="0.2">
      <c r="A572" s="102">
        <v>255</v>
      </c>
      <c r="B572">
        <v>4540</v>
      </c>
      <c r="C572" t="s">
        <v>1659</v>
      </c>
      <c r="D572" t="s">
        <v>1261</v>
      </c>
      <c r="E572">
        <v>2688</v>
      </c>
      <c r="F572">
        <v>2656</v>
      </c>
      <c r="G572">
        <v>400</v>
      </c>
      <c r="H572" t="s">
        <v>1242</v>
      </c>
      <c r="I572">
        <v>7327</v>
      </c>
      <c r="J572" t="s">
        <v>1487</v>
      </c>
      <c r="K572" t="s">
        <v>1294</v>
      </c>
      <c r="L572">
        <v>2484</v>
      </c>
      <c r="M572">
        <v>2453</v>
      </c>
      <c r="N572">
        <v>400</v>
      </c>
      <c r="O572" t="s">
        <v>1239</v>
      </c>
      <c r="P572">
        <v>0.89733345028445199</v>
      </c>
      <c r="Q572">
        <v>0.920357311204549</v>
      </c>
      <c r="R572">
        <v>9.8999850289757801E-2</v>
      </c>
      <c r="S572" s="15">
        <v>2.1177880829892901E-6</v>
      </c>
      <c r="T572">
        <v>-0.1233129764031</v>
      </c>
      <c r="U572">
        <v>0.1233129764031</v>
      </c>
      <c r="V572">
        <v>0.227385177149036</v>
      </c>
      <c r="W572">
        <v>-0.35</v>
      </c>
      <c r="X572">
        <v>7.64</v>
      </c>
      <c r="Y572">
        <v>187440</v>
      </c>
      <c r="Z572">
        <v>46860</v>
      </c>
      <c r="AA572">
        <v>2.48</v>
      </c>
      <c r="AB572">
        <v>4</v>
      </c>
      <c r="AC572">
        <v>4</v>
      </c>
      <c r="AD572">
        <v>0</v>
      </c>
      <c r="AE572">
        <v>100</v>
      </c>
      <c r="AF572">
        <v>10</v>
      </c>
      <c r="AG572">
        <v>3</v>
      </c>
      <c r="AH572">
        <v>0</v>
      </c>
      <c r="AI572">
        <v>1</v>
      </c>
    </row>
    <row r="573" spans="1:35" x14ac:dyDescent="0.2">
      <c r="A573" s="102">
        <v>1287</v>
      </c>
      <c r="B573">
        <v>1963</v>
      </c>
      <c r="C573" t="s">
        <v>1486</v>
      </c>
      <c r="D573" t="s">
        <v>1249</v>
      </c>
      <c r="E573">
        <v>1482</v>
      </c>
      <c r="F573">
        <v>1500</v>
      </c>
      <c r="G573">
        <v>700</v>
      </c>
      <c r="H573" t="s">
        <v>1239</v>
      </c>
      <c r="I573">
        <v>6770</v>
      </c>
      <c r="J573" t="s">
        <v>22</v>
      </c>
      <c r="K573" t="s">
        <v>1244</v>
      </c>
      <c r="L573">
        <v>1722</v>
      </c>
      <c r="M573">
        <v>1786</v>
      </c>
      <c r="N573">
        <v>600</v>
      </c>
      <c r="O573" t="s">
        <v>1242</v>
      </c>
      <c r="P573">
        <v>0.82197580132726999</v>
      </c>
      <c r="Q573">
        <v>0.83747596441090599</v>
      </c>
      <c r="R573">
        <v>0.42302581018915703</v>
      </c>
      <c r="S573">
        <v>3.9995890398888699E-2</v>
      </c>
      <c r="T573">
        <v>2.25672315596624</v>
      </c>
      <c r="U573">
        <v>2.25672315596624</v>
      </c>
      <c r="V573">
        <v>2.55555970854207</v>
      </c>
      <c r="W573">
        <v>15.67</v>
      </c>
      <c r="X573">
        <v>2.02</v>
      </c>
      <c r="Y573">
        <v>187020</v>
      </c>
      <c r="Z573">
        <v>11001</v>
      </c>
      <c r="AA573">
        <v>0.68</v>
      </c>
      <c r="AB573">
        <v>17</v>
      </c>
      <c r="AC573">
        <v>10</v>
      </c>
      <c r="AD573">
        <v>7</v>
      </c>
      <c r="AE573">
        <v>58.82</v>
      </c>
      <c r="AF573">
        <v>10</v>
      </c>
      <c r="AG573">
        <v>9</v>
      </c>
      <c r="AH573">
        <v>5</v>
      </c>
      <c r="AI573">
        <v>3</v>
      </c>
    </row>
    <row r="574" spans="1:35" x14ac:dyDescent="0.2">
      <c r="A574" s="102">
        <v>1681</v>
      </c>
      <c r="B574">
        <v>4502</v>
      </c>
      <c r="C574" t="s">
        <v>1511</v>
      </c>
      <c r="D574" t="s">
        <v>1261</v>
      </c>
      <c r="E574">
        <v>4023</v>
      </c>
      <c r="F574">
        <v>4067</v>
      </c>
      <c r="G574">
        <v>200</v>
      </c>
      <c r="H574" t="s">
        <v>1239</v>
      </c>
      <c r="I574">
        <v>9076</v>
      </c>
      <c r="J574" t="s">
        <v>912</v>
      </c>
      <c r="K574" t="s">
        <v>1359</v>
      </c>
      <c r="L574">
        <v>1270</v>
      </c>
      <c r="M574">
        <v>1270</v>
      </c>
      <c r="N574">
        <v>600</v>
      </c>
      <c r="O574" t="s">
        <v>1242</v>
      </c>
      <c r="P574">
        <v>0.83198919101811897</v>
      </c>
      <c r="Q574">
        <v>0.80171771995718799</v>
      </c>
      <c r="R574">
        <v>9.5490376514910796E-2</v>
      </c>
      <c r="S574">
        <v>3.1629788555176301E-3</v>
      </c>
      <c r="T574">
        <v>3.0283267786869001</v>
      </c>
      <c r="U574">
        <v>3.0283267786869001</v>
      </c>
      <c r="V574">
        <v>2.8737040921200099</v>
      </c>
      <c r="W574">
        <v>6.94</v>
      </c>
      <c r="X574">
        <v>6.32</v>
      </c>
      <c r="Y574">
        <v>186985</v>
      </c>
      <c r="Z574">
        <v>9349</v>
      </c>
      <c r="AA574">
        <v>0.53</v>
      </c>
      <c r="AB574">
        <v>20</v>
      </c>
      <c r="AC574">
        <v>13</v>
      </c>
      <c r="AD574">
        <v>7</v>
      </c>
      <c r="AE574">
        <v>65</v>
      </c>
      <c r="AF574">
        <v>10</v>
      </c>
      <c r="AG574">
        <v>10</v>
      </c>
      <c r="AH574">
        <v>6</v>
      </c>
      <c r="AI574">
        <v>4</v>
      </c>
    </row>
    <row r="575" spans="1:35" x14ac:dyDescent="0.2">
      <c r="A575" s="102">
        <v>467</v>
      </c>
      <c r="B575">
        <v>3880</v>
      </c>
      <c r="C575" t="s">
        <v>1184</v>
      </c>
      <c r="D575" t="s">
        <v>1453</v>
      </c>
      <c r="E575">
        <v>1420</v>
      </c>
      <c r="F575">
        <v>1431</v>
      </c>
      <c r="G575">
        <v>400</v>
      </c>
      <c r="H575" t="s">
        <v>1239</v>
      </c>
      <c r="I575">
        <v>6856</v>
      </c>
      <c r="J575" t="s">
        <v>231</v>
      </c>
      <c r="K575" t="s">
        <v>1244</v>
      </c>
      <c r="L575">
        <v>6260</v>
      </c>
      <c r="M575">
        <v>6240</v>
      </c>
      <c r="N575">
        <v>100</v>
      </c>
      <c r="O575" t="s">
        <v>1242</v>
      </c>
      <c r="P575">
        <v>0.81806363826810402</v>
      </c>
      <c r="Q575">
        <v>0.90320781210408396</v>
      </c>
      <c r="R575">
        <v>3.24825711651206E-4</v>
      </c>
      <c r="S575">
        <v>1.6693915548315799E-2</v>
      </c>
      <c r="T575">
        <v>4.2733230124161903</v>
      </c>
      <c r="U575">
        <v>4.2733230124161903</v>
      </c>
      <c r="V575">
        <v>2.3652989697123301</v>
      </c>
      <c r="W575">
        <v>11.01</v>
      </c>
      <c r="X575">
        <v>8.27</v>
      </c>
      <c r="Y575">
        <v>186860</v>
      </c>
      <c r="Z575">
        <v>13347</v>
      </c>
      <c r="AA575">
        <v>0.77</v>
      </c>
      <c r="AB575">
        <v>14</v>
      </c>
      <c r="AC575">
        <v>9</v>
      </c>
      <c r="AD575">
        <v>5</v>
      </c>
      <c r="AE575">
        <v>64.290000000000006</v>
      </c>
      <c r="AF575">
        <v>10</v>
      </c>
      <c r="AG575">
        <v>7</v>
      </c>
      <c r="AH575">
        <v>2</v>
      </c>
      <c r="AI575">
        <v>5</v>
      </c>
    </row>
    <row r="576" spans="1:35" x14ac:dyDescent="0.2">
      <c r="A576" s="102">
        <v>903</v>
      </c>
      <c r="B576">
        <v>6134</v>
      </c>
      <c r="C576" t="s">
        <v>1461</v>
      </c>
      <c r="D576" t="s">
        <v>1251</v>
      </c>
      <c r="E576">
        <v>1750</v>
      </c>
      <c r="F576">
        <v>1810</v>
      </c>
      <c r="G576">
        <v>600</v>
      </c>
      <c r="H576" t="s">
        <v>1239</v>
      </c>
      <c r="I576">
        <v>6481</v>
      </c>
      <c r="J576" t="s">
        <v>1648</v>
      </c>
      <c r="K576" t="s">
        <v>1251</v>
      </c>
      <c r="L576">
        <v>2555</v>
      </c>
      <c r="M576">
        <v>2640</v>
      </c>
      <c r="N576">
        <v>400</v>
      </c>
      <c r="O576" t="s">
        <v>1242</v>
      </c>
      <c r="P576">
        <v>0.58891433348070898</v>
      </c>
      <c r="Q576">
        <v>0.86729424502372998</v>
      </c>
      <c r="R576" s="15">
        <v>0.40449401680402802</v>
      </c>
      <c r="S576" s="15">
        <v>5.7130312800545799E-2</v>
      </c>
      <c r="T576">
        <v>1.2821280524051</v>
      </c>
      <c r="U576">
        <v>1.2821280524051</v>
      </c>
      <c r="V576">
        <v>1.0932087449421199</v>
      </c>
      <c r="W576">
        <v>5.97</v>
      </c>
      <c r="X576">
        <v>2.84</v>
      </c>
      <c r="Y576">
        <v>186550</v>
      </c>
      <c r="Z576">
        <v>13325</v>
      </c>
      <c r="AA576">
        <v>0.76</v>
      </c>
      <c r="AB576">
        <v>14</v>
      </c>
      <c r="AC576">
        <v>7</v>
      </c>
      <c r="AD576">
        <v>7</v>
      </c>
      <c r="AE576">
        <v>50</v>
      </c>
      <c r="AF576">
        <v>13</v>
      </c>
      <c r="AG576">
        <v>5</v>
      </c>
      <c r="AH576">
        <v>1</v>
      </c>
      <c r="AI576">
        <v>8</v>
      </c>
    </row>
    <row r="577" spans="1:35" x14ac:dyDescent="0.2">
      <c r="A577" s="102">
        <v>469</v>
      </c>
      <c r="B577">
        <v>4208</v>
      </c>
      <c r="C577" t="s">
        <v>1430</v>
      </c>
      <c r="D577" t="s">
        <v>1263</v>
      </c>
      <c r="E577">
        <v>2070</v>
      </c>
      <c r="F577">
        <v>2080</v>
      </c>
      <c r="G577">
        <v>400</v>
      </c>
      <c r="H577" t="s">
        <v>1239</v>
      </c>
      <c r="I577">
        <v>9072</v>
      </c>
      <c r="J577" t="s">
        <v>1358</v>
      </c>
      <c r="K577" t="s">
        <v>1359</v>
      </c>
      <c r="L577">
        <v>2247</v>
      </c>
      <c r="M577">
        <v>2251</v>
      </c>
      <c r="N577">
        <v>400</v>
      </c>
      <c r="O577" t="s">
        <v>1242</v>
      </c>
      <c r="P577">
        <v>0.91644476660211005</v>
      </c>
      <c r="Q577">
        <v>0.90286037484748005</v>
      </c>
      <c r="R577" s="15">
        <v>0.15943970846783201</v>
      </c>
      <c r="S577">
        <v>2.24762446379476E-2</v>
      </c>
      <c r="T577">
        <v>3.0288175737645502</v>
      </c>
      <c r="U577">
        <v>3.0288175737645502</v>
      </c>
      <c r="V577">
        <v>2.0470536610760401</v>
      </c>
      <c r="W577">
        <v>5.51</v>
      </c>
      <c r="X577">
        <v>7.6</v>
      </c>
      <c r="Y577">
        <v>186357</v>
      </c>
      <c r="Z577">
        <v>15530</v>
      </c>
      <c r="AA577">
        <v>0.82</v>
      </c>
      <c r="AB577">
        <v>12</v>
      </c>
      <c r="AC577">
        <v>8</v>
      </c>
      <c r="AD577">
        <v>4</v>
      </c>
      <c r="AE577">
        <v>66.67</v>
      </c>
      <c r="AF577">
        <v>13</v>
      </c>
      <c r="AG577">
        <v>6</v>
      </c>
      <c r="AH577">
        <v>1</v>
      </c>
      <c r="AI577">
        <v>5</v>
      </c>
    </row>
    <row r="578" spans="1:35" x14ac:dyDescent="0.2">
      <c r="A578" s="102">
        <v>1296</v>
      </c>
      <c r="B578">
        <v>1861</v>
      </c>
      <c r="C578" t="s">
        <v>1684</v>
      </c>
      <c r="D578" t="s">
        <v>1249</v>
      </c>
      <c r="E578">
        <v>3015</v>
      </c>
      <c r="F578">
        <v>3085</v>
      </c>
      <c r="G578">
        <v>300</v>
      </c>
      <c r="H578" t="s">
        <v>1239</v>
      </c>
      <c r="I578">
        <v>9513</v>
      </c>
      <c r="J578" t="s">
        <v>1448</v>
      </c>
      <c r="K578" t="s">
        <v>1296</v>
      </c>
      <c r="L578">
        <v>2454</v>
      </c>
      <c r="M578">
        <v>2432</v>
      </c>
      <c r="N578">
        <v>400</v>
      </c>
      <c r="O578" t="s">
        <v>1242</v>
      </c>
      <c r="P578">
        <v>0.76549832584527899</v>
      </c>
      <c r="Q578">
        <v>0.83673980672930504</v>
      </c>
      <c r="R578" s="15">
        <v>6.5487989215181897E-2</v>
      </c>
      <c r="S578">
        <v>2.1147682305249001E-2</v>
      </c>
      <c r="T578">
        <v>0.33259268678993098</v>
      </c>
      <c r="U578">
        <v>0.33259268678993098</v>
      </c>
      <c r="V578">
        <v>0.249493453386777</v>
      </c>
      <c r="W578">
        <v>0.59</v>
      </c>
      <c r="X578">
        <v>5.1100000000000003</v>
      </c>
      <c r="Y578">
        <v>186047</v>
      </c>
      <c r="Z578">
        <v>10944</v>
      </c>
      <c r="AA578">
        <v>0.62</v>
      </c>
      <c r="AB578">
        <v>17</v>
      </c>
      <c r="AC578">
        <v>11</v>
      </c>
      <c r="AD578">
        <v>6</v>
      </c>
      <c r="AE578">
        <v>64.709999999999994</v>
      </c>
      <c r="AF578">
        <v>13</v>
      </c>
      <c r="AG578">
        <v>7</v>
      </c>
      <c r="AH578">
        <v>3</v>
      </c>
      <c r="AI578">
        <v>7</v>
      </c>
    </row>
    <row r="579" spans="1:35" x14ac:dyDescent="0.2">
      <c r="A579" s="102">
        <v>292</v>
      </c>
      <c r="B579">
        <v>5991</v>
      </c>
      <c r="C579" t="s">
        <v>1071</v>
      </c>
      <c r="D579" t="s">
        <v>1436</v>
      </c>
      <c r="E579">
        <v>860</v>
      </c>
      <c r="F579">
        <v>859</v>
      </c>
      <c r="G579">
        <v>900</v>
      </c>
      <c r="H579" t="s">
        <v>1242</v>
      </c>
      <c r="I579">
        <v>7259</v>
      </c>
      <c r="J579" t="s">
        <v>25</v>
      </c>
      <c r="K579" t="s">
        <v>1256</v>
      </c>
      <c r="L579">
        <v>3750</v>
      </c>
      <c r="M579">
        <v>3725</v>
      </c>
      <c r="N579">
        <v>200</v>
      </c>
      <c r="O579" t="s">
        <v>1239</v>
      </c>
      <c r="P579">
        <v>0.83640180889214599</v>
      </c>
      <c r="Q579">
        <v>0.91681495084095499</v>
      </c>
      <c r="R579">
        <v>0.37574947390447799</v>
      </c>
      <c r="S579" s="15">
        <v>1.5137735076080501E-2</v>
      </c>
      <c r="T579">
        <v>-0.82421457153720001</v>
      </c>
      <c r="U579">
        <v>0.82421457153720001</v>
      </c>
      <c r="V579">
        <v>0.82454634566233298</v>
      </c>
      <c r="W579">
        <v>-3.73</v>
      </c>
      <c r="X579">
        <v>3.77</v>
      </c>
      <c r="Y579">
        <v>185946</v>
      </c>
      <c r="Z579">
        <v>14304</v>
      </c>
      <c r="AA579">
        <v>1</v>
      </c>
      <c r="AB579">
        <v>13</v>
      </c>
      <c r="AC579">
        <v>8</v>
      </c>
      <c r="AD579">
        <v>5</v>
      </c>
      <c r="AE579">
        <v>61.54</v>
      </c>
      <c r="AF579">
        <v>11</v>
      </c>
      <c r="AG579">
        <v>7</v>
      </c>
      <c r="AH579">
        <v>2</v>
      </c>
      <c r="AI579">
        <v>4</v>
      </c>
    </row>
    <row r="580" spans="1:35" x14ac:dyDescent="0.2">
      <c r="A580" s="102">
        <v>300</v>
      </c>
      <c r="B580">
        <v>2784</v>
      </c>
      <c r="C580" t="s">
        <v>1014</v>
      </c>
      <c r="D580" t="s">
        <v>1246</v>
      </c>
      <c r="E580">
        <v>2073</v>
      </c>
      <c r="F580">
        <v>2036</v>
      </c>
      <c r="G580">
        <v>500</v>
      </c>
      <c r="H580" t="s">
        <v>1239</v>
      </c>
      <c r="I580">
        <v>8273</v>
      </c>
      <c r="J580" t="s">
        <v>1361</v>
      </c>
      <c r="K580" t="s">
        <v>1264</v>
      </c>
      <c r="L580">
        <v>3175</v>
      </c>
      <c r="M580">
        <v>3150</v>
      </c>
      <c r="N580">
        <v>300</v>
      </c>
      <c r="O580" t="s">
        <v>1242</v>
      </c>
      <c r="P580">
        <v>0.63579195617647599</v>
      </c>
      <c r="Q580">
        <v>0.91551763046196699</v>
      </c>
      <c r="R580" s="15">
        <v>0.17858993589196301</v>
      </c>
      <c r="S580" s="15">
        <v>9.2591704867335894E-2</v>
      </c>
      <c r="T580">
        <v>1.5183611204277601</v>
      </c>
      <c r="U580">
        <v>1.5183611204277601</v>
      </c>
      <c r="V580">
        <v>1.84280783397554</v>
      </c>
      <c r="W580">
        <v>8.6</v>
      </c>
      <c r="X580">
        <v>7.72</v>
      </c>
      <c r="Y580">
        <v>185919</v>
      </c>
      <c r="Z580">
        <v>12395</v>
      </c>
      <c r="AA580">
        <v>0.69</v>
      </c>
      <c r="AB580">
        <v>15</v>
      </c>
      <c r="AC580">
        <v>10</v>
      </c>
      <c r="AD580">
        <v>5</v>
      </c>
      <c r="AE580">
        <v>66.67</v>
      </c>
      <c r="AF580">
        <v>11</v>
      </c>
      <c r="AG580">
        <v>8</v>
      </c>
      <c r="AH580">
        <v>5</v>
      </c>
      <c r="AI580">
        <v>2</v>
      </c>
    </row>
    <row r="581" spans="1:35" x14ac:dyDescent="0.2">
      <c r="A581" s="102">
        <v>977</v>
      </c>
      <c r="B581">
        <v>4612</v>
      </c>
      <c r="C581" t="s">
        <v>678</v>
      </c>
      <c r="D581" t="s">
        <v>1263</v>
      </c>
      <c r="E581">
        <v>4815</v>
      </c>
      <c r="F581">
        <v>4950</v>
      </c>
      <c r="G581">
        <v>200</v>
      </c>
      <c r="H581" t="s">
        <v>1242</v>
      </c>
      <c r="I581">
        <v>6963</v>
      </c>
      <c r="J581" t="s">
        <v>2065</v>
      </c>
      <c r="K581" t="s">
        <v>1244</v>
      </c>
      <c r="L581">
        <v>7800</v>
      </c>
      <c r="M581">
        <v>7900</v>
      </c>
      <c r="N581">
        <v>100</v>
      </c>
      <c r="O581" t="s">
        <v>1239</v>
      </c>
      <c r="P581">
        <v>0.78132662467319403</v>
      </c>
      <c r="Q581">
        <v>0.86051428569083199</v>
      </c>
      <c r="R581" s="15">
        <v>0.30129686586307802</v>
      </c>
      <c r="S581">
        <v>8.4524979089737495E-2</v>
      </c>
      <c r="T581">
        <v>-0.57225530044119499</v>
      </c>
      <c r="U581">
        <v>0.57225530044119499</v>
      </c>
      <c r="V581">
        <v>1.0730085438922901</v>
      </c>
      <c r="W581">
        <v>-2.96</v>
      </c>
      <c r="X581">
        <v>25.32</v>
      </c>
      <c r="Y581">
        <v>185549</v>
      </c>
      <c r="Z581">
        <v>92774</v>
      </c>
      <c r="AA581">
        <v>4.92</v>
      </c>
      <c r="AB581">
        <v>2</v>
      </c>
      <c r="AC581">
        <v>2</v>
      </c>
      <c r="AD581">
        <v>0</v>
      </c>
      <c r="AE581">
        <v>100</v>
      </c>
      <c r="AF581">
        <v>8</v>
      </c>
      <c r="AG581">
        <v>2</v>
      </c>
      <c r="AH581">
        <v>0</v>
      </c>
      <c r="AI581">
        <v>0</v>
      </c>
    </row>
    <row r="582" spans="1:35" x14ac:dyDescent="0.2">
      <c r="A582" s="102">
        <v>1199</v>
      </c>
      <c r="B582">
        <v>4061</v>
      </c>
      <c r="C582" t="s">
        <v>1473</v>
      </c>
      <c r="D582" t="s">
        <v>1263</v>
      </c>
      <c r="E582">
        <v>2818</v>
      </c>
      <c r="F582">
        <v>2847</v>
      </c>
      <c r="G582">
        <v>300</v>
      </c>
      <c r="H582" t="s">
        <v>1239</v>
      </c>
      <c r="I582">
        <v>7278</v>
      </c>
      <c r="J582" t="s">
        <v>43</v>
      </c>
      <c r="K582" t="s">
        <v>1256</v>
      </c>
      <c r="L582">
        <v>2182</v>
      </c>
      <c r="M582">
        <v>2099</v>
      </c>
      <c r="N582">
        <v>400</v>
      </c>
      <c r="O582" t="s">
        <v>1242</v>
      </c>
      <c r="P582">
        <v>0.94524462515805097</v>
      </c>
      <c r="Q582">
        <v>0.84449227503414404</v>
      </c>
      <c r="R582">
        <v>1.9646748338062001E-2</v>
      </c>
      <c r="S582">
        <v>8.0655837480832302E-3</v>
      </c>
      <c r="T582">
        <v>0.94156678901473401</v>
      </c>
      <c r="U582">
        <v>0.94156678901473401</v>
      </c>
      <c r="V582">
        <v>2.5201361039889299E-2</v>
      </c>
      <c r="W582">
        <v>2.16</v>
      </c>
      <c r="X582">
        <v>1.7</v>
      </c>
      <c r="Y582">
        <v>185519</v>
      </c>
      <c r="Z582">
        <v>16865</v>
      </c>
      <c r="AA582">
        <v>0.82</v>
      </c>
      <c r="AB582">
        <v>11</v>
      </c>
      <c r="AC582">
        <v>7</v>
      </c>
      <c r="AD582">
        <v>4</v>
      </c>
      <c r="AE582">
        <v>63.64</v>
      </c>
      <c r="AF582">
        <v>10</v>
      </c>
      <c r="AG582">
        <v>7</v>
      </c>
      <c r="AH582">
        <v>2</v>
      </c>
      <c r="AI582">
        <v>2</v>
      </c>
    </row>
    <row r="583" spans="1:35" x14ac:dyDescent="0.2">
      <c r="A583" s="102">
        <v>17</v>
      </c>
      <c r="B583">
        <v>6134</v>
      </c>
      <c r="C583" t="s">
        <v>1461</v>
      </c>
      <c r="D583" t="s">
        <v>1251</v>
      </c>
      <c r="E583">
        <v>1750</v>
      </c>
      <c r="F583">
        <v>1810</v>
      </c>
      <c r="G583">
        <v>300</v>
      </c>
      <c r="H583" t="s">
        <v>1239</v>
      </c>
      <c r="I583">
        <v>6856</v>
      </c>
      <c r="J583" t="s">
        <v>231</v>
      </c>
      <c r="K583" t="s">
        <v>1244</v>
      </c>
      <c r="L583">
        <v>6260</v>
      </c>
      <c r="M583">
        <v>6240</v>
      </c>
      <c r="N583">
        <v>100</v>
      </c>
      <c r="O583" t="s">
        <v>1242</v>
      </c>
      <c r="P583">
        <v>0.68101260923857998</v>
      </c>
      <c r="Q583">
        <v>0.96407837831344101</v>
      </c>
      <c r="R583" s="106">
        <v>2.8535980955315999E-2</v>
      </c>
      <c r="S583">
        <v>2.6485368066394301E-3</v>
      </c>
      <c r="T583">
        <v>2.34619501368894</v>
      </c>
      <c r="U583">
        <v>2.34619501368894</v>
      </c>
      <c r="V583">
        <v>1.5602660197162099</v>
      </c>
      <c r="W583">
        <v>8.65</v>
      </c>
      <c r="X583">
        <v>12.98</v>
      </c>
      <c r="Y583">
        <v>185358</v>
      </c>
      <c r="Z583">
        <v>14258</v>
      </c>
      <c r="AA583">
        <v>0.9</v>
      </c>
      <c r="AB583">
        <v>13</v>
      </c>
      <c r="AC583">
        <v>8</v>
      </c>
      <c r="AD583">
        <v>5</v>
      </c>
      <c r="AE583">
        <v>61.54</v>
      </c>
      <c r="AF583">
        <v>12</v>
      </c>
      <c r="AG583">
        <v>5</v>
      </c>
      <c r="AH583">
        <v>1</v>
      </c>
      <c r="AI583">
        <v>7</v>
      </c>
    </row>
    <row r="584" spans="1:35" x14ac:dyDescent="0.2">
      <c r="A584" s="102">
        <v>1433</v>
      </c>
      <c r="B584">
        <v>1662</v>
      </c>
      <c r="C584" t="s">
        <v>564</v>
      </c>
      <c r="D584" t="s">
        <v>1449</v>
      </c>
      <c r="E584">
        <v>2566</v>
      </c>
      <c r="F584">
        <v>2605</v>
      </c>
      <c r="G584">
        <v>400</v>
      </c>
      <c r="H584" t="s">
        <v>1239</v>
      </c>
      <c r="I584">
        <v>2337</v>
      </c>
      <c r="J584" t="s">
        <v>1645</v>
      </c>
      <c r="K584" t="s">
        <v>1260</v>
      </c>
      <c r="L584">
        <v>369</v>
      </c>
      <c r="M584">
        <v>373</v>
      </c>
      <c r="N584">
        <v>2800</v>
      </c>
      <c r="O584" t="s">
        <v>1242</v>
      </c>
      <c r="P584">
        <v>0.83403497809433502</v>
      </c>
      <c r="Q584">
        <v>0.82481233367140905</v>
      </c>
      <c r="R584">
        <v>7.9142533185559596E-2</v>
      </c>
      <c r="S584" s="15">
        <v>9.8913075890983096E-2</v>
      </c>
      <c r="T584">
        <v>1.2719697131463299</v>
      </c>
      <c r="U584">
        <v>1.2719697131463299</v>
      </c>
      <c r="V584">
        <v>1.5449188590754599</v>
      </c>
      <c r="W584">
        <v>4.18</v>
      </c>
      <c r="X584">
        <v>0.23</v>
      </c>
      <c r="Y584">
        <v>185010</v>
      </c>
      <c r="Z584">
        <v>10278</v>
      </c>
      <c r="AA584">
        <v>0.56000000000000005</v>
      </c>
      <c r="AB584">
        <v>18</v>
      </c>
      <c r="AC584">
        <v>11</v>
      </c>
      <c r="AD584">
        <v>7</v>
      </c>
      <c r="AE584">
        <v>61.11</v>
      </c>
      <c r="AF584">
        <v>11</v>
      </c>
      <c r="AG584">
        <v>8</v>
      </c>
      <c r="AH584">
        <v>5</v>
      </c>
      <c r="AI584">
        <v>5</v>
      </c>
    </row>
    <row r="585" spans="1:35" x14ac:dyDescent="0.2">
      <c r="A585" s="102">
        <v>74</v>
      </c>
      <c r="B585">
        <v>4634</v>
      </c>
      <c r="C585" t="s">
        <v>63</v>
      </c>
      <c r="D585" t="s">
        <v>1263</v>
      </c>
      <c r="E585">
        <v>2310</v>
      </c>
      <c r="F585">
        <v>2274</v>
      </c>
      <c r="G585">
        <v>400</v>
      </c>
      <c r="H585" t="s">
        <v>1239</v>
      </c>
      <c r="I585">
        <v>5471</v>
      </c>
      <c r="J585" t="s">
        <v>1456</v>
      </c>
      <c r="K585" t="s">
        <v>1292</v>
      </c>
      <c r="L585">
        <v>4040</v>
      </c>
      <c r="M585">
        <v>4035</v>
      </c>
      <c r="N585">
        <v>200</v>
      </c>
      <c r="O585" t="s">
        <v>1242</v>
      </c>
      <c r="P585">
        <v>0.938543701989901</v>
      </c>
      <c r="Q585">
        <v>0.948543950362852</v>
      </c>
      <c r="R585" s="15">
        <v>5.3342969822109003E-2</v>
      </c>
      <c r="S585">
        <v>1.40951940353055E-3</v>
      </c>
      <c r="T585">
        <v>0.64137590528414001</v>
      </c>
      <c r="U585">
        <v>0.64137590528414001</v>
      </c>
      <c r="V585">
        <v>0.86024276300898395</v>
      </c>
      <c r="W585">
        <v>1.87</v>
      </c>
      <c r="X585">
        <v>12.71</v>
      </c>
      <c r="Y585">
        <v>184957</v>
      </c>
      <c r="Z585">
        <v>23120</v>
      </c>
      <c r="AA585">
        <v>1.41</v>
      </c>
      <c r="AB585">
        <v>8</v>
      </c>
      <c r="AC585">
        <v>7</v>
      </c>
      <c r="AD585">
        <v>1</v>
      </c>
      <c r="AE585">
        <v>87.5</v>
      </c>
      <c r="AF585">
        <v>14</v>
      </c>
      <c r="AG585">
        <v>3</v>
      </c>
      <c r="AH585">
        <v>1</v>
      </c>
      <c r="AI585">
        <v>4</v>
      </c>
    </row>
    <row r="586" spans="1:35" x14ac:dyDescent="0.2">
      <c r="A586" s="102">
        <v>221</v>
      </c>
      <c r="B586">
        <v>2427</v>
      </c>
      <c r="C586" t="s">
        <v>1502</v>
      </c>
      <c r="D586" t="s">
        <v>1253</v>
      </c>
      <c r="E586">
        <v>915</v>
      </c>
      <c r="F586">
        <v>894</v>
      </c>
      <c r="G586">
        <v>600</v>
      </c>
      <c r="H586" t="s">
        <v>1242</v>
      </c>
      <c r="I586">
        <v>4114</v>
      </c>
      <c r="J586" t="s">
        <v>1391</v>
      </c>
      <c r="K586" t="s">
        <v>1263</v>
      </c>
      <c r="L586">
        <v>5830</v>
      </c>
      <c r="M586">
        <v>5800</v>
      </c>
      <c r="N586">
        <v>100</v>
      </c>
      <c r="O586" t="s">
        <v>1239</v>
      </c>
      <c r="P586">
        <v>0.87869622986245499</v>
      </c>
      <c r="Q586">
        <v>0.92532945900726105</v>
      </c>
      <c r="R586">
        <v>0.107878530724262</v>
      </c>
      <c r="S586" s="106">
        <v>5.8180467543864805E-4</v>
      </c>
      <c r="T586">
        <v>-1.93211822830307</v>
      </c>
      <c r="U586">
        <v>1.93211822830307</v>
      </c>
      <c r="V586">
        <v>0.97967235540494502</v>
      </c>
      <c r="W586">
        <v>-10.210000000000001</v>
      </c>
      <c r="X586">
        <v>7.52</v>
      </c>
      <c r="Y586">
        <v>184715</v>
      </c>
      <c r="Z586">
        <v>8396</v>
      </c>
      <c r="AA586">
        <v>0.72</v>
      </c>
      <c r="AB586">
        <v>22</v>
      </c>
      <c r="AC586">
        <v>15</v>
      </c>
      <c r="AD586">
        <v>7</v>
      </c>
      <c r="AE586">
        <v>68.180000000000007</v>
      </c>
      <c r="AF586">
        <v>10</v>
      </c>
      <c r="AG586">
        <v>14</v>
      </c>
      <c r="AH586">
        <v>7</v>
      </c>
      <c r="AI586">
        <v>1</v>
      </c>
    </row>
    <row r="587" spans="1:35" x14ac:dyDescent="0.2">
      <c r="A587" s="102">
        <v>1362</v>
      </c>
      <c r="B587">
        <v>2220</v>
      </c>
      <c r="C587" t="s">
        <v>1550</v>
      </c>
      <c r="D587" t="s">
        <v>1266</v>
      </c>
      <c r="E587">
        <v>4700</v>
      </c>
      <c r="F587">
        <v>4560</v>
      </c>
      <c r="G587">
        <v>200</v>
      </c>
      <c r="H587" t="s">
        <v>1239</v>
      </c>
      <c r="I587">
        <v>9003</v>
      </c>
      <c r="J587" t="s">
        <v>1470</v>
      </c>
      <c r="K587" t="s">
        <v>1359</v>
      </c>
      <c r="L587">
        <v>2639</v>
      </c>
      <c r="M587">
        <v>2607</v>
      </c>
      <c r="N587">
        <v>300</v>
      </c>
      <c r="O587" t="s">
        <v>1242</v>
      </c>
      <c r="P587">
        <v>0.78670457655769899</v>
      </c>
      <c r="Q587">
        <v>0.83129511485774499</v>
      </c>
      <c r="R587" s="15">
        <v>3.89344972848925E-3</v>
      </c>
      <c r="S587">
        <v>1.7626853781964699E-2</v>
      </c>
      <c r="T587">
        <v>1.9003914293145301</v>
      </c>
      <c r="U587">
        <v>1.9003914293145301</v>
      </c>
      <c r="V587">
        <v>2.2648667864707202</v>
      </c>
      <c r="W587">
        <v>3.7</v>
      </c>
      <c r="X587">
        <v>14.24</v>
      </c>
      <c r="Y587">
        <v>184708</v>
      </c>
      <c r="Z587">
        <v>30785</v>
      </c>
      <c r="AA587">
        <v>1.72</v>
      </c>
      <c r="AB587">
        <v>6</v>
      </c>
      <c r="AC587">
        <v>5</v>
      </c>
      <c r="AD587">
        <v>1</v>
      </c>
      <c r="AE587">
        <v>83.33</v>
      </c>
      <c r="AF587">
        <v>12</v>
      </c>
      <c r="AG587">
        <v>4</v>
      </c>
      <c r="AH587">
        <v>0</v>
      </c>
      <c r="AI587">
        <v>2</v>
      </c>
    </row>
    <row r="588" spans="1:35" x14ac:dyDescent="0.2">
      <c r="A588" s="102">
        <v>923</v>
      </c>
      <c r="B588">
        <v>4540</v>
      </c>
      <c r="C588" t="s">
        <v>1659</v>
      </c>
      <c r="D588" t="s">
        <v>1261</v>
      </c>
      <c r="E588">
        <v>2688</v>
      </c>
      <c r="F588">
        <v>2656</v>
      </c>
      <c r="G588">
        <v>400</v>
      </c>
      <c r="H588" t="s">
        <v>1239</v>
      </c>
      <c r="I588">
        <v>9603</v>
      </c>
      <c r="J588" t="s">
        <v>1412</v>
      </c>
      <c r="K588" t="s">
        <v>1253</v>
      </c>
      <c r="L588">
        <v>2318</v>
      </c>
      <c r="M588">
        <v>2329</v>
      </c>
      <c r="N588">
        <v>500</v>
      </c>
      <c r="O588" t="s">
        <v>1242</v>
      </c>
      <c r="P588">
        <v>0.89219047691687803</v>
      </c>
      <c r="Q588">
        <v>0.86531736046261198</v>
      </c>
      <c r="R588">
        <v>7.2894591213683996E-2</v>
      </c>
      <c r="S588" s="106">
        <v>3.6379136350327102E-4</v>
      </c>
      <c r="T588">
        <v>0.98341603275076395</v>
      </c>
      <c r="U588">
        <v>0.98341603275076395</v>
      </c>
      <c r="V588">
        <v>0.877019310696035</v>
      </c>
      <c r="W588">
        <v>4.4000000000000004</v>
      </c>
      <c r="X588">
        <v>9.61</v>
      </c>
      <c r="Y588">
        <v>184601</v>
      </c>
      <c r="Z588">
        <v>11538</v>
      </c>
      <c r="AA588">
        <v>0.56999999999999995</v>
      </c>
      <c r="AB588">
        <v>16</v>
      </c>
      <c r="AC588">
        <v>10</v>
      </c>
      <c r="AD588">
        <v>6</v>
      </c>
      <c r="AE588">
        <v>62.5</v>
      </c>
      <c r="AF588">
        <v>14</v>
      </c>
      <c r="AG588">
        <v>5</v>
      </c>
      <c r="AH588">
        <v>2</v>
      </c>
      <c r="AI588">
        <v>9</v>
      </c>
    </row>
    <row r="589" spans="1:35" x14ac:dyDescent="0.2">
      <c r="A589" s="102">
        <v>575</v>
      </c>
      <c r="B589">
        <v>6902</v>
      </c>
      <c r="C589" t="s">
        <v>765</v>
      </c>
      <c r="D589" t="s">
        <v>1256</v>
      </c>
      <c r="E589">
        <v>4280</v>
      </c>
      <c r="F589">
        <v>4328</v>
      </c>
      <c r="G589">
        <v>200</v>
      </c>
      <c r="H589" t="s">
        <v>1239</v>
      </c>
      <c r="I589">
        <v>9101</v>
      </c>
      <c r="J589" t="s">
        <v>914</v>
      </c>
      <c r="K589" t="s">
        <v>1478</v>
      </c>
      <c r="L589">
        <v>1645</v>
      </c>
      <c r="M589">
        <v>1650</v>
      </c>
      <c r="N589">
        <v>500</v>
      </c>
      <c r="O589" t="s">
        <v>1242</v>
      </c>
      <c r="P589">
        <v>0.97260529720717803</v>
      </c>
      <c r="Q589">
        <v>0.89582315158470005</v>
      </c>
      <c r="R589">
        <v>1.1090652032837999E-2</v>
      </c>
      <c r="S589" s="15">
        <v>2.25069370029303E-3</v>
      </c>
      <c r="T589">
        <v>1.79249594730935</v>
      </c>
      <c r="U589">
        <v>1.79249594730935</v>
      </c>
      <c r="V589">
        <v>0.45911464234398902</v>
      </c>
      <c r="W589">
        <v>2.65</v>
      </c>
      <c r="X589">
        <v>4.6900000000000004</v>
      </c>
      <c r="Y589">
        <v>184474</v>
      </c>
      <c r="Z589">
        <v>18447</v>
      </c>
      <c r="AA589">
        <v>1.03</v>
      </c>
      <c r="AB589">
        <v>10</v>
      </c>
      <c r="AC589">
        <v>7</v>
      </c>
      <c r="AD589">
        <v>3</v>
      </c>
      <c r="AE589">
        <v>70</v>
      </c>
      <c r="AF589">
        <v>15</v>
      </c>
      <c r="AG589">
        <v>4</v>
      </c>
      <c r="AH589">
        <v>0</v>
      </c>
      <c r="AI589">
        <v>6</v>
      </c>
    </row>
    <row r="590" spans="1:35" x14ac:dyDescent="0.2">
      <c r="A590" s="102">
        <v>1166</v>
      </c>
      <c r="B590">
        <v>1951</v>
      </c>
      <c r="C590" t="s">
        <v>1658</v>
      </c>
      <c r="D590" t="s">
        <v>1249</v>
      </c>
      <c r="E590">
        <v>2525</v>
      </c>
      <c r="F590">
        <v>2526</v>
      </c>
      <c r="G590">
        <v>300</v>
      </c>
      <c r="H590" t="s">
        <v>1242</v>
      </c>
      <c r="I590">
        <v>7259</v>
      </c>
      <c r="J590" t="s">
        <v>25</v>
      </c>
      <c r="K590" t="s">
        <v>1256</v>
      </c>
      <c r="L590">
        <v>3750</v>
      </c>
      <c r="M590">
        <v>3725</v>
      </c>
      <c r="N590">
        <v>200</v>
      </c>
      <c r="O590" t="s">
        <v>1239</v>
      </c>
      <c r="P590">
        <v>0.68032858366758298</v>
      </c>
      <c r="Q590">
        <v>0.84693556916963797</v>
      </c>
      <c r="R590">
        <v>0.36127495562640499</v>
      </c>
      <c r="S590" s="15">
        <v>4.6288386172627302E-3</v>
      </c>
      <c r="T590">
        <v>-0.50796412616841602</v>
      </c>
      <c r="U590">
        <v>0.50796412616841602</v>
      </c>
      <c r="V590">
        <v>0.84998151733469696</v>
      </c>
      <c r="W590">
        <v>-2.36</v>
      </c>
      <c r="X590">
        <v>1.72</v>
      </c>
      <c r="Y590">
        <v>183937</v>
      </c>
      <c r="Z590">
        <v>11496</v>
      </c>
      <c r="AA590">
        <v>0.5</v>
      </c>
      <c r="AB590">
        <v>16</v>
      </c>
      <c r="AC590">
        <v>9</v>
      </c>
      <c r="AD590">
        <v>7</v>
      </c>
      <c r="AE590">
        <v>56.25</v>
      </c>
      <c r="AF590">
        <v>12</v>
      </c>
      <c r="AG590">
        <v>8</v>
      </c>
      <c r="AH590">
        <v>4</v>
      </c>
      <c r="AI590">
        <v>4</v>
      </c>
    </row>
    <row r="591" spans="1:35" x14ac:dyDescent="0.2">
      <c r="A591" s="102">
        <v>1366</v>
      </c>
      <c r="B591">
        <v>7459</v>
      </c>
      <c r="C591" t="s">
        <v>790</v>
      </c>
      <c r="D591" t="s">
        <v>1246</v>
      </c>
      <c r="E591">
        <v>2077</v>
      </c>
      <c r="F591">
        <v>2102</v>
      </c>
      <c r="G591">
        <v>500</v>
      </c>
      <c r="H591" t="s">
        <v>1239</v>
      </c>
      <c r="I591">
        <v>9507</v>
      </c>
      <c r="J591" t="s">
        <v>1365</v>
      </c>
      <c r="K591" t="s">
        <v>1296</v>
      </c>
      <c r="L591">
        <v>860</v>
      </c>
      <c r="M591">
        <v>864</v>
      </c>
      <c r="N591">
        <v>1200</v>
      </c>
      <c r="O591" t="s">
        <v>1242</v>
      </c>
      <c r="P591">
        <v>0.590101170810713</v>
      </c>
      <c r="Q591">
        <v>0.83090959441682</v>
      </c>
      <c r="R591">
        <v>0.31526077078062398</v>
      </c>
      <c r="S591">
        <v>4.7240636790948503E-4</v>
      </c>
      <c r="T591">
        <v>0.48780103883787401</v>
      </c>
      <c r="U591">
        <v>0.48780103883787401</v>
      </c>
      <c r="V591">
        <v>0.82794103314265999</v>
      </c>
      <c r="W591">
        <v>2.96</v>
      </c>
      <c r="X591">
        <v>1.35</v>
      </c>
      <c r="Y591">
        <v>183297</v>
      </c>
      <c r="Z591">
        <v>8332</v>
      </c>
      <c r="AA591">
        <v>0.43</v>
      </c>
      <c r="AB591">
        <v>22</v>
      </c>
      <c r="AC591">
        <v>13</v>
      </c>
      <c r="AD591">
        <v>9</v>
      </c>
      <c r="AE591">
        <v>59.09</v>
      </c>
      <c r="AF591">
        <v>13</v>
      </c>
      <c r="AG591">
        <v>9</v>
      </c>
      <c r="AH591">
        <v>5</v>
      </c>
      <c r="AI591">
        <v>8</v>
      </c>
    </row>
    <row r="592" spans="1:35" x14ac:dyDescent="0.2">
      <c r="A592" s="102">
        <v>616</v>
      </c>
      <c r="B592">
        <v>3101</v>
      </c>
      <c r="C592" t="s">
        <v>1521</v>
      </c>
      <c r="D592" t="s">
        <v>1515</v>
      </c>
      <c r="E592">
        <v>1449</v>
      </c>
      <c r="F592">
        <v>1451</v>
      </c>
      <c r="G592">
        <v>700</v>
      </c>
      <c r="H592" t="s">
        <v>1239</v>
      </c>
      <c r="I592">
        <v>6995</v>
      </c>
      <c r="J592" t="s">
        <v>48</v>
      </c>
      <c r="K592" t="s">
        <v>1256</v>
      </c>
      <c r="L592">
        <v>1711</v>
      </c>
      <c r="M592">
        <v>1717</v>
      </c>
      <c r="N592">
        <v>600</v>
      </c>
      <c r="O592" t="s">
        <v>1242</v>
      </c>
      <c r="P592">
        <v>0.90702451057845801</v>
      </c>
      <c r="Q592">
        <v>0.89212403871150003</v>
      </c>
      <c r="R592">
        <v>4.5994259083688802E-2</v>
      </c>
      <c r="S592">
        <v>7.1989548042034099E-2</v>
      </c>
      <c r="T592">
        <v>2.3429682394239402</v>
      </c>
      <c r="U592">
        <v>2.3429682394239402</v>
      </c>
      <c r="V592">
        <v>2.08259668531442</v>
      </c>
      <c r="W592">
        <v>9</v>
      </c>
      <c r="X592">
        <v>1.41</v>
      </c>
      <c r="Y592">
        <v>183008</v>
      </c>
      <c r="Z592">
        <v>9632</v>
      </c>
      <c r="AA592">
        <v>0.5</v>
      </c>
      <c r="AB592">
        <v>19</v>
      </c>
      <c r="AC592">
        <v>12</v>
      </c>
      <c r="AD592">
        <v>7</v>
      </c>
      <c r="AE592">
        <v>63.16</v>
      </c>
      <c r="AF592">
        <v>12</v>
      </c>
      <c r="AG592">
        <v>7</v>
      </c>
      <c r="AH592">
        <v>4</v>
      </c>
      <c r="AI592">
        <v>8</v>
      </c>
    </row>
    <row r="593" spans="1:35" x14ac:dyDescent="0.2">
      <c r="A593" s="102">
        <v>558</v>
      </c>
      <c r="B593">
        <v>8060</v>
      </c>
      <c r="C593" t="s">
        <v>1053</v>
      </c>
      <c r="D593" t="s">
        <v>1246</v>
      </c>
      <c r="E593">
        <v>2700</v>
      </c>
      <c r="F593">
        <v>2649</v>
      </c>
      <c r="G593">
        <v>200</v>
      </c>
      <c r="H593" t="s">
        <v>1242</v>
      </c>
      <c r="I593">
        <v>9719</v>
      </c>
      <c r="J593" t="s">
        <v>1640</v>
      </c>
      <c r="K593" t="s">
        <v>1241</v>
      </c>
      <c r="L593">
        <v>6040</v>
      </c>
      <c r="M593">
        <v>6100</v>
      </c>
      <c r="N593">
        <v>100</v>
      </c>
      <c r="O593" t="s">
        <v>1239</v>
      </c>
      <c r="P593">
        <v>0.732229619389696</v>
      </c>
      <c r="Q593">
        <v>0.89678645497929099</v>
      </c>
      <c r="R593">
        <v>2.12689742086996E-3</v>
      </c>
      <c r="S593">
        <v>2.0442072288547799E-2</v>
      </c>
      <c r="T593">
        <v>-0.34577600547889098</v>
      </c>
      <c r="U593">
        <v>0.34577600547889098</v>
      </c>
      <c r="V593">
        <v>0.320368466636067</v>
      </c>
      <c r="W593">
        <v>-1.0900000000000001</v>
      </c>
      <c r="X593">
        <v>13.15</v>
      </c>
      <c r="Y593">
        <v>182324</v>
      </c>
      <c r="Z593">
        <v>12155</v>
      </c>
      <c r="AA593">
        <v>0.64</v>
      </c>
      <c r="AB593">
        <v>15</v>
      </c>
      <c r="AC593">
        <v>10</v>
      </c>
      <c r="AD593">
        <v>5</v>
      </c>
      <c r="AE593">
        <v>66.67</v>
      </c>
      <c r="AF593">
        <v>13</v>
      </c>
      <c r="AG593">
        <v>5</v>
      </c>
      <c r="AH593">
        <v>3</v>
      </c>
      <c r="AI593">
        <v>7</v>
      </c>
    </row>
    <row r="594" spans="1:35" x14ac:dyDescent="0.2">
      <c r="A594" s="102">
        <v>865</v>
      </c>
      <c r="B594">
        <v>4005</v>
      </c>
      <c r="C594" t="s">
        <v>1479</v>
      </c>
      <c r="D594" t="s">
        <v>1263</v>
      </c>
      <c r="E594">
        <v>425</v>
      </c>
      <c r="F594">
        <v>430</v>
      </c>
      <c r="G594">
        <v>2400</v>
      </c>
      <c r="H594" t="s">
        <v>1239</v>
      </c>
      <c r="I594">
        <v>7189</v>
      </c>
      <c r="J594" t="s">
        <v>42</v>
      </c>
      <c r="K594" t="s">
        <v>1294</v>
      </c>
      <c r="L594">
        <v>655</v>
      </c>
      <c r="M594">
        <v>651</v>
      </c>
      <c r="N594">
        <v>1600</v>
      </c>
      <c r="O594" t="s">
        <v>1242</v>
      </c>
      <c r="P594">
        <v>0.95177724610283099</v>
      </c>
      <c r="Q594">
        <v>0.87070945684024104</v>
      </c>
      <c r="R594">
        <v>1.4592032124668799E-2</v>
      </c>
      <c r="S594" s="15">
        <v>7.96418584676713E-2</v>
      </c>
      <c r="T594">
        <v>1.99517829052129</v>
      </c>
      <c r="U594">
        <v>1.99517829052129</v>
      </c>
      <c r="V594">
        <v>1.93310217583466</v>
      </c>
      <c r="W594">
        <v>8.25</v>
      </c>
      <c r="X594">
        <v>0.92</v>
      </c>
      <c r="Y594">
        <v>181874</v>
      </c>
      <c r="Z594">
        <v>10104</v>
      </c>
      <c r="AA594">
        <v>0.5</v>
      </c>
      <c r="AB594">
        <v>18</v>
      </c>
      <c r="AC594">
        <v>10</v>
      </c>
      <c r="AD594">
        <v>8</v>
      </c>
      <c r="AE594">
        <v>55.56</v>
      </c>
      <c r="AF594">
        <v>13</v>
      </c>
      <c r="AG594">
        <v>9</v>
      </c>
      <c r="AH594">
        <v>3</v>
      </c>
      <c r="AI594">
        <v>6</v>
      </c>
    </row>
    <row r="595" spans="1:35" x14ac:dyDescent="0.2">
      <c r="A595" s="102">
        <v>130</v>
      </c>
      <c r="B595">
        <v>4634</v>
      </c>
      <c r="C595" t="s">
        <v>63</v>
      </c>
      <c r="D595" t="s">
        <v>1263</v>
      </c>
      <c r="E595">
        <v>2310</v>
      </c>
      <c r="F595">
        <v>2274</v>
      </c>
      <c r="G595">
        <v>400</v>
      </c>
      <c r="H595" t="s">
        <v>1239</v>
      </c>
      <c r="I595">
        <v>7272</v>
      </c>
      <c r="J595" t="s">
        <v>1443</v>
      </c>
      <c r="K595" t="s">
        <v>1256</v>
      </c>
      <c r="L595">
        <v>1846</v>
      </c>
      <c r="M595">
        <v>1856</v>
      </c>
      <c r="N595">
        <v>500</v>
      </c>
      <c r="O595" t="s">
        <v>1242</v>
      </c>
      <c r="P595">
        <v>0.95248750175780605</v>
      </c>
      <c r="Q595">
        <v>0.93739977253546103</v>
      </c>
      <c r="R595" s="15">
        <v>6.7027633274293896E-3</v>
      </c>
      <c r="S595">
        <v>3.0818735233972001E-2</v>
      </c>
      <c r="T595">
        <v>0.67016270593203098</v>
      </c>
      <c r="U595">
        <v>0.67016270593203098</v>
      </c>
      <c r="V595">
        <v>1.34542686887471</v>
      </c>
      <c r="W595">
        <v>1.75</v>
      </c>
      <c r="X595">
        <v>2.02</v>
      </c>
      <c r="Y595">
        <v>181488</v>
      </c>
      <c r="Z595">
        <v>10083</v>
      </c>
      <c r="AA595">
        <v>0.59</v>
      </c>
      <c r="AB595">
        <v>18</v>
      </c>
      <c r="AC595">
        <v>10</v>
      </c>
      <c r="AD595">
        <v>8</v>
      </c>
      <c r="AE595">
        <v>55.56</v>
      </c>
      <c r="AF595">
        <v>13</v>
      </c>
      <c r="AG595">
        <v>8</v>
      </c>
      <c r="AH595">
        <v>1</v>
      </c>
      <c r="AI595">
        <v>9</v>
      </c>
    </row>
    <row r="596" spans="1:35" x14ac:dyDescent="0.2">
      <c r="A596" s="102">
        <v>1228</v>
      </c>
      <c r="B596">
        <v>2175</v>
      </c>
      <c r="C596" t="s">
        <v>1463</v>
      </c>
      <c r="D596" t="s">
        <v>1253</v>
      </c>
      <c r="E596">
        <v>2146</v>
      </c>
      <c r="F596">
        <v>2225</v>
      </c>
      <c r="G596">
        <v>400</v>
      </c>
      <c r="H596" t="s">
        <v>1242</v>
      </c>
      <c r="I596">
        <v>4681</v>
      </c>
      <c r="J596" t="s">
        <v>1050</v>
      </c>
      <c r="K596" t="s">
        <v>1253</v>
      </c>
      <c r="L596">
        <v>1542</v>
      </c>
      <c r="M596">
        <v>1554</v>
      </c>
      <c r="N596">
        <v>600</v>
      </c>
      <c r="O596" t="s">
        <v>1239</v>
      </c>
      <c r="P596">
        <v>0.84593089261162902</v>
      </c>
      <c r="Q596">
        <v>0.84260708482241897</v>
      </c>
      <c r="R596" s="15">
        <v>0.38691686207879</v>
      </c>
      <c r="S596" s="15">
        <v>1.6974415151359001E-2</v>
      </c>
      <c r="T596">
        <v>-1.43632393243676</v>
      </c>
      <c r="U596">
        <v>1.43632393243676</v>
      </c>
      <c r="V596">
        <v>1.48531742634835</v>
      </c>
      <c r="W596">
        <v>-9.83</v>
      </c>
      <c r="X596">
        <v>4.76</v>
      </c>
      <c r="Y596">
        <v>181217</v>
      </c>
      <c r="Z596">
        <v>12081</v>
      </c>
      <c r="AA596">
        <v>0.56000000000000005</v>
      </c>
      <c r="AB596">
        <v>15</v>
      </c>
      <c r="AC596">
        <v>8</v>
      </c>
      <c r="AD596">
        <v>7</v>
      </c>
      <c r="AE596">
        <v>53.33</v>
      </c>
      <c r="AF596">
        <v>10</v>
      </c>
      <c r="AG596">
        <v>6</v>
      </c>
      <c r="AH596">
        <v>4</v>
      </c>
      <c r="AI596">
        <v>5</v>
      </c>
    </row>
    <row r="597" spans="1:35" x14ac:dyDescent="0.2">
      <c r="A597" s="102">
        <v>1067</v>
      </c>
      <c r="B597">
        <v>5947</v>
      </c>
      <c r="C597" t="s">
        <v>228</v>
      </c>
      <c r="D597" t="s">
        <v>1436</v>
      </c>
      <c r="E597">
        <v>7790</v>
      </c>
      <c r="F597">
        <v>7950</v>
      </c>
      <c r="G597">
        <v>100</v>
      </c>
      <c r="H597" t="s">
        <v>1239</v>
      </c>
      <c r="I597">
        <v>6592</v>
      </c>
      <c r="J597" t="s">
        <v>1464</v>
      </c>
      <c r="K597" t="s">
        <v>1244</v>
      </c>
      <c r="L597">
        <v>3950</v>
      </c>
      <c r="M597">
        <v>3995</v>
      </c>
      <c r="N597">
        <v>200</v>
      </c>
      <c r="O597" t="s">
        <v>1242</v>
      </c>
      <c r="P597">
        <v>0.79089908219618599</v>
      </c>
      <c r="Q597">
        <v>0.85422641427049495</v>
      </c>
      <c r="R597">
        <v>2.716628346569E-2</v>
      </c>
      <c r="S597">
        <v>1.48089803724306E-2</v>
      </c>
      <c r="T597">
        <v>0.38341657158329101</v>
      </c>
      <c r="U597">
        <v>0.38341657158329101</v>
      </c>
      <c r="V597">
        <v>0.37663510016392499</v>
      </c>
      <c r="W597">
        <v>1.37</v>
      </c>
      <c r="X597">
        <v>0.5</v>
      </c>
      <c r="Y597">
        <v>181076</v>
      </c>
      <c r="Z597">
        <v>13929</v>
      </c>
      <c r="AA597">
        <v>0.86</v>
      </c>
      <c r="AB597">
        <v>13</v>
      </c>
      <c r="AC597">
        <v>9</v>
      </c>
      <c r="AD597">
        <v>4</v>
      </c>
      <c r="AE597">
        <v>69.23</v>
      </c>
      <c r="AF597">
        <v>12</v>
      </c>
      <c r="AG597">
        <v>5</v>
      </c>
      <c r="AH597">
        <v>2</v>
      </c>
      <c r="AI597">
        <v>6</v>
      </c>
    </row>
    <row r="598" spans="1:35" x14ac:dyDescent="0.2">
      <c r="A598" s="102">
        <v>68</v>
      </c>
      <c r="B598">
        <v>5233</v>
      </c>
      <c r="C598" t="s">
        <v>1437</v>
      </c>
      <c r="D598" t="s">
        <v>1238</v>
      </c>
      <c r="E598">
        <v>2745</v>
      </c>
      <c r="F598">
        <v>2781</v>
      </c>
      <c r="G598">
        <v>300</v>
      </c>
      <c r="H598" t="s">
        <v>1239</v>
      </c>
      <c r="I598">
        <v>7189</v>
      </c>
      <c r="J598" t="s">
        <v>42</v>
      </c>
      <c r="K598" t="s">
        <v>1294</v>
      </c>
      <c r="L598">
        <v>655</v>
      </c>
      <c r="M598">
        <v>651</v>
      </c>
      <c r="N598">
        <v>1300</v>
      </c>
      <c r="O598" t="s">
        <v>1242</v>
      </c>
      <c r="P598">
        <v>0.91350688445017603</v>
      </c>
      <c r="Q598">
        <v>0.95064352072477498</v>
      </c>
      <c r="R598">
        <v>0.161749073850874</v>
      </c>
      <c r="S598">
        <v>1.5937482277423001E-2</v>
      </c>
      <c r="T598">
        <v>1.7777592341653099</v>
      </c>
      <c r="U598">
        <v>1.7777592341653099</v>
      </c>
      <c r="V598">
        <v>1.9413733389819301</v>
      </c>
      <c r="W598">
        <v>8.0399999999999991</v>
      </c>
      <c r="X598">
        <v>1.44</v>
      </c>
      <c r="Y598">
        <v>180704</v>
      </c>
      <c r="Z598">
        <v>9035</v>
      </c>
      <c r="AA598">
        <v>0.54</v>
      </c>
      <c r="AB598">
        <v>20</v>
      </c>
      <c r="AC598">
        <v>11</v>
      </c>
      <c r="AD598">
        <v>9</v>
      </c>
      <c r="AE598">
        <v>55</v>
      </c>
      <c r="AF598">
        <v>12</v>
      </c>
      <c r="AG598">
        <v>10</v>
      </c>
      <c r="AH598">
        <v>4</v>
      </c>
      <c r="AI598">
        <v>6</v>
      </c>
    </row>
    <row r="599" spans="1:35" x14ac:dyDescent="0.2">
      <c r="A599" s="102">
        <v>603</v>
      </c>
      <c r="B599">
        <v>2281</v>
      </c>
      <c r="C599" t="s">
        <v>1090</v>
      </c>
      <c r="D599" t="s">
        <v>1266</v>
      </c>
      <c r="E599">
        <v>2358</v>
      </c>
      <c r="F599">
        <v>2348</v>
      </c>
      <c r="G599">
        <v>300</v>
      </c>
      <c r="H599" t="s">
        <v>1242</v>
      </c>
      <c r="I599">
        <v>6645</v>
      </c>
      <c r="J599" t="s">
        <v>755</v>
      </c>
      <c r="K599" t="s">
        <v>1244</v>
      </c>
      <c r="L599">
        <v>6260</v>
      </c>
      <c r="M599">
        <v>6320</v>
      </c>
      <c r="N599">
        <v>100</v>
      </c>
      <c r="O599" t="s">
        <v>1239</v>
      </c>
      <c r="P599">
        <v>0.565108498023144</v>
      </c>
      <c r="Q599">
        <v>0.89344392021057195</v>
      </c>
      <c r="R599" s="15">
        <v>6.4874696360788894E-2</v>
      </c>
      <c r="S599">
        <v>8.8239199015907304E-3</v>
      </c>
      <c r="T599">
        <v>-2.0658115057768698</v>
      </c>
      <c r="U599">
        <v>2.0658115057768698</v>
      </c>
      <c r="V599">
        <v>2.3606956354804201</v>
      </c>
      <c r="W599">
        <v>-5.07</v>
      </c>
      <c r="X599">
        <v>11.46</v>
      </c>
      <c r="Y599">
        <v>180497</v>
      </c>
      <c r="Z599">
        <v>18050</v>
      </c>
      <c r="AA599">
        <v>1.25</v>
      </c>
      <c r="AB599">
        <v>10</v>
      </c>
      <c r="AC599">
        <v>8</v>
      </c>
      <c r="AD599">
        <v>2</v>
      </c>
      <c r="AE599">
        <v>80</v>
      </c>
      <c r="AF599">
        <v>11</v>
      </c>
      <c r="AG599">
        <v>6</v>
      </c>
      <c r="AH599">
        <v>2</v>
      </c>
      <c r="AI599">
        <v>2</v>
      </c>
    </row>
    <row r="600" spans="1:35" x14ac:dyDescent="0.2">
      <c r="A600" s="102">
        <v>582</v>
      </c>
      <c r="B600">
        <v>1951</v>
      </c>
      <c r="C600" t="s">
        <v>1658</v>
      </c>
      <c r="D600" t="s">
        <v>1249</v>
      </c>
      <c r="E600">
        <v>2525</v>
      </c>
      <c r="F600">
        <v>2526</v>
      </c>
      <c r="G600">
        <v>400</v>
      </c>
      <c r="H600" t="s">
        <v>1239</v>
      </c>
      <c r="I600">
        <v>5991</v>
      </c>
      <c r="J600" t="s">
        <v>1071</v>
      </c>
      <c r="K600" t="s">
        <v>1436</v>
      </c>
      <c r="L600">
        <v>860</v>
      </c>
      <c r="M600">
        <v>859</v>
      </c>
      <c r="N600">
        <v>1200</v>
      </c>
      <c r="O600" t="s">
        <v>1242</v>
      </c>
      <c r="P600">
        <v>0.688116332722853</v>
      </c>
      <c r="Q600">
        <v>0.89508657476808795</v>
      </c>
      <c r="R600">
        <v>0.33575600748872603</v>
      </c>
      <c r="S600" s="15">
        <v>6.5587505397046303E-3</v>
      </c>
      <c r="T600">
        <v>0.36611172711344903</v>
      </c>
      <c r="U600">
        <v>0.36611172711344903</v>
      </c>
      <c r="V600">
        <v>4.8820388853602799E-2</v>
      </c>
      <c r="W600">
        <v>1.26</v>
      </c>
      <c r="X600">
        <v>2.02</v>
      </c>
      <c r="Y600">
        <v>178672</v>
      </c>
      <c r="Z600">
        <v>11167</v>
      </c>
      <c r="AA600">
        <v>0.63</v>
      </c>
      <c r="AB600">
        <v>16</v>
      </c>
      <c r="AC600">
        <v>11</v>
      </c>
      <c r="AD600">
        <v>5</v>
      </c>
      <c r="AE600">
        <v>68.75</v>
      </c>
      <c r="AF600">
        <v>12</v>
      </c>
      <c r="AG600">
        <v>8</v>
      </c>
      <c r="AH600">
        <v>4</v>
      </c>
      <c r="AI600">
        <v>4</v>
      </c>
    </row>
    <row r="601" spans="1:35" x14ac:dyDescent="0.2">
      <c r="A601" s="102">
        <v>990</v>
      </c>
      <c r="B601">
        <v>1963</v>
      </c>
      <c r="C601" t="s">
        <v>1486</v>
      </c>
      <c r="D601" t="s">
        <v>1249</v>
      </c>
      <c r="E601">
        <v>1482</v>
      </c>
      <c r="F601">
        <v>1500</v>
      </c>
      <c r="G601">
        <v>500</v>
      </c>
      <c r="H601" t="s">
        <v>1242</v>
      </c>
      <c r="I601">
        <v>5947</v>
      </c>
      <c r="J601" t="s">
        <v>228</v>
      </c>
      <c r="K601" t="s">
        <v>1436</v>
      </c>
      <c r="L601">
        <v>7790</v>
      </c>
      <c r="M601">
        <v>7950</v>
      </c>
      <c r="N601">
        <v>100</v>
      </c>
      <c r="O601" t="s">
        <v>1239</v>
      </c>
      <c r="P601">
        <v>0.81514005323656002</v>
      </c>
      <c r="Q601">
        <v>0.85956341932086799</v>
      </c>
      <c r="R601" s="106">
        <v>0.130462039098793</v>
      </c>
      <c r="S601" s="15">
        <v>7.7022780642188697E-3</v>
      </c>
      <c r="T601">
        <v>-1.61126740308511</v>
      </c>
      <c r="U601">
        <v>1.61126740308511</v>
      </c>
      <c r="V601">
        <v>1.2321675829307801</v>
      </c>
      <c r="W601">
        <v>-5.1100000000000003</v>
      </c>
      <c r="X601">
        <v>5.66</v>
      </c>
      <c r="Y601">
        <v>178555</v>
      </c>
      <c r="Z601">
        <v>7142</v>
      </c>
      <c r="AA601">
        <v>0.47</v>
      </c>
      <c r="AB601">
        <v>25</v>
      </c>
      <c r="AC601">
        <v>15</v>
      </c>
      <c r="AD601">
        <v>10</v>
      </c>
      <c r="AE601">
        <v>60</v>
      </c>
      <c r="AF601">
        <v>11</v>
      </c>
      <c r="AG601">
        <v>12</v>
      </c>
      <c r="AH601">
        <v>8</v>
      </c>
      <c r="AI601">
        <v>5</v>
      </c>
    </row>
    <row r="602" spans="1:35" x14ac:dyDescent="0.2">
      <c r="A602" s="102">
        <v>1601</v>
      </c>
      <c r="B602">
        <v>4095</v>
      </c>
      <c r="C602" t="s">
        <v>1929</v>
      </c>
      <c r="D602" t="s">
        <v>1263</v>
      </c>
      <c r="E602">
        <v>1049</v>
      </c>
      <c r="F602">
        <v>1053</v>
      </c>
      <c r="G602">
        <v>1000</v>
      </c>
      <c r="H602" t="s">
        <v>1239</v>
      </c>
      <c r="I602">
        <v>7459</v>
      </c>
      <c r="J602" t="s">
        <v>790</v>
      </c>
      <c r="K602" t="s">
        <v>1246</v>
      </c>
      <c r="L602">
        <v>2077</v>
      </c>
      <c r="M602">
        <v>2102</v>
      </c>
      <c r="N602">
        <v>500</v>
      </c>
      <c r="O602" t="s">
        <v>1242</v>
      </c>
      <c r="P602">
        <v>0.71039488944759199</v>
      </c>
      <c r="Q602">
        <v>0.80902859616300105</v>
      </c>
      <c r="R602">
        <v>0.156771220820658</v>
      </c>
      <c r="S602">
        <v>9.8470376143922095E-2</v>
      </c>
      <c r="T602">
        <v>0.75716171241555597</v>
      </c>
      <c r="U602">
        <v>0.75716171241555597</v>
      </c>
      <c r="V602">
        <v>1.02108124166632</v>
      </c>
      <c r="W602">
        <v>2.3199999999999998</v>
      </c>
      <c r="X602">
        <v>0.19</v>
      </c>
      <c r="Y602">
        <v>178184</v>
      </c>
      <c r="Z602">
        <v>9378</v>
      </c>
      <c r="AA602">
        <v>0.43</v>
      </c>
      <c r="AB602">
        <v>19</v>
      </c>
      <c r="AC602">
        <v>12</v>
      </c>
      <c r="AD602">
        <v>7</v>
      </c>
      <c r="AE602">
        <v>63.16</v>
      </c>
      <c r="AF602">
        <v>14</v>
      </c>
      <c r="AG602">
        <v>6</v>
      </c>
      <c r="AH602">
        <v>3</v>
      </c>
      <c r="AI602">
        <v>10</v>
      </c>
    </row>
    <row r="603" spans="1:35" x14ac:dyDescent="0.2">
      <c r="A603" s="102">
        <v>149</v>
      </c>
      <c r="B603">
        <v>4927</v>
      </c>
      <c r="C603" t="s">
        <v>1519</v>
      </c>
      <c r="D603" t="s">
        <v>1263</v>
      </c>
      <c r="E603">
        <v>2142</v>
      </c>
      <c r="F603">
        <v>2146</v>
      </c>
      <c r="G603">
        <v>500</v>
      </c>
      <c r="H603" t="s">
        <v>1242</v>
      </c>
      <c r="I603">
        <v>7261</v>
      </c>
      <c r="J603" t="s">
        <v>1609</v>
      </c>
      <c r="K603" t="s">
        <v>1256</v>
      </c>
      <c r="L603">
        <v>854</v>
      </c>
      <c r="M603">
        <v>836</v>
      </c>
      <c r="N603">
        <v>1300</v>
      </c>
      <c r="O603" t="s">
        <v>1239</v>
      </c>
      <c r="P603">
        <v>0.72896598456748896</v>
      </c>
      <c r="Q603">
        <v>0.93451332091704198</v>
      </c>
      <c r="R603">
        <v>0.47552185862308</v>
      </c>
      <c r="S603" s="15">
        <v>2.97399469832175E-2</v>
      </c>
      <c r="T603">
        <v>-1.0125120397648599</v>
      </c>
      <c r="U603">
        <v>1.0125120397648599</v>
      </c>
      <c r="V603">
        <v>1.4187190287703699</v>
      </c>
      <c r="W603">
        <v>-4.79</v>
      </c>
      <c r="X603">
        <v>1.29</v>
      </c>
      <c r="Y603">
        <v>178162</v>
      </c>
      <c r="Z603">
        <v>11135</v>
      </c>
      <c r="AA603">
        <v>0.55000000000000004</v>
      </c>
      <c r="AB603">
        <v>16</v>
      </c>
      <c r="AC603">
        <v>10</v>
      </c>
      <c r="AD603">
        <v>6</v>
      </c>
      <c r="AE603">
        <v>62.5</v>
      </c>
      <c r="AF603">
        <v>12</v>
      </c>
      <c r="AG603">
        <v>6</v>
      </c>
      <c r="AH603">
        <v>4</v>
      </c>
      <c r="AI603">
        <v>6</v>
      </c>
    </row>
    <row r="604" spans="1:35" x14ac:dyDescent="0.2">
      <c r="A604" s="102">
        <v>39</v>
      </c>
      <c r="B604">
        <v>2267</v>
      </c>
      <c r="C604" t="s">
        <v>1481</v>
      </c>
      <c r="D604" t="s">
        <v>1266</v>
      </c>
      <c r="E604">
        <v>5210</v>
      </c>
      <c r="F604">
        <v>5210</v>
      </c>
      <c r="G604">
        <v>200</v>
      </c>
      <c r="H604" t="s">
        <v>1242</v>
      </c>
      <c r="I604">
        <v>3863</v>
      </c>
      <c r="J604" t="s">
        <v>1454</v>
      </c>
      <c r="K604" t="s">
        <v>1453</v>
      </c>
      <c r="L604">
        <v>1633</v>
      </c>
      <c r="M604">
        <v>1645</v>
      </c>
      <c r="N604">
        <v>600</v>
      </c>
      <c r="O604" t="s">
        <v>1239</v>
      </c>
      <c r="P604">
        <v>0.90801052794500803</v>
      </c>
      <c r="Q604">
        <v>0.95809622446970399</v>
      </c>
      <c r="R604">
        <v>0.33862772521642298</v>
      </c>
      <c r="S604">
        <v>8.0550302035270107E-3</v>
      </c>
      <c r="T604">
        <v>-0.87473821520820505</v>
      </c>
      <c r="U604">
        <v>0.87473821520820505</v>
      </c>
      <c r="V604">
        <v>0.83546100257535805</v>
      </c>
      <c r="W604">
        <v>-2.59</v>
      </c>
      <c r="X604">
        <v>5.28</v>
      </c>
      <c r="Y604">
        <v>178110</v>
      </c>
      <c r="Z604">
        <v>12722</v>
      </c>
      <c r="AA604">
        <v>0.79</v>
      </c>
      <c r="AB604">
        <v>14</v>
      </c>
      <c r="AC604">
        <v>10</v>
      </c>
      <c r="AD604">
        <v>4</v>
      </c>
      <c r="AE604">
        <v>71.430000000000007</v>
      </c>
      <c r="AF604">
        <v>13</v>
      </c>
      <c r="AG604">
        <v>6</v>
      </c>
      <c r="AH604">
        <v>3</v>
      </c>
      <c r="AI604">
        <v>5</v>
      </c>
    </row>
    <row r="605" spans="1:35" x14ac:dyDescent="0.2">
      <c r="A605" s="102">
        <v>638</v>
      </c>
      <c r="B605">
        <v>4005</v>
      </c>
      <c r="C605" t="s">
        <v>1479</v>
      </c>
      <c r="D605" t="s">
        <v>1263</v>
      </c>
      <c r="E605">
        <v>425</v>
      </c>
      <c r="F605">
        <v>430</v>
      </c>
      <c r="G605">
        <v>2500</v>
      </c>
      <c r="H605" t="s">
        <v>1239</v>
      </c>
      <c r="I605">
        <v>7211</v>
      </c>
      <c r="J605" t="s">
        <v>26</v>
      </c>
      <c r="K605" t="s">
        <v>1256</v>
      </c>
      <c r="L605">
        <v>388</v>
      </c>
      <c r="M605">
        <v>386</v>
      </c>
      <c r="N605">
        <v>2800</v>
      </c>
      <c r="O605" t="s">
        <v>1242</v>
      </c>
      <c r="P605">
        <v>0.91898513647929203</v>
      </c>
      <c r="Q605">
        <v>0.88987932063819097</v>
      </c>
      <c r="R605">
        <v>0.37755899869225001</v>
      </c>
      <c r="S605">
        <v>2.3315416959741801E-3</v>
      </c>
      <c r="T605">
        <v>1.16269349989483</v>
      </c>
      <c r="U605">
        <v>1.16269349989483</v>
      </c>
      <c r="V605">
        <v>0.94866764427408301</v>
      </c>
      <c r="W605">
        <v>4.29</v>
      </c>
      <c r="X605">
        <v>0.54</v>
      </c>
      <c r="Y605">
        <v>177930</v>
      </c>
      <c r="Z605">
        <v>9885</v>
      </c>
      <c r="AA605">
        <v>0.49</v>
      </c>
      <c r="AB605">
        <v>18</v>
      </c>
      <c r="AC605">
        <v>9</v>
      </c>
      <c r="AD605">
        <v>9</v>
      </c>
      <c r="AE605">
        <v>50</v>
      </c>
      <c r="AF605">
        <v>13</v>
      </c>
      <c r="AG605">
        <v>6</v>
      </c>
      <c r="AH605">
        <v>3</v>
      </c>
      <c r="AI605">
        <v>9</v>
      </c>
    </row>
    <row r="606" spans="1:35" x14ac:dyDescent="0.2">
      <c r="A606" s="102">
        <v>322</v>
      </c>
      <c r="B606">
        <v>2331</v>
      </c>
      <c r="C606" t="s">
        <v>1386</v>
      </c>
      <c r="D606" t="s">
        <v>1253</v>
      </c>
      <c r="E606">
        <v>5290</v>
      </c>
      <c r="F606">
        <v>5310</v>
      </c>
      <c r="G606">
        <v>200</v>
      </c>
      <c r="H606" t="s">
        <v>1239</v>
      </c>
      <c r="I606">
        <v>9715</v>
      </c>
      <c r="J606" t="s">
        <v>1570</v>
      </c>
      <c r="K606" t="s">
        <v>1253</v>
      </c>
      <c r="L606">
        <v>2523</v>
      </c>
      <c r="M606">
        <v>2525</v>
      </c>
      <c r="N606">
        <v>400</v>
      </c>
      <c r="O606" t="s">
        <v>1242</v>
      </c>
      <c r="P606">
        <v>0.66106274847725699</v>
      </c>
      <c r="Q606">
        <v>0.91368104611466905</v>
      </c>
      <c r="R606">
        <v>0.14379954885530699</v>
      </c>
      <c r="S606">
        <v>4.0705805136791E-3</v>
      </c>
      <c r="T606">
        <v>1.2919630937122</v>
      </c>
      <c r="U606">
        <v>1.2919630937122</v>
      </c>
      <c r="V606">
        <v>0.99816843804652</v>
      </c>
      <c r="W606">
        <v>4.1900000000000004</v>
      </c>
      <c r="X606">
        <v>4.9000000000000004</v>
      </c>
      <c r="Y606">
        <v>177903</v>
      </c>
      <c r="Z606">
        <v>13685</v>
      </c>
      <c r="AA606">
        <v>0.71</v>
      </c>
      <c r="AB606">
        <v>13</v>
      </c>
      <c r="AC606">
        <v>8</v>
      </c>
      <c r="AD606">
        <v>5</v>
      </c>
      <c r="AE606">
        <v>61.54</v>
      </c>
      <c r="AF606">
        <v>11</v>
      </c>
      <c r="AG606">
        <v>6</v>
      </c>
      <c r="AH606">
        <v>3</v>
      </c>
      <c r="AI606">
        <v>4</v>
      </c>
    </row>
    <row r="607" spans="1:35" x14ac:dyDescent="0.2">
      <c r="A607" s="102">
        <v>1179</v>
      </c>
      <c r="B607">
        <v>3116</v>
      </c>
      <c r="C607" t="s">
        <v>1426</v>
      </c>
      <c r="D607" t="s">
        <v>1256</v>
      </c>
      <c r="E607">
        <v>1539</v>
      </c>
      <c r="F607">
        <v>1555</v>
      </c>
      <c r="G607">
        <v>600</v>
      </c>
      <c r="H607" t="s">
        <v>1239</v>
      </c>
      <c r="I607">
        <v>6371</v>
      </c>
      <c r="J607" t="s">
        <v>1399</v>
      </c>
      <c r="K607" t="s">
        <v>1251</v>
      </c>
      <c r="L607">
        <v>3010</v>
      </c>
      <c r="M607">
        <v>3070</v>
      </c>
      <c r="N607">
        <v>300</v>
      </c>
      <c r="O607" t="s">
        <v>1242</v>
      </c>
      <c r="P607">
        <v>0.89443154681251802</v>
      </c>
      <c r="Q607">
        <v>0.84540045773964001</v>
      </c>
      <c r="R607">
        <v>0.20020179566226201</v>
      </c>
      <c r="S607" s="106">
        <v>7.2235354013156006E-2</v>
      </c>
      <c r="T607">
        <v>2.4798322819422101</v>
      </c>
      <c r="U607">
        <v>2.4798322819422101</v>
      </c>
      <c r="V607">
        <v>2.5955759231885498</v>
      </c>
      <c r="W607">
        <v>9.25</v>
      </c>
      <c r="X607">
        <v>1.3</v>
      </c>
      <c r="Y607">
        <v>177157</v>
      </c>
      <c r="Z607">
        <v>11072</v>
      </c>
      <c r="AA607">
        <v>0.65</v>
      </c>
      <c r="AB607">
        <v>16</v>
      </c>
      <c r="AC607">
        <v>10</v>
      </c>
      <c r="AD607">
        <v>6</v>
      </c>
      <c r="AE607">
        <v>62.5</v>
      </c>
      <c r="AF607">
        <v>12</v>
      </c>
      <c r="AG607">
        <v>7</v>
      </c>
      <c r="AH607">
        <v>3</v>
      </c>
      <c r="AI607">
        <v>6</v>
      </c>
    </row>
    <row r="608" spans="1:35" x14ac:dyDescent="0.2">
      <c r="A608" s="102">
        <v>494</v>
      </c>
      <c r="B608">
        <v>5233</v>
      </c>
      <c r="C608" t="s">
        <v>1437</v>
      </c>
      <c r="D608" t="s">
        <v>1238</v>
      </c>
      <c r="E608">
        <v>2745</v>
      </c>
      <c r="F608">
        <v>2781</v>
      </c>
      <c r="G608">
        <v>300</v>
      </c>
      <c r="H608" t="s">
        <v>1239</v>
      </c>
      <c r="I608">
        <v>7202</v>
      </c>
      <c r="J608" t="s">
        <v>778</v>
      </c>
      <c r="K608" t="s">
        <v>1256</v>
      </c>
      <c r="L608">
        <v>1070</v>
      </c>
      <c r="M608">
        <v>1084</v>
      </c>
      <c r="N608">
        <v>800</v>
      </c>
      <c r="O608" t="s">
        <v>1242</v>
      </c>
      <c r="P608">
        <v>0.89392438031761901</v>
      </c>
      <c r="Q608">
        <v>0.90127931846692599</v>
      </c>
      <c r="R608">
        <v>9.1306746093249694E-2</v>
      </c>
      <c r="S608">
        <v>6.0070974240670601E-2</v>
      </c>
      <c r="T608">
        <v>0.12924635542014301</v>
      </c>
      <c r="U608">
        <v>0.12924635542014301</v>
      </c>
      <c r="V608">
        <v>4.9416757474489502E-2</v>
      </c>
      <c r="W608">
        <v>0.46</v>
      </c>
      <c r="X608">
        <v>3.94</v>
      </c>
      <c r="Y608">
        <v>176982</v>
      </c>
      <c r="Z608">
        <v>9315</v>
      </c>
      <c r="AA608">
        <v>0.6</v>
      </c>
      <c r="AB608">
        <v>19</v>
      </c>
      <c r="AC608">
        <v>12</v>
      </c>
      <c r="AD608">
        <v>7</v>
      </c>
      <c r="AE608">
        <v>63.16</v>
      </c>
      <c r="AF608">
        <v>12</v>
      </c>
      <c r="AG608">
        <v>8</v>
      </c>
      <c r="AH608">
        <v>4</v>
      </c>
      <c r="AI608">
        <v>7</v>
      </c>
    </row>
    <row r="609" spans="1:35" x14ac:dyDescent="0.2">
      <c r="A609" s="102">
        <v>193</v>
      </c>
      <c r="B609">
        <v>2281</v>
      </c>
      <c r="C609" t="s">
        <v>1090</v>
      </c>
      <c r="D609" t="s">
        <v>1266</v>
      </c>
      <c r="E609">
        <v>2358</v>
      </c>
      <c r="F609">
        <v>2348</v>
      </c>
      <c r="G609">
        <v>400</v>
      </c>
      <c r="H609" t="s">
        <v>1242</v>
      </c>
      <c r="I609">
        <v>3880</v>
      </c>
      <c r="J609" t="s">
        <v>1184</v>
      </c>
      <c r="K609" t="s">
        <v>1453</v>
      </c>
      <c r="L609">
        <v>1420</v>
      </c>
      <c r="M609">
        <v>1431</v>
      </c>
      <c r="N609">
        <v>700</v>
      </c>
      <c r="O609" t="s">
        <v>1239</v>
      </c>
      <c r="P609">
        <v>0.71668453584073599</v>
      </c>
      <c r="Q609">
        <v>0.92920220754012905</v>
      </c>
      <c r="R609">
        <v>0.18131395884909901</v>
      </c>
      <c r="S609">
        <v>5.7901974255111996E-3</v>
      </c>
      <c r="T609">
        <v>-2.0354294495057501</v>
      </c>
      <c r="U609">
        <v>2.0354294495057501</v>
      </c>
      <c r="V609">
        <v>0.24908599338269999</v>
      </c>
      <c r="W609">
        <v>-4.51</v>
      </c>
      <c r="X609">
        <v>6.65</v>
      </c>
      <c r="Y609">
        <v>176027</v>
      </c>
      <c r="Z609">
        <v>9265</v>
      </c>
      <c r="AA609">
        <v>0.49</v>
      </c>
      <c r="AB609">
        <v>19</v>
      </c>
      <c r="AC609">
        <v>12</v>
      </c>
      <c r="AD609">
        <v>7</v>
      </c>
      <c r="AE609">
        <v>63.16</v>
      </c>
      <c r="AF609">
        <v>9</v>
      </c>
      <c r="AG609">
        <v>10</v>
      </c>
      <c r="AH609">
        <v>7</v>
      </c>
      <c r="AI609">
        <v>2</v>
      </c>
    </row>
    <row r="610" spans="1:35" x14ac:dyDescent="0.2">
      <c r="A610" s="102">
        <v>836</v>
      </c>
      <c r="B610">
        <v>4631</v>
      </c>
      <c r="C610" t="s">
        <v>1498</v>
      </c>
      <c r="D610" t="s">
        <v>1263</v>
      </c>
      <c r="E610">
        <v>2794</v>
      </c>
      <c r="F610">
        <v>2819</v>
      </c>
      <c r="G610">
        <v>300</v>
      </c>
      <c r="H610" t="s">
        <v>1242</v>
      </c>
      <c r="I610">
        <v>8086</v>
      </c>
      <c r="J610" t="s">
        <v>1522</v>
      </c>
      <c r="K610" t="s">
        <v>1248</v>
      </c>
      <c r="L610">
        <v>1209</v>
      </c>
      <c r="M610">
        <v>1205</v>
      </c>
      <c r="N610">
        <v>700</v>
      </c>
      <c r="O610" t="s">
        <v>1239</v>
      </c>
      <c r="P610">
        <v>0.67935685146021896</v>
      </c>
      <c r="Q610">
        <v>0.87333475733094201</v>
      </c>
      <c r="R610">
        <v>9.3638437812305603E-2</v>
      </c>
      <c r="S610">
        <v>8.6234778227886305E-2</v>
      </c>
      <c r="T610">
        <v>-0.21510163074489899</v>
      </c>
      <c r="U610">
        <v>0.21510163074489899</v>
      </c>
      <c r="V610">
        <v>8.3400591219128101E-2</v>
      </c>
      <c r="W610">
        <v>-0.75</v>
      </c>
      <c r="X610">
        <v>0.26</v>
      </c>
      <c r="Y610">
        <v>174696</v>
      </c>
      <c r="Z610">
        <v>10276</v>
      </c>
      <c r="AA610">
        <v>0.47</v>
      </c>
      <c r="AB610">
        <v>17</v>
      </c>
      <c r="AC610">
        <v>10</v>
      </c>
      <c r="AD610">
        <v>7</v>
      </c>
      <c r="AE610">
        <v>58.82</v>
      </c>
      <c r="AF610">
        <v>13</v>
      </c>
      <c r="AG610">
        <v>7</v>
      </c>
      <c r="AH610">
        <v>2</v>
      </c>
      <c r="AI610">
        <v>8</v>
      </c>
    </row>
    <row r="611" spans="1:35" x14ac:dyDescent="0.2">
      <c r="A611" s="102">
        <v>624</v>
      </c>
      <c r="B611">
        <v>6448</v>
      </c>
      <c r="C611" t="s">
        <v>439</v>
      </c>
      <c r="D611" t="s">
        <v>1244</v>
      </c>
      <c r="E611">
        <v>2004</v>
      </c>
      <c r="F611">
        <v>2040</v>
      </c>
      <c r="G611">
        <v>500</v>
      </c>
      <c r="H611" t="s">
        <v>1239</v>
      </c>
      <c r="I611">
        <v>7205</v>
      </c>
      <c r="J611" t="s">
        <v>57</v>
      </c>
      <c r="K611" t="s">
        <v>1256</v>
      </c>
      <c r="L611">
        <v>955</v>
      </c>
      <c r="M611">
        <v>974</v>
      </c>
      <c r="N611">
        <v>1000</v>
      </c>
      <c r="O611" t="s">
        <v>1242</v>
      </c>
      <c r="P611">
        <v>0.72371359663402002</v>
      </c>
      <c r="Q611">
        <v>0.89116491756417404</v>
      </c>
      <c r="R611" s="106">
        <v>8.8833268816686003E-2</v>
      </c>
      <c r="S611" s="106">
        <v>6.1481520301313701E-2</v>
      </c>
      <c r="T611">
        <v>0.60299018328985898</v>
      </c>
      <c r="U611">
        <v>0.60299018328985898</v>
      </c>
      <c r="V611">
        <v>0.91234749172389296</v>
      </c>
      <c r="W611">
        <v>2.23</v>
      </c>
      <c r="X611">
        <v>4.51</v>
      </c>
      <c r="Y611">
        <v>174640</v>
      </c>
      <c r="Z611">
        <v>9192</v>
      </c>
      <c r="AA611">
        <v>0.54</v>
      </c>
      <c r="AB611">
        <v>19</v>
      </c>
      <c r="AC611">
        <v>12</v>
      </c>
      <c r="AD611">
        <v>7</v>
      </c>
      <c r="AE611">
        <v>63.16</v>
      </c>
      <c r="AF611">
        <v>12</v>
      </c>
      <c r="AG611">
        <v>8</v>
      </c>
      <c r="AH611">
        <v>6</v>
      </c>
      <c r="AI611">
        <v>5</v>
      </c>
    </row>
    <row r="612" spans="1:35" x14ac:dyDescent="0.2">
      <c r="A612" s="102">
        <v>1278</v>
      </c>
      <c r="B612">
        <v>6481</v>
      </c>
      <c r="C612" t="s">
        <v>1648</v>
      </c>
      <c r="D612" t="s">
        <v>1251</v>
      </c>
      <c r="E612">
        <v>2555</v>
      </c>
      <c r="F612">
        <v>2640</v>
      </c>
      <c r="G612">
        <v>400</v>
      </c>
      <c r="H612" t="s">
        <v>1242</v>
      </c>
      <c r="I612">
        <v>7282</v>
      </c>
      <c r="J612" t="s">
        <v>1488</v>
      </c>
      <c r="K612" t="s">
        <v>1256</v>
      </c>
      <c r="L612">
        <v>2435</v>
      </c>
      <c r="M612">
        <v>2429</v>
      </c>
      <c r="N612">
        <v>400</v>
      </c>
      <c r="O612" t="s">
        <v>1239</v>
      </c>
      <c r="P612">
        <v>0.64487206741399505</v>
      </c>
      <c r="Q612">
        <v>0.83881319927903997</v>
      </c>
      <c r="R612">
        <v>0.15671135008699899</v>
      </c>
      <c r="S612">
        <v>4.5839712139392398E-2</v>
      </c>
      <c r="T612">
        <v>-1.19087188603367</v>
      </c>
      <c r="U612">
        <v>1.19087188603367</v>
      </c>
      <c r="V612">
        <v>1.2198718946671401</v>
      </c>
      <c r="W612">
        <v>-5.57</v>
      </c>
      <c r="X612">
        <v>7.99</v>
      </c>
      <c r="Y612">
        <v>174206</v>
      </c>
      <c r="Z612">
        <v>9678</v>
      </c>
      <c r="AA612">
        <v>0.47</v>
      </c>
      <c r="AB612">
        <v>18</v>
      </c>
      <c r="AC612">
        <v>9</v>
      </c>
      <c r="AD612">
        <v>9</v>
      </c>
      <c r="AE612">
        <v>50</v>
      </c>
      <c r="AF612">
        <v>11</v>
      </c>
      <c r="AG612">
        <v>9</v>
      </c>
      <c r="AH612">
        <v>4</v>
      </c>
      <c r="AI612">
        <v>5</v>
      </c>
    </row>
    <row r="613" spans="1:35" x14ac:dyDescent="0.2">
      <c r="A613" s="102">
        <v>655</v>
      </c>
      <c r="B613">
        <v>6506</v>
      </c>
      <c r="C613" t="s">
        <v>1401</v>
      </c>
      <c r="D613" t="s">
        <v>1244</v>
      </c>
      <c r="E613">
        <v>3495</v>
      </c>
      <c r="F613">
        <v>3615</v>
      </c>
      <c r="G613">
        <v>200</v>
      </c>
      <c r="H613" t="s">
        <v>1239</v>
      </c>
      <c r="I613">
        <v>6856</v>
      </c>
      <c r="J613" t="s">
        <v>231</v>
      </c>
      <c r="K613" t="s">
        <v>1244</v>
      </c>
      <c r="L613">
        <v>6260</v>
      </c>
      <c r="M613">
        <v>6240</v>
      </c>
      <c r="N613">
        <v>100</v>
      </c>
      <c r="O613" t="s">
        <v>1242</v>
      </c>
      <c r="P613">
        <v>0.75046382952935198</v>
      </c>
      <c r="Q613">
        <v>0.888096658204378</v>
      </c>
      <c r="R613">
        <v>0.36441733599270398</v>
      </c>
      <c r="S613">
        <v>7.1975476836643196E-2</v>
      </c>
      <c r="T613">
        <v>1.14680107943982</v>
      </c>
      <c r="U613">
        <v>1.14680107943982</v>
      </c>
      <c r="V613">
        <v>0.22406153892976299</v>
      </c>
      <c r="W613">
        <v>3.3</v>
      </c>
      <c r="X613">
        <v>15.87</v>
      </c>
      <c r="Y613">
        <v>173426</v>
      </c>
      <c r="Z613">
        <v>24775</v>
      </c>
      <c r="AA613">
        <v>1.37</v>
      </c>
      <c r="AB613">
        <v>7</v>
      </c>
      <c r="AC613">
        <v>5</v>
      </c>
      <c r="AD613">
        <v>2</v>
      </c>
      <c r="AE613">
        <v>71.430000000000007</v>
      </c>
      <c r="AF613">
        <v>9</v>
      </c>
      <c r="AG613">
        <v>5</v>
      </c>
      <c r="AH613">
        <v>1</v>
      </c>
      <c r="AI613">
        <v>1</v>
      </c>
    </row>
    <row r="614" spans="1:35" x14ac:dyDescent="0.2">
      <c r="A614" s="102">
        <v>939</v>
      </c>
      <c r="B614">
        <v>3197</v>
      </c>
      <c r="C614" t="s">
        <v>627</v>
      </c>
      <c r="D614" t="s">
        <v>1264</v>
      </c>
      <c r="E614">
        <v>1752</v>
      </c>
      <c r="F614">
        <v>1780</v>
      </c>
      <c r="G614">
        <v>400</v>
      </c>
      <c r="H614" t="s">
        <v>1239</v>
      </c>
      <c r="I614">
        <v>8919</v>
      </c>
      <c r="J614" t="s">
        <v>1652</v>
      </c>
      <c r="K614" t="s">
        <v>1260</v>
      </c>
      <c r="L614">
        <v>3665</v>
      </c>
      <c r="M614">
        <v>3795</v>
      </c>
      <c r="N614">
        <v>200</v>
      </c>
      <c r="O614" t="s">
        <v>1242</v>
      </c>
      <c r="P614">
        <v>0.89286414249008506</v>
      </c>
      <c r="Q614">
        <v>0.86384953644654605</v>
      </c>
      <c r="R614">
        <v>0.127070343925137</v>
      </c>
      <c r="S614">
        <v>4.8411170534435999E-2</v>
      </c>
      <c r="T614">
        <v>1.1080590468101199</v>
      </c>
      <c r="U614">
        <v>1.1080590468101199</v>
      </c>
      <c r="V614">
        <v>0.93514654105564998</v>
      </c>
      <c r="W614">
        <v>4.28</v>
      </c>
      <c r="X614">
        <v>6.19</v>
      </c>
      <c r="Y614">
        <v>172595</v>
      </c>
      <c r="Z614">
        <v>10153</v>
      </c>
      <c r="AA614">
        <v>0.53</v>
      </c>
      <c r="AB614">
        <v>17</v>
      </c>
      <c r="AC614">
        <v>10</v>
      </c>
      <c r="AD614">
        <v>7</v>
      </c>
      <c r="AE614">
        <v>58.82</v>
      </c>
      <c r="AF614">
        <v>10</v>
      </c>
      <c r="AG614">
        <v>10</v>
      </c>
      <c r="AH614">
        <v>5</v>
      </c>
      <c r="AI614">
        <v>2</v>
      </c>
    </row>
    <row r="615" spans="1:35" x14ac:dyDescent="0.2">
      <c r="A615" s="102">
        <v>1248</v>
      </c>
      <c r="B615">
        <v>1605</v>
      </c>
      <c r="C615" t="s">
        <v>1467</v>
      </c>
      <c r="D615" t="s">
        <v>1449</v>
      </c>
      <c r="E615">
        <v>1018.5</v>
      </c>
      <c r="F615">
        <v>1020</v>
      </c>
      <c r="G615">
        <v>1000</v>
      </c>
      <c r="H615" t="s">
        <v>1239</v>
      </c>
      <c r="I615">
        <v>1963</v>
      </c>
      <c r="J615" t="s">
        <v>1486</v>
      </c>
      <c r="K615" t="s">
        <v>1249</v>
      </c>
      <c r="L615">
        <v>1482</v>
      </c>
      <c r="M615">
        <v>1500</v>
      </c>
      <c r="N615">
        <v>700</v>
      </c>
      <c r="O615" t="s">
        <v>1242</v>
      </c>
      <c r="P615">
        <v>0.83201384936835598</v>
      </c>
      <c r="Q615">
        <v>0.84108821819579105</v>
      </c>
      <c r="R615">
        <v>0.42096979827686498</v>
      </c>
      <c r="S615">
        <v>7.8551068901937006E-3</v>
      </c>
      <c r="T615">
        <v>1.11577198230875</v>
      </c>
      <c r="U615">
        <v>1.11577198230875</v>
      </c>
      <c r="V615">
        <v>1.2769718678694399</v>
      </c>
      <c r="W615">
        <v>3.72</v>
      </c>
      <c r="X615">
        <v>2.86</v>
      </c>
      <c r="Y615">
        <v>172512</v>
      </c>
      <c r="Z615">
        <v>10782</v>
      </c>
      <c r="AA615">
        <v>0.55000000000000004</v>
      </c>
      <c r="AB615">
        <v>16</v>
      </c>
      <c r="AC615">
        <v>10</v>
      </c>
      <c r="AD615">
        <v>6</v>
      </c>
      <c r="AE615">
        <v>62.5</v>
      </c>
      <c r="AF615">
        <v>11</v>
      </c>
      <c r="AG615">
        <v>6</v>
      </c>
      <c r="AH615">
        <v>4</v>
      </c>
      <c r="AI615">
        <v>6</v>
      </c>
    </row>
    <row r="616" spans="1:35" x14ac:dyDescent="0.2">
      <c r="A616" s="102">
        <v>1474</v>
      </c>
      <c r="B616">
        <v>4516</v>
      </c>
      <c r="C616" t="s">
        <v>1674</v>
      </c>
      <c r="D616" t="s">
        <v>1261</v>
      </c>
      <c r="E616">
        <v>8860</v>
      </c>
      <c r="F616">
        <v>8640</v>
      </c>
      <c r="G616">
        <v>100</v>
      </c>
      <c r="H616" t="s">
        <v>1242</v>
      </c>
      <c r="I616">
        <v>9613</v>
      </c>
      <c r="J616" t="s">
        <v>1656</v>
      </c>
      <c r="K616" t="s">
        <v>1241</v>
      </c>
      <c r="L616">
        <v>1383</v>
      </c>
      <c r="M616">
        <v>1401</v>
      </c>
      <c r="N616">
        <v>600</v>
      </c>
      <c r="O616" t="s">
        <v>1239</v>
      </c>
      <c r="P616">
        <v>0.75048314083881196</v>
      </c>
      <c r="Q616">
        <v>0.82155308572223895</v>
      </c>
      <c r="R616" s="15">
        <v>5.2706260010679101E-2</v>
      </c>
      <c r="S616" s="15">
        <v>8.3270509110086294E-2</v>
      </c>
      <c r="T616">
        <v>-1.5739048227793899</v>
      </c>
      <c r="U616">
        <v>1.5739048227793899</v>
      </c>
      <c r="V616">
        <v>0.45756844835851102</v>
      </c>
      <c r="W616">
        <v>-3.98</v>
      </c>
      <c r="X616">
        <v>2.71</v>
      </c>
      <c r="Y616">
        <v>172208</v>
      </c>
      <c r="Z616">
        <v>8610</v>
      </c>
      <c r="AA616">
        <v>0.46</v>
      </c>
      <c r="AB616">
        <v>20</v>
      </c>
      <c r="AC616">
        <v>11</v>
      </c>
      <c r="AD616">
        <v>9</v>
      </c>
      <c r="AE616">
        <v>55</v>
      </c>
      <c r="AF616">
        <v>11</v>
      </c>
      <c r="AG616">
        <v>8</v>
      </c>
      <c r="AH616">
        <v>5</v>
      </c>
      <c r="AI616">
        <v>7</v>
      </c>
    </row>
    <row r="617" spans="1:35" x14ac:dyDescent="0.2">
      <c r="A617" s="102">
        <v>1105</v>
      </c>
      <c r="B617">
        <v>3098</v>
      </c>
      <c r="C617" t="s">
        <v>1913</v>
      </c>
      <c r="D617" t="s">
        <v>1264</v>
      </c>
      <c r="E617">
        <v>4800</v>
      </c>
      <c r="F617">
        <v>4975</v>
      </c>
      <c r="G617">
        <v>200</v>
      </c>
      <c r="H617" t="s">
        <v>1242</v>
      </c>
      <c r="I617">
        <v>6544</v>
      </c>
      <c r="J617" t="s">
        <v>1665</v>
      </c>
      <c r="K617" t="s">
        <v>1253</v>
      </c>
      <c r="L617">
        <v>2000</v>
      </c>
      <c r="M617">
        <v>2147</v>
      </c>
      <c r="N617">
        <v>500</v>
      </c>
      <c r="O617" t="s">
        <v>1239</v>
      </c>
      <c r="P617">
        <v>0.80474766226914995</v>
      </c>
      <c r="Q617">
        <v>0.85103729689000596</v>
      </c>
      <c r="R617">
        <v>0.31478939794719701</v>
      </c>
      <c r="S617" s="15">
        <v>1.47632158047075E-2</v>
      </c>
      <c r="T617">
        <v>-0.14871795134281099</v>
      </c>
      <c r="U617">
        <v>0.14871795134281099</v>
      </c>
      <c r="V617">
        <v>0.37254206601643802</v>
      </c>
      <c r="W617">
        <v>-0.79</v>
      </c>
      <c r="X617">
        <v>7.89</v>
      </c>
      <c r="Y617">
        <v>172161</v>
      </c>
      <c r="Z617">
        <v>11477</v>
      </c>
      <c r="AA617">
        <v>0.91</v>
      </c>
      <c r="AB617">
        <v>15</v>
      </c>
      <c r="AC617">
        <v>9</v>
      </c>
      <c r="AD617">
        <v>6</v>
      </c>
      <c r="AE617">
        <v>60</v>
      </c>
      <c r="AF617">
        <v>6</v>
      </c>
      <c r="AG617">
        <v>9</v>
      </c>
      <c r="AH617">
        <v>6</v>
      </c>
      <c r="AI617">
        <v>0</v>
      </c>
    </row>
    <row r="618" spans="1:35" x14ac:dyDescent="0.2">
      <c r="A618" s="102">
        <v>854</v>
      </c>
      <c r="B618">
        <v>4114</v>
      </c>
      <c r="C618" t="s">
        <v>1391</v>
      </c>
      <c r="D618" t="s">
        <v>1263</v>
      </c>
      <c r="E618">
        <v>5830</v>
      </c>
      <c r="F618">
        <v>5800</v>
      </c>
      <c r="G618">
        <v>100</v>
      </c>
      <c r="H618" t="s">
        <v>1239</v>
      </c>
      <c r="I618">
        <v>5411</v>
      </c>
      <c r="J618" t="s">
        <v>1653</v>
      </c>
      <c r="K618" t="s">
        <v>1292</v>
      </c>
      <c r="L618">
        <v>1050</v>
      </c>
      <c r="M618">
        <v>1050</v>
      </c>
      <c r="N618">
        <v>600</v>
      </c>
      <c r="O618" t="s">
        <v>1242</v>
      </c>
      <c r="P618">
        <v>0.86157793384342896</v>
      </c>
      <c r="Q618">
        <v>0.87158724844778201</v>
      </c>
      <c r="R618">
        <v>0.23692928382723999</v>
      </c>
      <c r="S618" s="15">
        <v>2.9730235512493399E-2</v>
      </c>
      <c r="T618">
        <v>2.620176905238</v>
      </c>
      <c r="U618">
        <v>2.620176905238</v>
      </c>
      <c r="V618">
        <v>2.4958137176117301</v>
      </c>
      <c r="W618">
        <v>12.53</v>
      </c>
      <c r="X618">
        <v>8.6199999999999992</v>
      </c>
      <c r="Y618">
        <v>172037</v>
      </c>
      <c r="Z618">
        <v>10120</v>
      </c>
      <c r="AA618">
        <v>0.7</v>
      </c>
      <c r="AB618">
        <v>17</v>
      </c>
      <c r="AC618">
        <v>10</v>
      </c>
      <c r="AD618">
        <v>7</v>
      </c>
      <c r="AE618">
        <v>58.82</v>
      </c>
      <c r="AF618">
        <v>12</v>
      </c>
      <c r="AG618">
        <v>8</v>
      </c>
      <c r="AH618">
        <v>2</v>
      </c>
      <c r="AI618">
        <v>7</v>
      </c>
    </row>
    <row r="619" spans="1:35" x14ac:dyDescent="0.2">
      <c r="A619" s="102">
        <v>383</v>
      </c>
      <c r="B619">
        <v>4516</v>
      </c>
      <c r="C619" t="s">
        <v>1674</v>
      </c>
      <c r="D619" t="s">
        <v>1261</v>
      </c>
      <c r="E619">
        <v>8860</v>
      </c>
      <c r="F619">
        <v>8640</v>
      </c>
      <c r="G619">
        <v>100</v>
      </c>
      <c r="H619" t="s">
        <v>1242</v>
      </c>
      <c r="I619">
        <v>8585</v>
      </c>
      <c r="J619" t="s">
        <v>1678</v>
      </c>
      <c r="K619" t="s">
        <v>1245</v>
      </c>
      <c r="L619">
        <v>153</v>
      </c>
      <c r="M619">
        <v>153</v>
      </c>
      <c r="N619">
        <v>5600</v>
      </c>
      <c r="O619" t="s">
        <v>1239</v>
      </c>
      <c r="P619">
        <v>0.610531486956854</v>
      </c>
      <c r="Q619">
        <v>0.90831469563858602</v>
      </c>
      <c r="R619" s="15">
        <v>3.4486399229539999E-2</v>
      </c>
      <c r="S619" s="15">
        <v>1.98402434220117E-2</v>
      </c>
      <c r="T619">
        <v>-1.0185776844682199</v>
      </c>
      <c r="U619">
        <v>1.0185776844682199</v>
      </c>
      <c r="V619">
        <v>0.82648970962271695</v>
      </c>
      <c r="W619">
        <v>-3.49</v>
      </c>
      <c r="X619">
        <v>0.83</v>
      </c>
      <c r="Y619">
        <v>171779</v>
      </c>
      <c r="Z619">
        <v>8180</v>
      </c>
      <c r="AA619">
        <v>0.42</v>
      </c>
      <c r="AB619">
        <v>21</v>
      </c>
      <c r="AC619">
        <v>12</v>
      </c>
      <c r="AD619">
        <v>9</v>
      </c>
      <c r="AE619">
        <v>57.14</v>
      </c>
      <c r="AF619">
        <v>9</v>
      </c>
      <c r="AG619">
        <v>11</v>
      </c>
      <c r="AH619">
        <v>7</v>
      </c>
      <c r="AI619">
        <v>3</v>
      </c>
    </row>
    <row r="620" spans="1:35" x14ac:dyDescent="0.2">
      <c r="A620" s="102">
        <v>1047</v>
      </c>
      <c r="B620">
        <v>8304</v>
      </c>
      <c r="C620" t="s">
        <v>1565</v>
      </c>
      <c r="D620" t="s">
        <v>1294</v>
      </c>
      <c r="E620">
        <v>2901</v>
      </c>
      <c r="F620">
        <v>2956</v>
      </c>
      <c r="G620">
        <v>300</v>
      </c>
      <c r="H620" t="s">
        <v>1239</v>
      </c>
      <c r="I620">
        <v>8697</v>
      </c>
      <c r="J620" t="s">
        <v>895</v>
      </c>
      <c r="K620" t="s">
        <v>1245</v>
      </c>
      <c r="L620">
        <v>1900</v>
      </c>
      <c r="M620">
        <v>1905</v>
      </c>
      <c r="N620">
        <v>500</v>
      </c>
      <c r="O620" t="s">
        <v>1242</v>
      </c>
      <c r="P620">
        <v>0.61878514202914603</v>
      </c>
      <c r="Q620">
        <v>0.85536070742935999</v>
      </c>
      <c r="R620">
        <v>0.21203422984721901</v>
      </c>
      <c r="S620">
        <v>4.8003193359663097E-2</v>
      </c>
      <c r="T620">
        <v>1.53971405494047</v>
      </c>
      <c r="U620">
        <v>1.53971405494047</v>
      </c>
      <c r="V620">
        <v>1.1072370411410699</v>
      </c>
      <c r="W620">
        <v>3.66</v>
      </c>
      <c r="X620">
        <v>7.41</v>
      </c>
      <c r="Y620">
        <v>171654</v>
      </c>
      <c r="Z620">
        <v>12261</v>
      </c>
      <c r="AA620">
        <v>0.6</v>
      </c>
      <c r="AB620">
        <v>14</v>
      </c>
      <c r="AC620">
        <v>8</v>
      </c>
      <c r="AD620">
        <v>6</v>
      </c>
      <c r="AE620">
        <v>57.14</v>
      </c>
      <c r="AF620">
        <v>13</v>
      </c>
      <c r="AG620">
        <v>5</v>
      </c>
      <c r="AH620">
        <v>2</v>
      </c>
      <c r="AI620">
        <v>7</v>
      </c>
    </row>
    <row r="621" spans="1:35" x14ac:dyDescent="0.2">
      <c r="A621" s="102">
        <v>1442</v>
      </c>
      <c r="B621">
        <v>3099</v>
      </c>
      <c r="C621" t="s">
        <v>34</v>
      </c>
      <c r="D621" t="s">
        <v>1264</v>
      </c>
      <c r="E621">
        <v>752</v>
      </c>
      <c r="F621">
        <v>756</v>
      </c>
      <c r="G621">
        <v>1000</v>
      </c>
      <c r="H621" t="s">
        <v>1242</v>
      </c>
      <c r="I621">
        <v>7259</v>
      </c>
      <c r="J621" t="s">
        <v>25</v>
      </c>
      <c r="K621" t="s">
        <v>1256</v>
      </c>
      <c r="L621">
        <v>3750</v>
      </c>
      <c r="M621">
        <v>3725</v>
      </c>
      <c r="N621">
        <v>200</v>
      </c>
      <c r="O621" t="s">
        <v>1239</v>
      </c>
      <c r="P621">
        <v>0.76995176607798699</v>
      </c>
      <c r="Q621">
        <v>0.82417587599436204</v>
      </c>
      <c r="R621">
        <v>0.109899634830028</v>
      </c>
      <c r="S621">
        <v>8.6872684500401299E-3</v>
      </c>
      <c r="T621">
        <v>-2.3393800579250699</v>
      </c>
      <c r="U621">
        <v>2.3393800579250699</v>
      </c>
      <c r="V621">
        <v>2.3623507635571501</v>
      </c>
      <c r="W621">
        <v>-15.88</v>
      </c>
      <c r="X621">
        <v>1.48</v>
      </c>
      <c r="Y621">
        <v>171522</v>
      </c>
      <c r="Z621">
        <v>10720</v>
      </c>
      <c r="AA621">
        <v>0.81</v>
      </c>
      <c r="AB621">
        <v>16</v>
      </c>
      <c r="AC621">
        <v>10</v>
      </c>
      <c r="AD621">
        <v>6</v>
      </c>
      <c r="AE621">
        <v>62.5</v>
      </c>
      <c r="AF621">
        <v>11</v>
      </c>
      <c r="AG621">
        <v>9</v>
      </c>
      <c r="AH621">
        <v>5</v>
      </c>
      <c r="AI621">
        <v>2</v>
      </c>
    </row>
    <row r="622" spans="1:35" x14ac:dyDescent="0.2">
      <c r="A622" s="102">
        <v>1612</v>
      </c>
      <c r="B622">
        <v>4005</v>
      </c>
      <c r="C622" t="s">
        <v>1479</v>
      </c>
      <c r="D622" t="s">
        <v>1263</v>
      </c>
      <c r="E622">
        <v>425</v>
      </c>
      <c r="F622">
        <v>430</v>
      </c>
      <c r="G622">
        <v>1900</v>
      </c>
      <c r="H622" t="s">
        <v>1239</v>
      </c>
      <c r="I622">
        <v>5233</v>
      </c>
      <c r="J622" t="s">
        <v>1437</v>
      </c>
      <c r="K622" t="s">
        <v>1238</v>
      </c>
      <c r="L622">
        <v>2745</v>
      </c>
      <c r="M622">
        <v>2781</v>
      </c>
      <c r="N622">
        <v>300</v>
      </c>
      <c r="O622" t="s">
        <v>1242</v>
      </c>
      <c r="P622">
        <v>0.89727858888342105</v>
      </c>
      <c r="Q622">
        <v>0.80831660237568403</v>
      </c>
      <c r="R622" s="15">
        <v>0.14364633716668801</v>
      </c>
      <c r="S622" s="106">
        <v>1.5340889797603299E-2</v>
      </c>
      <c r="T622">
        <v>6.6256157831490595E-2</v>
      </c>
      <c r="U622">
        <v>6.6256157831490595E-2</v>
      </c>
      <c r="V622">
        <v>0.31311195829994098</v>
      </c>
      <c r="W622">
        <v>0.18</v>
      </c>
      <c r="X622">
        <v>2.0699999999999998</v>
      </c>
      <c r="Y622">
        <v>170781</v>
      </c>
      <c r="Z622">
        <v>8539</v>
      </c>
      <c r="AA622">
        <v>0.46</v>
      </c>
      <c r="AB622">
        <v>20</v>
      </c>
      <c r="AC622">
        <v>13</v>
      </c>
      <c r="AD622">
        <v>7</v>
      </c>
      <c r="AE622">
        <v>65</v>
      </c>
      <c r="AF622">
        <v>11</v>
      </c>
      <c r="AG622">
        <v>9</v>
      </c>
      <c r="AH622">
        <v>6</v>
      </c>
      <c r="AI622">
        <v>5</v>
      </c>
    </row>
    <row r="623" spans="1:35" x14ac:dyDescent="0.2">
      <c r="A623" s="102">
        <v>188</v>
      </c>
      <c r="B623">
        <v>2001</v>
      </c>
      <c r="C623" t="s">
        <v>1160</v>
      </c>
      <c r="D623" t="s">
        <v>1266</v>
      </c>
      <c r="E623">
        <v>1630</v>
      </c>
      <c r="F623">
        <v>1606</v>
      </c>
      <c r="G623">
        <v>600</v>
      </c>
      <c r="H623" t="s">
        <v>1239</v>
      </c>
      <c r="I623">
        <v>7261</v>
      </c>
      <c r="J623" t="s">
        <v>1609</v>
      </c>
      <c r="K623" t="s">
        <v>1256</v>
      </c>
      <c r="L623">
        <v>854</v>
      </c>
      <c r="M623">
        <v>836</v>
      </c>
      <c r="N623">
        <v>1200</v>
      </c>
      <c r="O623" t="s">
        <v>1242</v>
      </c>
      <c r="P623">
        <v>0.68626516067896304</v>
      </c>
      <c r="Q623">
        <v>0.92981801866406799</v>
      </c>
      <c r="R623" s="106">
        <v>0.212742102447953</v>
      </c>
      <c r="S623">
        <v>4.5846001037500297E-3</v>
      </c>
      <c r="T623">
        <v>2.8916854165905801</v>
      </c>
      <c r="U623">
        <v>2.8916854165905801</v>
      </c>
      <c r="V623">
        <v>1.01182623983946</v>
      </c>
      <c r="W623">
        <v>6.7</v>
      </c>
      <c r="X623">
        <v>4.1100000000000003</v>
      </c>
      <c r="Y623">
        <v>170234</v>
      </c>
      <c r="Z623">
        <v>8512</v>
      </c>
      <c r="AA623">
        <v>0.45</v>
      </c>
      <c r="AB623">
        <v>20</v>
      </c>
      <c r="AC623">
        <v>14</v>
      </c>
      <c r="AD623">
        <v>6</v>
      </c>
      <c r="AE623">
        <v>70</v>
      </c>
      <c r="AF623">
        <v>15</v>
      </c>
      <c r="AG623">
        <v>5</v>
      </c>
      <c r="AH623">
        <v>2</v>
      </c>
      <c r="AI623">
        <v>13</v>
      </c>
    </row>
    <row r="624" spans="1:35" x14ac:dyDescent="0.2">
      <c r="A624" s="102">
        <v>1284</v>
      </c>
      <c r="B624">
        <v>6506</v>
      </c>
      <c r="C624" t="s">
        <v>1401</v>
      </c>
      <c r="D624" t="s">
        <v>1244</v>
      </c>
      <c r="E624">
        <v>3495</v>
      </c>
      <c r="F624">
        <v>3615</v>
      </c>
      <c r="G624">
        <v>200</v>
      </c>
      <c r="H624" t="s">
        <v>1242</v>
      </c>
      <c r="I624">
        <v>6592</v>
      </c>
      <c r="J624" t="s">
        <v>1464</v>
      </c>
      <c r="K624" t="s">
        <v>1244</v>
      </c>
      <c r="L624">
        <v>3950</v>
      </c>
      <c r="M624">
        <v>3995</v>
      </c>
      <c r="N624">
        <v>200</v>
      </c>
      <c r="O624" t="s">
        <v>1239</v>
      </c>
      <c r="P624">
        <v>0.56907805018316504</v>
      </c>
      <c r="Q624">
        <v>0.83753214062761205</v>
      </c>
      <c r="R624">
        <v>0.14534834173804001</v>
      </c>
      <c r="S624" s="15">
        <v>9.7263804804570406E-2</v>
      </c>
      <c r="T624">
        <v>-1.40607838805115</v>
      </c>
      <c r="U624">
        <v>1.40607838805115</v>
      </c>
      <c r="V624">
        <v>1.5808329905998999</v>
      </c>
      <c r="W624">
        <v>-6.14</v>
      </c>
      <c r="X624">
        <v>9.51</v>
      </c>
      <c r="Y624">
        <v>169944</v>
      </c>
      <c r="Z624">
        <v>11330</v>
      </c>
      <c r="AA624">
        <v>0.43</v>
      </c>
      <c r="AB624">
        <v>15</v>
      </c>
      <c r="AC624">
        <v>9</v>
      </c>
      <c r="AD624">
        <v>6</v>
      </c>
      <c r="AE624">
        <v>60</v>
      </c>
      <c r="AF624">
        <v>11</v>
      </c>
      <c r="AG624">
        <v>7</v>
      </c>
      <c r="AH624">
        <v>4</v>
      </c>
      <c r="AI624">
        <v>4</v>
      </c>
    </row>
    <row r="625" spans="1:35" x14ac:dyDescent="0.2">
      <c r="A625" s="102">
        <v>1641</v>
      </c>
      <c r="B625">
        <v>1835</v>
      </c>
      <c r="C625" t="s">
        <v>1089</v>
      </c>
      <c r="D625" t="s">
        <v>1249</v>
      </c>
      <c r="E625">
        <v>2890</v>
      </c>
      <c r="F625">
        <v>2907</v>
      </c>
      <c r="G625">
        <v>300</v>
      </c>
      <c r="H625" t="s">
        <v>1242</v>
      </c>
      <c r="I625">
        <v>6845</v>
      </c>
      <c r="J625" t="s">
        <v>1472</v>
      </c>
      <c r="K625" t="s">
        <v>1244</v>
      </c>
      <c r="L625">
        <v>2852</v>
      </c>
      <c r="M625">
        <v>2861</v>
      </c>
      <c r="N625">
        <v>300</v>
      </c>
      <c r="O625" t="s">
        <v>1239</v>
      </c>
      <c r="P625">
        <v>0.58456801810194903</v>
      </c>
      <c r="Q625">
        <v>0.805236567250595</v>
      </c>
      <c r="R625" s="15">
        <v>3.7187448361691702E-2</v>
      </c>
      <c r="S625" s="106">
        <v>1.41704859720243E-3</v>
      </c>
      <c r="T625">
        <v>-1.20339299530944</v>
      </c>
      <c r="U625">
        <v>1.20339299530944</v>
      </c>
      <c r="V625">
        <v>1.10756180529751</v>
      </c>
      <c r="W625">
        <v>-3.63</v>
      </c>
      <c r="X625">
        <v>1.58</v>
      </c>
      <c r="Y625">
        <v>169880</v>
      </c>
      <c r="Z625">
        <v>11325</v>
      </c>
      <c r="AA625">
        <v>0.64</v>
      </c>
      <c r="AB625">
        <v>15</v>
      </c>
      <c r="AC625">
        <v>8</v>
      </c>
      <c r="AD625">
        <v>7</v>
      </c>
      <c r="AE625">
        <v>53.33</v>
      </c>
      <c r="AF625">
        <v>15</v>
      </c>
      <c r="AG625">
        <v>5</v>
      </c>
      <c r="AH625">
        <v>0</v>
      </c>
      <c r="AI625">
        <v>10</v>
      </c>
    </row>
    <row r="626" spans="1:35" x14ac:dyDescent="0.2">
      <c r="A626" s="102">
        <v>213</v>
      </c>
      <c r="B626">
        <v>3387</v>
      </c>
      <c r="C626" t="s">
        <v>634</v>
      </c>
      <c r="D626" t="s">
        <v>1264</v>
      </c>
      <c r="E626">
        <v>2001</v>
      </c>
      <c r="F626">
        <v>2072</v>
      </c>
      <c r="G626">
        <v>500</v>
      </c>
      <c r="H626" t="s">
        <v>1242</v>
      </c>
      <c r="I626">
        <v>4739</v>
      </c>
      <c r="J626" t="s">
        <v>1291</v>
      </c>
      <c r="K626" t="s">
        <v>1241</v>
      </c>
      <c r="L626">
        <v>3195</v>
      </c>
      <c r="M626">
        <v>3265</v>
      </c>
      <c r="N626">
        <v>300</v>
      </c>
      <c r="O626" t="s">
        <v>1239</v>
      </c>
      <c r="P626">
        <v>0.89323522852331905</v>
      </c>
      <c r="Q626">
        <v>0.92672972061035896</v>
      </c>
      <c r="R626" s="106">
        <v>0.18937072726791099</v>
      </c>
      <c r="S626" s="106">
        <v>4.3930900106046403E-2</v>
      </c>
      <c r="T626">
        <v>-0.25155506626427798</v>
      </c>
      <c r="U626">
        <v>0.25155506626427798</v>
      </c>
      <c r="V626">
        <v>0.296822505982342</v>
      </c>
      <c r="W626">
        <v>-1.72</v>
      </c>
      <c r="X626">
        <v>5.77</v>
      </c>
      <c r="Y626">
        <v>169863</v>
      </c>
      <c r="Z626">
        <v>9992</v>
      </c>
      <c r="AA626">
        <v>0.55000000000000004</v>
      </c>
      <c r="AB626">
        <v>17</v>
      </c>
      <c r="AC626">
        <v>11</v>
      </c>
      <c r="AD626">
        <v>6</v>
      </c>
      <c r="AE626">
        <v>64.709999999999994</v>
      </c>
      <c r="AF626">
        <v>12</v>
      </c>
      <c r="AG626">
        <v>7</v>
      </c>
      <c r="AH626">
        <v>4</v>
      </c>
      <c r="AI626">
        <v>6</v>
      </c>
    </row>
    <row r="627" spans="1:35" x14ac:dyDescent="0.2">
      <c r="A627" s="102">
        <v>1201</v>
      </c>
      <c r="B627">
        <v>1963</v>
      </c>
      <c r="C627" t="s">
        <v>1486</v>
      </c>
      <c r="D627" t="s">
        <v>1249</v>
      </c>
      <c r="E627">
        <v>1482</v>
      </c>
      <c r="F627">
        <v>1500</v>
      </c>
      <c r="G627">
        <v>600</v>
      </c>
      <c r="H627" t="s">
        <v>1242</v>
      </c>
      <c r="I627">
        <v>6923</v>
      </c>
      <c r="J627" t="s">
        <v>55</v>
      </c>
      <c r="K627" t="s">
        <v>1244</v>
      </c>
      <c r="L627">
        <v>2761</v>
      </c>
      <c r="M627">
        <v>2784</v>
      </c>
      <c r="N627">
        <v>300</v>
      </c>
      <c r="O627" t="s">
        <v>1239</v>
      </c>
      <c r="P627">
        <v>0.84252927359456797</v>
      </c>
      <c r="Q627">
        <v>0.84439927757190802</v>
      </c>
      <c r="R627">
        <v>1.2988030365467799E-2</v>
      </c>
      <c r="S627" s="15">
        <v>4.75491351124923E-2</v>
      </c>
      <c r="T627">
        <v>-0.10219854714744001</v>
      </c>
      <c r="U627">
        <v>0.10219854714744001</v>
      </c>
      <c r="V627">
        <v>2.2943827319364798E-2</v>
      </c>
      <c r="W627">
        <v>-0.3</v>
      </c>
      <c r="X627">
        <v>7.76</v>
      </c>
      <c r="Y627">
        <v>169672</v>
      </c>
      <c r="Z627">
        <v>8930</v>
      </c>
      <c r="AA627">
        <v>0.55000000000000004</v>
      </c>
      <c r="AB627">
        <v>19</v>
      </c>
      <c r="AC627">
        <v>12</v>
      </c>
      <c r="AD627">
        <v>7</v>
      </c>
      <c r="AE627">
        <v>63.16</v>
      </c>
      <c r="AF627">
        <v>12</v>
      </c>
      <c r="AG627">
        <v>10</v>
      </c>
      <c r="AH627">
        <v>6</v>
      </c>
      <c r="AI627">
        <v>3</v>
      </c>
    </row>
    <row r="628" spans="1:35" x14ac:dyDescent="0.2">
      <c r="A628" s="102">
        <v>813</v>
      </c>
      <c r="B628">
        <v>1662</v>
      </c>
      <c r="C628" t="s">
        <v>564</v>
      </c>
      <c r="D628" t="s">
        <v>1449</v>
      </c>
      <c r="E628">
        <v>2566</v>
      </c>
      <c r="F628">
        <v>2605</v>
      </c>
      <c r="G628">
        <v>400</v>
      </c>
      <c r="H628" t="s">
        <v>1239</v>
      </c>
      <c r="I628">
        <v>6287</v>
      </c>
      <c r="J628" t="s">
        <v>1340</v>
      </c>
      <c r="K628" t="s">
        <v>1251</v>
      </c>
      <c r="L628">
        <v>2730</v>
      </c>
      <c r="M628">
        <v>2664</v>
      </c>
      <c r="N628">
        <v>400</v>
      </c>
      <c r="O628" t="s">
        <v>1242</v>
      </c>
      <c r="P628">
        <v>0.69349031094223501</v>
      </c>
      <c r="Q628">
        <v>0.87560633640087304</v>
      </c>
      <c r="R628" s="106">
        <v>0.32890359542812198</v>
      </c>
      <c r="S628">
        <v>8.4418043364495196E-2</v>
      </c>
      <c r="T628">
        <v>1.79089795006049</v>
      </c>
      <c r="U628">
        <v>1.79089795006049</v>
      </c>
      <c r="V628">
        <v>2.59808448187052</v>
      </c>
      <c r="W628">
        <v>8.18</v>
      </c>
      <c r="X628">
        <v>2.21</v>
      </c>
      <c r="Y628">
        <v>169493</v>
      </c>
      <c r="Z628">
        <v>9970</v>
      </c>
      <c r="AA628">
        <v>0.49</v>
      </c>
      <c r="AB628">
        <v>17</v>
      </c>
      <c r="AC628">
        <v>9</v>
      </c>
      <c r="AD628">
        <v>8</v>
      </c>
      <c r="AE628">
        <v>52.94</v>
      </c>
      <c r="AF628">
        <v>11</v>
      </c>
      <c r="AG628">
        <v>9</v>
      </c>
      <c r="AH628">
        <v>5</v>
      </c>
      <c r="AI628">
        <v>3</v>
      </c>
    </row>
    <row r="629" spans="1:35" x14ac:dyDescent="0.2">
      <c r="A629" s="102">
        <v>1167</v>
      </c>
      <c r="B629">
        <v>5233</v>
      </c>
      <c r="C629" t="s">
        <v>1437</v>
      </c>
      <c r="D629" t="s">
        <v>1238</v>
      </c>
      <c r="E629">
        <v>2745</v>
      </c>
      <c r="F629">
        <v>2781</v>
      </c>
      <c r="G629">
        <v>300</v>
      </c>
      <c r="H629" t="s">
        <v>1242</v>
      </c>
      <c r="I629">
        <v>8086</v>
      </c>
      <c r="J629" t="s">
        <v>1522</v>
      </c>
      <c r="K629" t="s">
        <v>1248</v>
      </c>
      <c r="L629">
        <v>1209</v>
      </c>
      <c r="M629">
        <v>1205</v>
      </c>
      <c r="N629">
        <v>700</v>
      </c>
      <c r="O629" t="s">
        <v>1239</v>
      </c>
      <c r="P629">
        <v>0.80066525609967798</v>
      </c>
      <c r="Q629">
        <v>0.846895010185583</v>
      </c>
      <c r="R629">
        <v>4.4774049291616401E-2</v>
      </c>
      <c r="S629" s="15">
        <v>6.7124755667483202E-2</v>
      </c>
      <c r="T629">
        <v>-1.7256618792692899</v>
      </c>
      <c r="U629">
        <v>1.7256618792692899</v>
      </c>
      <c r="V629">
        <v>1.24764010704006</v>
      </c>
      <c r="W629">
        <v>-6.79</v>
      </c>
      <c r="X629">
        <v>1.1000000000000001</v>
      </c>
      <c r="Y629">
        <v>169223</v>
      </c>
      <c r="Z629">
        <v>9401</v>
      </c>
      <c r="AA629">
        <v>0.41</v>
      </c>
      <c r="AB629">
        <v>18</v>
      </c>
      <c r="AC629">
        <v>13</v>
      </c>
      <c r="AD629">
        <v>5</v>
      </c>
      <c r="AE629">
        <v>72.22</v>
      </c>
      <c r="AF629">
        <v>12</v>
      </c>
      <c r="AG629">
        <v>7</v>
      </c>
      <c r="AH629">
        <v>4</v>
      </c>
      <c r="AI629">
        <v>7</v>
      </c>
    </row>
    <row r="630" spans="1:35" x14ac:dyDescent="0.2">
      <c r="A630" s="102">
        <v>1592</v>
      </c>
      <c r="B630">
        <v>2433</v>
      </c>
      <c r="C630" t="s">
        <v>1682</v>
      </c>
      <c r="D630" t="s">
        <v>1253</v>
      </c>
      <c r="E630">
        <v>1356</v>
      </c>
      <c r="F630">
        <v>1341</v>
      </c>
      <c r="G630">
        <v>700</v>
      </c>
      <c r="H630" t="s">
        <v>1242</v>
      </c>
      <c r="I630">
        <v>4553</v>
      </c>
      <c r="J630" t="s">
        <v>1190</v>
      </c>
      <c r="K630" t="s">
        <v>1261</v>
      </c>
      <c r="L630">
        <v>2300</v>
      </c>
      <c r="M630">
        <v>2305</v>
      </c>
      <c r="N630">
        <v>400</v>
      </c>
      <c r="O630" t="s">
        <v>1239</v>
      </c>
      <c r="P630">
        <v>0.97135499732909703</v>
      </c>
      <c r="Q630">
        <v>0.81011878153782901</v>
      </c>
      <c r="R630">
        <v>1.2404320999847499E-3</v>
      </c>
      <c r="S630" s="15">
        <v>1.2386014283987799E-2</v>
      </c>
      <c r="T630">
        <v>-2.0916315673299599</v>
      </c>
      <c r="U630">
        <v>2.0916315673299599</v>
      </c>
      <c r="V630">
        <v>1.53452727811239</v>
      </c>
      <c r="W630">
        <v>-6.64</v>
      </c>
      <c r="X630">
        <v>1.81</v>
      </c>
      <c r="Y630">
        <v>168308</v>
      </c>
      <c r="Z630">
        <v>11221</v>
      </c>
      <c r="AA630">
        <v>0.65</v>
      </c>
      <c r="AB630">
        <v>15</v>
      </c>
      <c r="AC630">
        <v>9</v>
      </c>
      <c r="AD630">
        <v>6</v>
      </c>
      <c r="AE630">
        <v>60</v>
      </c>
      <c r="AF630">
        <v>12</v>
      </c>
      <c r="AG630">
        <v>8</v>
      </c>
      <c r="AH630">
        <v>4</v>
      </c>
      <c r="AI630">
        <v>3</v>
      </c>
    </row>
    <row r="631" spans="1:35" x14ac:dyDescent="0.2">
      <c r="A631" s="102">
        <v>925</v>
      </c>
      <c r="B631">
        <v>2229</v>
      </c>
      <c r="C631" t="s">
        <v>1848</v>
      </c>
      <c r="D631" t="s">
        <v>1266</v>
      </c>
      <c r="E631">
        <v>2951</v>
      </c>
      <c r="F631">
        <v>2923</v>
      </c>
      <c r="G631">
        <v>300</v>
      </c>
      <c r="H631" t="s">
        <v>1242</v>
      </c>
      <c r="I631">
        <v>4613</v>
      </c>
      <c r="J631" t="s">
        <v>224</v>
      </c>
      <c r="K631" t="s">
        <v>1263</v>
      </c>
      <c r="L631">
        <v>2449</v>
      </c>
      <c r="M631">
        <v>2493</v>
      </c>
      <c r="N631">
        <v>400</v>
      </c>
      <c r="O631" t="s">
        <v>1239</v>
      </c>
      <c r="P631">
        <v>0.63902751447693495</v>
      </c>
      <c r="Q631">
        <v>0.86500569082399903</v>
      </c>
      <c r="R631" s="106">
        <v>0.32716503476352299</v>
      </c>
      <c r="S631" s="106">
        <v>3.71580580655475E-3</v>
      </c>
      <c r="T631">
        <v>-2.6505521589499401</v>
      </c>
      <c r="U631">
        <v>2.6505521589499401</v>
      </c>
      <c r="V631">
        <v>2.59528262764232</v>
      </c>
      <c r="W631">
        <v>-11.99</v>
      </c>
      <c r="X631">
        <v>13.72</v>
      </c>
      <c r="Y631">
        <v>168123</v>
      </c>
      <c r="Z631">
        <v>12933</v>
      </c>
      <c r="AA631">
        <v>0.52</v>
      </c>
      <c r="AB631">
        <v>13</v>
      </c>
      <c r="AC631">
        <v>8</v>
      </c>
      <c r="AD631">
        <v>5</v>
      </c>
      <c r="AE631">
        <v>61.54</v>
      </c>
      <c r="AF631">
        <v>14</v>
      </c>
      <c r="AG631">
        <v>5</v>
      </c>
      <c r="AH631">
        <v>2</v>
      </c>
      <c r="AI631">
        <v>6</v>
      </c>
    </row>
    <row r="632" spans="1:35" x14ac:dyDescent="0.2">
      <c r="A632" s="102">
        <v>1236</v>
      </c>
      <c r="B632">
        <v>2264</v>
      </c>
      <c r="C632" t="s">
        <v>1505</v>
      </c>
      <c r="D632" t="s">
        <v>1266</v>
      </c>
      <c r="E632">
        <v>3940</v>
      </c>
      <c r="F632">
        <v>3860</v>
      </c>
      <c r="G632">
        <v>200</v>
      </c>
      <c r="H632" t="s">
        <v>1242</v>
      </c>
      <c r="I632">
        <v>2875</v>
      </c>
      <c r="J632" t="s">
        <v>604</v>
      </c>
      <c r="K632" t="s">
        <v>1266</v>
      </c>
      <c r="L632">
        <v>4440</v>
      </c>
      <c r="M632">
        <v>4400</v>
      </c>
      <c r="N632">
        <v>200</v>
      </c>
      <c r="O632" t="s">
        <v>1239</v>
      </c>
      <c r="P632">
        <v>0.80319500509896102</v>
      </c>
      <c r="Q632">
        <v>0.841719643205742</v>
      </c>
      <c r="R632">
        <v>0.25041697283512399</v>
      </c>
      <c r="S632">
        <v>1.7316957329046302E-2</v>
      </c>
      <c r="T632">
        <v>-2.5050845290993999</v>
      </c>
      <c r="U632">
        <v>2.5050845290993999</v>
      </c>
      <c r="V632">
        <v>2.2610099106941801</v>
      </c>
      <c r="W632">
        <v>-7.37</v>
      </c>
      <c r="X632">
        <v>12.27</v>
      </c>
      <c r="Y632">
        <v>167667</v>
      </c>
      <c r="Z632">
        <v>15242</v>
      </c>
      <c r="AA632">
        <v>0.9</v>
      </c>
      <c r="AB632">
        <v>11</v>
      </c>
      <c r="AC632">
        <v>8</v>
      </c>
      <c r="AD632">
        <v>3</v>
      </c>
      <c r="AE632">
        <v>72.73</v>
      </c>
      <c r="AF632">
        <v>13</v>
      </c>
      <c r="AG632">
        <v>4</v>
      </c>
      <c r="AH632">
        <v>1</v>
      </c>
      <c r="AI632">
        <v>6</v>
      </c>
    </row>
    <row r="633" spans="1:35" x14ac:dyDescent="0.2">
      <c r="A633" s="102">
        <v>179</v>
      </c>
      <c r="B633">
        <v>7205</v>
      </c>
      <c r="C633" t="s">
        <v>57</v>
      </c>
      <c r="D633" t="s">
        <v>1256</v>
      </c>
      <c r="E633">
        <v>955</v>
      </c>
      <c r="F633">
        <v>974</v>
      </c>
      <c r="G633">
        <v>900</v>
      </c>
      <c r="H633" t="s">
        <v>1239</v>
      </c>
      <c r="I633">
        <v>9810</v>
      </c>
      <c r="J633" t="s">
        <v>1206</v>
      </c>
      <c r="K633" t="s">
        <v>1246</v>
      </c>
      <c r="L633">
        <v>4555</v>
      </c>
      <c r="M633">
        <v>4460</v>
      </c>
      <c r="N633">
        <v>200</v>
      </c>
      <c r="O633" t="s">
        <v>1242</v>
      </c>
      <c r="P633">
        <v>0.92867474217878598</v>
      </c>
      <c r="Q633">
        <v>0.93044931142300902</v>
      </c>
      <c r="R633" s="106">
        <v>0.22927351199652199</v>
      </c>
      <c r="S633">
        <v>4.5202493238069803E-2</v>
      </c>
      <c r="T633">
        <v>9.3880554543237696E-2</v>
      </c>
      <c r="U633">
        <v>9.3880554543237696E-2</v>
      </c>
      <c r="V633">
        <v>7.6194442081967004E-2</v>
      </c>
      <c r="W633">
        <v>0.22</v>
      </c>
      <c r="X633">
        <v>1.73</v>
      </c>
      <c r="Y633">
        <v>167487</v>
      </c>
      <c r="Z633">
        <v>11166</v>
      </c>
      <c r="AA633">
        <v>0.52</v>
      </c>
      <c r="AB633">
        <v>15</v>
      </c>
      <c r="AC633">
        <v>8</v>
      </c>
      <c r="AD633">
        <v>7</v>
      </c>
      <c r="AE633">
        <v>53.33</v>
      </c>
      <c r="AF633">
        <v>15</v>
      </c>
      <c r="AG633">
        <v>3</v>
      </c>
      <c r="AH633">
        <v>2</v>
      </c>
      <c r="AI633">
        <v>10</v>
      </c>
    </row>
    <row r="634" spans="1:35" x14ac:dyDescent="0.2">
      <c r="A634" s="102">
        <v>1025</v>
      </c>
      <c r="B634">
        <v>6028</v>
      </c>
      <c r="C634" t="s">
        <v>551</v>
      </c>
      <c r="D634" t="s">
        <v>1253</v>
      </c>
      <c r="E634">
        <v>7200</v>
      </c>
      <c r="F634">
        <v>7300</v>
      </c>
      <c r="G634">
        <v>100</v>
      </c>
      <c r="H634" t="s">
        <v>1239</v>
      </c>
      <c r="I634">
        <v>6645</v>
      </c>
      <c r="J634" t="s">
        <v>755</v>
      </c>
      <c r="K634" t="s">
        <v>1244</v>
      </c>
      <c r="L634">
        <v>6260</v>
      </c>
      <c r="M634">
        <v>6320</v>
      </c>
      <c r="N634">
        <v>100</v>
      </c>
      <c r="O634" t="s">
        <v>1242</v>
      </c>
      <c r="P634">
        <v>0.60842241978016498</v>
      </c>
      <c r="Q634">
        <v>0.85702090295244904</v>
      </c>
      <c r="R634">
        <v>0.107853455958897</v>
      </c>
      <c r="S634" s="106">
        <v>7.0866441694880197E-2</v>
      </c>
      <c r="T634">
        <v>0.15208589153324101</v>
      </c>
      <c r="U634">
        <v>0.15208589153324101</v>
      </c>
      <c r="V634">
        <v>1.50601218616801E-2</v>
      </c>
      <c r="W634">
        <v>0.63</v>
      </c>
      <c r="X634">
        <v>13.42</v>
      </c>
      <c r="Y634">
        <v>167388</v>
      </c>
      <c r="Z634">
        <v>20924</v>
      </c>
      <c r="AA634">
        <v>0.94</v>
      </c>
      <c r="AB634">
        <v>8</v>
      </c>
      <c r="AC634">
        <v>6</v>
      </c>
      <c r="AD634">
        <v>2</v>
      </c>
      <c r="AE634">
        <v>75</v>
      </c>
      <c r="AF634">
        <v>10</v>
      </c>
      <c r="AG634">
        <v>5</v>
      </c>
      <c r="AH634">
        <v>2</v>
      </c>
      <c r="AI634">
        <v>1</v>
      </c>
    </row>
    <row r="635" spans="1:35" x14ac:dyDescent="0.2">
      <c r="A635" s="102">
        <v>744</v>
      </c>
      <c r="B635">
        <v>4061</v>
      </c>
      <c r="C635" t="s">
        <v>1473</v>
      </c>
      <c r="D635" t="s">
        <v>1263</v>
      </c>
      <c r="E635">
        <v>2818</v>
      </c>
      <c r="F635">
        <v>2847</v>
      </c>
      <c r="G635">
        <v>300</v>
      </c>
      <c r="H635" t="s">
        <v>1239</v>
      </c>
      <c r="I635">
        <v>8012</v>
      </c>
      <c r="J635" t="s">
        <v>1459</v>
      </c>
      <c r="K635" t="s">
        <v>1246</v>
      </c>
      <c r="L635">
        <v>1395</v>
      </c>
      <c r="M635">
        <v>1391</v>
      </c>
      <c r="N635">
        <v>600</v>
      </c>
      <c r="O635" t="s">
        <v>1242</v>
      </c>
      <c r="P635">
        <v>0.94146142441551794</v>
      </c>
      <c r="Q635">
        <v>0.88117417194520098</v>
      </c>
      <c r="R635" s="15">
        <v>0.138699225253473</v>
      </c>
      <c r="S635">
        <v>5.3111530602974102E-3</v>
      </c>
      <c r="T635">
        <v>0.91019207390439505</v>
      </c>
      <c r="U635">
        <v>0.91019207390439505</v>
      </c>
      <c r="V635">
        <v>0.93929402088470104</v>
      </c>
      <c r="W635">
        <v>2.0099999999999998</v>
      </c>
      <c r="X635">
        <v>2.2799999999999998</v>
      </c>
      <c r="Y635">
        <v>167323</v>
      </c>
      <c r="Z635">
        <v>11952</v>
      </c>
      <c r="AA635">
        <v>0.6</v>
      </c>
      <c r="AB635">
        <v>14</v>
      </c>
      <c r="AC635">
        <v>7</v>
      </c>
      <c r="AD635">
        <v>7</v>
      </c>
      <c r="AE635">
        <v>50</v>
      </c>
      <c r="AF635">
        <v>14</v>
      </c>
      <c r="AG635">
        <v>4</v>
      </c>
      <c r="AH635">
        <v>2</v>
      </c>
      <c r="AI635">
        <v>8</v>
      </c>
    </row>
    <row r="636" spans="1:35" x14ac:dyDescent="0.2">
      <c r="A636" s="102">
        <v>842</v>
      </c>
      <c r="B636">
        <v>1963</v>
      </c>
      <c r="C636" t="s">
        <v>1486</v>
      </c>
      <c r="D636" t="s">
        <v>1249</v>
      </c>
      <c r="E636">
        <v>1482</v>
      </c>
      <c r="F636">
        <v>1500</v>
      </c>
      <c r="G636">
        <v>700</v>
      </c>
      <c r="H636" t="s">
        <v>1239</v>
      </c>
      <c r="I636">
        <v>8795</v>
      </c>
      <c r="J636" t="s">
        <v>1493</v>
      </c>
      <c r="K636" t="s">
        <v>1418</v>
      </c>
      <c r="L636">
        <v>1148</v>
      </c>
      <c r="M636">
        <v>1166</v>
      </c>
      <c r="N636">
        <v>900</v>
      </c>
      <c r="O636" t="s">
        <v>1242</v>
      </c>
      <c r="P636">
        <v>0.84285049242542698</v>
      </c>
      <c r="Q636">
        <v>0.87235668411349898</v>
      </c>
      <c r="R636" s="106">
        <v>0.25227541252195901</v>
      </c>
      <c r="S636">
        <v>1.71938275542468E-2</v>
      </c>
      <c r="T636">
        <v>0.40131295529452499</v>
      </c>
      <c r="U636">
        <v>0.40131295529452499</v>
      </c>
      <c r="V636">
        <v>0.32271013654477798</v>
      </c>
      <c r="W636">
        <v>1.21</v>
      </c>
      <c r="X636">
        <v>0.06</v>
      </c>
      <c r="Y636">
        <v>167225</v>
      </c>
      <c r="Z636">
        <v>8361</v>
      </c>
      <c r="AA636">
        <v>0.39</v>
      </c>
      <c r="AB636">
        <v>20</v>
      </c>
      <c r="AC636">
        <v>14</v>
      </c>
      <c r="AD636">
        <v>6</v>
      </c>
      <c r="AE636">
        <v>70</v>
      </c>
      <c r="AF636">
        <v>11</v>
      </c>
      <c r="AG636">
        <v>8</v>
      </c>
      <c r="AH636">
        <v>5</v>
      </c>
      <c r="AI636">
        <v>7</v>
      </c>
    </row>
    <row r="637" spans="1:35" x14ac:dyDescent="0.2">
      <c r="A637" s="102">
        <v>602</v>
      </c>
      <c r="B637">
        <v>1812</v>
      </c>
      <c r="C637" t="s">
        <v>1335</v>
      </c>
      <c r="D637" t="s">
        <v>1249</v>
      </c>
      <c r="E637">
        <v>1206</v>
      </c>
      <c r="F637">
        <v>1220</v>
      </c>
      <c r="G637">
        <v>900</v>
      </c>
      <c r="H637" t="s">
        <v>1242</v>
      </c>
      <c r="I637">
        <v>7012</v>
      </c>
      <c r="J637" t="s">
        <v>1458</v>
      </c>
      <c r="K637" t="s">
        <v>1256</v>
      </c>
      <c r="L637">
        <v>2085</v>
      </c>
      <c r="M637">
        <v>2097</v>
      </c>
      <c r="N637">
        <v>500</v>
      </c>
      <c r="O637" t="s">
        <v>1239</v>
      </c>
      <c r="P637">
        <v>0.77022553279699302</v>
      </c>
      <c r="Q637">
        <v>0.89347535417584401</v>
      </c>
      <c r="R637">
        <v>3.3583349814970499E-2</v>
      </c>
      <c r="S637">
        <v>1.99554292096316E-2</v>
      </c>
      <c r="T637">
        <v>-0.93783621568782805</v>
      </c>
      <c r="U637">
        <v>0.93783621568782805</v>
      </c>
      <c r="V637">
        <v>1.4249420597525599</v>
      </c>
      <c r="W637">
        <v>-3.29</v>
      </c>
      <c r="X637">
        <v>4.72</v>
      </c>
      <c r="Y637">
        <v>166162</v>
      </c>
      <c r="Z637">
        <v>8745</v>
      </c>
      <c r="AA637">
        <v>0.41</v>
      </c>
      <c r="AB637">
        <v>19</v>
      </c>
      <c r="AC637">
        <v>9</v>
      </c>
      <c r="AD637">
        <v>10</v>
      </c>
      <c r="AE637">
        <v>47.37</v>
      </c>
      <c r="AF637">
        <v>12</v>
      </c>
      <c r="AG637">
        <v>8</v>
      </c>
      <c r="AH637">
        <v>5</v>
      </c>
      <c r="AI637">
        <v>6</v>
      </c>
    </row>
    <row r="638" spans="1:35" x14ac:dyDescent="0.2">
      <c r="A638" s="102">
        <v>321</v>
      </c>
      <c r="B638">
        <v>4919</v>
      </c>
      <c r="C638" t="s">
        <v>688</v>
      </c>
      <c r="D638" t="s">
        <v>1263</v>
      </c>
      <c r="E638">
        <v>5570</v>
      </c>
      <c r="F638">
        <v>5610</v>
      </c>
      <c r="G638">
        <v>100</v>
      </c>
      <c r="H638" t="s">
        <v>1239</v>
      </c>
      <c r="I638">
        <v>6807</v>
      </c>
      <c r="J638" t="s">
        <v>235</v>
      </c>
      <c r="K638" t="s">
        <v>1244</v>
      </c>
      <c r="L638">
        <v>1791</v>
      </c>
      <c r="M638">
        <v>1854</v>
      </c>
      <c r="N638">
        <v>300</v>
      </c>
      <c r="O638" t="s">
        <v>1242</v>
      </c>
      <c r="P638">
        <v>0.56280271366840795</v>
      </c>
      <c r="Q638">
        <v>0.91368848348873699</v>
      </c>
      <c r="R638">
        <v>9.1210526206942505E-3</v>
      </c>
      <c r="S638" s="15">
        <v>2.19565544481044E-5</v>
      </c>
      <c r="T638">
        <v>1.21002811089166</v>
      </c>
      <c r="U638">
        <v>1.21002811089166</v>
      </c>
      <c r="V638">
        <v>1.1826921235751999</v>
      </c>
      <c r="W638">
        <v>5.61</v>
      </c>
      <c r="X638">
        <v>0.86</v>
      </c>
      <c r="Y638">
        <v>166080</v>
      </c>
      <c r="Z638">
        <v>6920</v>
      </c>
      <c r="AA638">
        <v>0.17</v>
      </c>
      <c r="AB638">
        <v>24</v>
      </c>
      <c r="AC638">
        <v>13</v>
      </c>
      <c r="AD638">
        <v>11</v>
      </c>
      <c r="AE638">
        <v>54.17</v>
      </c>
      <c r="AF638">
        <v>8</v>
      </c>
      <c r="AG638">
        <v>12</v>
      </c>
      <c r="AH638">
        <v>9</v>
      </c>
      <c r="AI638">
        <v>3</v>
      </c>
    </row>
    <row r="639" spans="1:35" x14ac:dyDescent="0.2">
      <c r="A639" s="102">
        <v>926</v>
      </c>
      <c r="B639">
        <v>3880</v>
      </c>
      <c r="C639" t="s">
        <v>1184</v>
      </c>
      <c r="D639" t="s">
        <v>1453</v>
      </c>
      <c r="E639">
        <v>1420</v>
      </c>
      <c r="F639">
        <v>1431</v>
      </c>
      <c r="G639">
        <v>400</v>
      </c>
      <c r="H639" t="s">
        <v>1239</v>
      </c>
      <c r="I639">
        <v>6201</v>
      </c>
      <c r="J639" t="s">
        <v>1606</v>
      </c>
      <c r="K639" t="s">
        <v>1256</v>
      </c>
      <c r="L639">
        <v>5990</v>
      </c>
      <c r="M639">
        <v>6020</v>
      </c>
      <c r="N639">
        <v>100</v>
      </c>
      <c r="O639" t="s">
        <v>1242</v>
      </c>
      <c r="P639">
        <v>0.54276533339670496</v>
      </c>
      <c r="Q639">
        <v>0.86494345421331198</v>
      </c>
      <c r="R639">
        <v>0.12585682230497</v>
      </c>
      <c r="S639">
        <v>6.2056569553555502E-3</v>
      </c>
      <c r="T639">
        <v>0.99117091044765304</v>
      </c>
      <c r="U639">
        <v>0.99117091044765304</v>
      </c>
      <c r="V639">
        <v>1.23780423188523</v>
      </c>
      <c r="W639">
        <v>2.17</v>
      </c>
      <c r="X639">
        <v>4.92</v>
      </c>
      <c r="Y639">
        <v>165660</v>
      </c>
      <c r="Z639">
        <v>10354</v>
      </c>
      <c r="AA639">
        <v>0.73</v>
      </c>
      <c r="AB639">
        <v>16</v>
      </c>
      <c r="AC639">
        <v>10</v>
      </c>
      <c r="AD639">
        <v>6</v>
      </c>
      <c r="AE639">
        <v>62.5</v>
      </c>
      <c r="AF639">
        <v>13</v>
      </c>
      <c r="AG639">
        <v>6</v>
      </c>
      <c r="AH639">
        <v>2</v>
      </c>
      <c r="AI639">
        <v>8</v>
      </c>
    </row>
    <row r="640" spans="1:35" x14ac:dyDescent="0.2">
      <c r="A640" s="102">
        <v>657</v>
      </c>
      <c r="B640">
        <v>8002</v>
      </c>
      <c r="C640" t="s">
        <v>27</v>
      </c>
      <c r="D640" t="s">
        <v>1246</v>
      </c>
      <c r="E640">
        <v>750</v>
      </c>
      <c r="F640">
        <v>757.5</v>
      </c>
      <c r="G640">
        <v>1400</v>
      </c>
      <c r="H640" t="s">
        <v>1239</v>
      </c>
      <c r="I640">
        <v>8410</v>
      </c>
      <c r="J640" t="s">
        <v>1451</v>
      </c>
      <c r="K640" t="s">
        <v>1294</v>
      </c>
      <c r="L640">
        <v>309</v>
      </c>
      <c r="M640">
        <v>307</v>
      </c>
      <c r="N640">
        <v>3500</v>
      </c>
      <c r="O640" t="s">
        <v>1242</v>
      </c>
      <c r="P640">
        <v>0.76999735694577598</v>
      </c>
      <c r="Q640">
        <v>0.88799841447129602</v>
      </c>
      <c r="R640" s="15">
        <v>6.16195524409675E-3</v>
      </c>
      <c r="S640">
        <v>3.4216298611086299E-2</v>
      </c>
      <c r="T640">
        <v>1.0060728424934799</v>
      </c>
      <c r="U640">
        <v>1.0060728424934799</v>
      </c>
      <c r="V640">
        <v>0.87369513572131197</v>
      </c>
      <c r="W640">
        <v>2.87</v>
      </c>
      <c r="X640">
        <v>1.32</v>
      </c>
      <c r="Y640">
        <v>164920</v>
      </c>
      <c r="Z640">
        <v>9162</v>
      </c>
      <c r="AA640">
        <v>0.42</v>
      </c>
      <c r="AB640">
        <v>18</v>
      </c>
      <c r="AC640">
        <v>10</v>
      </c>
      <c r="AD640">
        <v>8</v>
      </c>
      <c r="AE640">
        <v>55.56</v>
      </c>
      <c r="AF640">
        <v>14</v>
      </c>
      <c r="AG640">
        <v>8</v>
      </c>
      <c r="AH640">
        <v>3</v>
      </c>
      <c r="AI640">
        <v>7</v>
      </c>
    </row>
    <row r="641" spans="1:35" x14ac:dyDescent="0.2">
      <c r="A641" s="102">
        <v>808</v>
      </c>
      <c r="B641">
        <v>3865</v>
      </c>
      <c r="C641" t="s">
        <v>1189</v>
      </c>
      <c r="D641" t="s">
        <v>1453</v>
      </c>
      <c r="E641">
        <v>460</v>
      </c>
      <c r="F641">
        <v>476</v>
      </c>
      <c r="G641">
        <v>2300</v>
      </c>
      <c r="H641" t="s">
        <v>1242</v>
      </c>
      <c r="I641">
        <v>4005</v>
      </c>
      <c r="J641" t="s">
        <v>1479</v>
      </c>
      <c r="K641" t="s">
        <v>1263</v>
      </c>
      <c r="L641">
        <v>425</v>
      </c>
      <c r="M641">
        <v>430</v>
      </c>
      <c r="N641">
        <v>2500</v>
      </c>
      <c r="O641" t="s">
        <v>1239</v>
      </c>
      <c r="P641">
        <v>0.945221031237369</v>
      </c>
      <c r="Q641">
        <v>0.87608217131758004</v>
      </c>
      <c r="R641">
        <v>1.12055053315972E-2</v>
      </c>
      <c r="S641">
        <v>1.21990819131871E-3</v>
      </c>
      <c r="T641">
        <v>-0.90125367434656001</v>
      </c>
      <c r="U641">
        <v>0.90125367434656001</v>
      </c>
      <c r="V641">
        <v>1.0950454571081101</v>
      </c>
      <c r="W641">
        <v>-1.67</v>
      </c>
      <c r="X641">
        <v>1.81</v>
      </c>
      <c r="Y641">
        <v>164518</v>
      </c>
      <c r="Z641">
        <v>8659</v>
      </c>
      <c r="AA641">
        <v>0.39</v>
      </c>
      <c r="AB641">
        <v>19</v>
      </c>
      <c r="AC641">
        <v>11</v>
      </c>
      <c r="AD641">
        <v>8</v>
      </c>
      <c r="AE641">
        <v>57.89</v>
      </c>
      <c r="AF641">
        <v>13</v>
      </c>
      <c r="AG641">
        <v>7</v>
      </c>
      <c r="AH641">
        <v>4</v>
      </c>
      <c r="AI641">
        <v>8</v>
      </c>
    </row>
    <row r="642" spans="1:35" x14ac:dyDescent="0.2">
      <c r="A642" s="102">
        <v>1285</v>
      </c>
      <c r="B642">
        <v>3591</v>
      </c>
      <c r="C642" t="s">
        <v>642</v>
      </c>
      <c r="D642" t="s">
        <v>1515</v>
      </c>
      <c r="E642">
        <v>2677</v>
      </c>
      <c r="F642">
        <v>2643</v>
      </c>
      <c r="G642">
        <v>400</v>
      </c>
      <c r="H642" t="s">
        <v>1242</v>
      </c>
      <c r="I642">
        <v>8031</v>
      </c>
      <c r="J642" t="s">
        <v>827</v>
      </c>
      <c r="K642" t="s">
        <v>1246</v>
      </c>
      <c r="L642">
        <v>1852</v>
      </c>
      <c r="M642">
        <v>1869</v>
      </c>
      <c r="N642">
        <v>600</v>
      </c>
      <c r="O642" t="s">
        <v>1239</v>
      </c>
      <c r="P642">
        <v>0.70788663197820401</v>
      </c>
      <c r="Q642">
        <v>0.83751538392563496</v>
      </c>
      <c r="R642" s="15">
        <v>3.0082187460914501E-2</v>
      </c>
      <c r="S642" s="106">
        <v>2.0063381440838E-2</v>
      </c>
      <c r="T642">
        <v>-3.1257145705343499</v>
      </c>
      <c r="U642">
        <v>3.1257145705343499</v>
      </c>
      <c r="V642">
        <v>2.85893099830834</v>
      </c>
      <c r="W642">
        <v>-6.94</v>
      </c>
      <c r="X642">
        <v>6.07</v>
      </c>
      <c r="Y642">
        <v>164253</v>
      </c>
      <c r="Z642">
        <v>11732</v>
      </c>
      <c r="AA642">
        <v>0.63</v>
      </c>
      <c r="AB642">
        <v>14</v>
      </c>
      <c r="AC642">
        <v>10</v>
      </c>
      <c r="AD642">
        <v>4</v>
      </c>
      <c r="AE642">
        <v>71.430000000000007</v>
      </c>
      <c r="AF642">
        <v>15</v>
      </c>
      <c r="AG642">
        <v>4</v>
      </c>
      <c r="AH642">
        <v>0</v>
      </c>
      <c r="AI642">
        <v>10</v>
      </c>
    </row>
    <row r="643" spans="1:35" x14ac:dyDescent="0.2">
      <c r="A643" s="102">
        <v>946</v>
      </c>
      <c r="B643">
        <v>4536</v>
      </c>
      <c r="C643" t="s">
        <v>1523</v>
      </c>
      <c r="D643" t="s">
        <v>1261</v>
      </c>
      <c r="E643">
        <v>1884</v>
      </c>
      <c r="F643">
        <v>1896</v>
      </c>
      <c r="G643">
        <v>400</v>
      </c>
      <c r="H643" t="s">
        <v>1239</v>
      </c>
      <c r="I643">
        <v>6750</v>
      </c>
      <c r="J643" t="s">
        <v>1297</v>
      </c>
      <c r="K643" t="s">
        <v>1244</v>
      </c>
      <c r="L643">
        <v>3605</v>
      </c>
      <c r="M643">
        <v>3675</v>
      </c>
      <c r="N643">
        <v>200</v>
      </c>
      <c r="O643" t="s">
        <v>1242</v>
      </c>
      <c r="P643">
        <v>0.78282337114718803</v>
      </c>
      <c r="Q643">
        <v>0.863352609016383</v>
      </c>
      <c r="R643" s="15">
        <v>7.9712521322560806E-2</v>
      </c>
      <c r="S643" s="15">
        <v>6.06910026573695E-2</v>
      </c>
      <c r="T643">
        <v>1.75294142119541</v>
      </c>
      <c r="U643">
        <v>1.75294142119541</v>
      </c>
      <c r="V643">
        <v>1.2461933734544399</v>
      </c>
      <c r="W643">
        <v>6.46</v>
      </c>
      <c r="X643">
        <v>3.18</v>
      </c>
      <c r="Y643">
        <v>164107</v>
      </c>
      <c r="Z643">
        <v>11722</v>
      </c>
      <c r="AA643">
        <v>0.64</v>
      </c>
      <c r="AB643">
        <v>14</v>
      </c>
      <c r="AC643">
        <v>8</v>
      </c>
      <c r="AD643">
        <v>6</v>
      </c>
      <c r="AE643">
        <v>57.14</v>
      </c>
      <c r="AF643">
        <v>12</v>
      </c>
      <c r="AG643">
        <v>7</v>
      </c>
      <c r="AH643">
        <v>3</v>
      </c>
      <c r="AI643">
        <v>4</v>
      </c>
    </row>
    <row r="644" spans="1:35" x14ac:dyDescent="0.2">
      <c r="A644" s="102">
        <v>720</v>
      </c>
      <c r="B644">
        <v>1332</v>
      </c>
      <c r="C644" t="s">
        <v>1647</v>
      </c>
      <c r="D644" t="s">
        <v>1357</v>
      </c>
      <c r="E644">
        <v>571</v>
      </c>
      <c r="F644">
        <v>570</v>
      </c>
      <c r="G644">
        <v>1800</v>
      </c>
      <c r="H644" t="s">
        <v>1239</v>
      </c>
      <c r="I644">
        <v>4004</v>
      </c>
      <c r="J644" t="s">
        <v>1431</v>
      </c>
      <c r="K644" t="s">
        <v>1263</v>
      </c>
      <c r="L644">
        <v>2506</v>
      </c>
      <c r="M644">
        <v>2572</v>
      </c>
      <c r="N644">
        <v>400</v>
      </c>
      <c r="O644" t="s">
        <v>1242</v>
      </c>
      <c r="P644">
        <v>0.87059883651042103</v>
      </c>
      <c r="Q644">
        <v>0.88308225885293401</v>
      </c>
      <c r="R644">
        <v>0.24096775492587699</v>
      </c>
      <c r="S644">
        <v>4.5400070946097E-2</v>
      </c>
      <c r="T644">
        <v>0.39321596064223102</v>
      </c>
      <c r="U644">
        <v>0.39321596064223102</v>
      </c>
      <c r="V644">
        <v>0.64107816592953903</v>
      </c>
      <c r="W644">
        <v>1.68</v>
      </c>
      <c r="X644">
        <v>0.27</v>
      </c>
      <c r="Y644">
        <v>164081</v>
      </c>
      <c r="Z644">
        <v>8204</v>
      </c>
      <c r="AA644">
        <v>0.46</v>
      </c>
      <c r="AB644">
        <v>20</v>
      </c>
      <c r="AC644">
        <v>11</v>
      </c>
      <c r="AD644">
        <v>9</v>
      </c>
      <c r="AE644">
        <v>55</v>
      </c>
      <c r="AF644">
        <v>10</v>
      </c>
      <c r="AG644">
        <v>9</v>
      </c>
      <c r="AH644">
        <v>6</v>
      </c>
      <c r="AI644">
        <v>5</v>
      </c>
    </row>
    <row r="645" spans="1:35" x14ac:dyDescent="0.2">
      <c r="A645" s="102">
        <v>1484</v>
      </c>
      <c r="B645">
        <v>2503</v>
      </c>
      <c r="C645" t="s">
        <v>2068</v>
      </c>
      <c r="D645" t="s">
        <v>1266</v>
      </c>
      <c r="E645">
        <v>2144.5</v>
      </c>
      <c r="F645">
        <v>2120.5</v>
      </c>
      <c r="G645">
        <v>400</v>
      </c>
      <c r="H645" t="s">
        <v>1242</v>
      </c>
      <c r="I645">
        <v>7846</v>
      </c>
      <c r="J645" t="s">
        <v>810</v>
      </c>
      <c r="K645" t="s">
        <v>1262</v>
      </c>
      <c r="L645">
        <v>3920</v>
      </c>
      <c r="M645">
        <v>3845</v>
      </c>
      <c r="N645">
        <v>200</v>
      </c>
      <c r="O645" t="s">
        <v>1239</v>
      </c>
      <c r="P645">
        <v>0.68257129893258695</v>
      </c>
      <c r="Q645">
        <v>0.82096718192659501</v>
      </c>
      <c r="R645" s="106">
        <v>0.25873327501387999</v>
      </c>
      <c r="S645">
        <v>2.2300427322348802E-2</v>
      </c>
      <c r="T645">
        <v>-0.27894336659600399</v>
      </c>
      <c r="U645">
        <v>0.27894336659600399</v>
      </c>
      <c r="V645">
        <v>0.82223987291189404</v>
      </c>
      <c r="W645">
        <v>-1.01</v>
      </c>
      <c r="X645">
        <v>10.3</v>
      </c>
      <c r="Y645">
        <v>163701</v>
      </c>
      <c r="Z645">
        <v>16370</v>
      </c>
      <c r="AA645">
        <v>1.27</v>
      </c>
      <c r="AB645">
        <v>10</v>
      </c>
      <c r="AC645">
        <v>9</v>
      </c>
      <c r="AD645">
        <v>1</v>
      </c>
      <c r="AE645">
        <v>90</v>
      </c>
      <c r="AF645">
        <v>14</v>
      </c>
      <c r="AG645">
        <v>5</v>
      </c>
      <c r="AH645">
        <v>1</v>
      </c>
      <c r="AI645">
        <v>4</v>
      </c>
    </row>
    <row r="646" spans="1:35" x14ac:dyDescent="0.2">
      <c r="A646" s="102">
        <v>112</v>
      </c>
      <c r="B646">
        <v>7729</v>
      </c>
      <c r="C646" t="s">
        <v>544</v>
      </c>
      <c r="D646" t="s">
        <v>1248</v>
      </c>
      <c r="E646">
        <v>3600</v>
      </c>
      <c r="F646">
        <v>3715</v>
      </c>
      <c r="G646">
        <v>200</v>
      </c>
      <c r="H646" t="s">
        <v>1242</v>
      </c>
      <c r="I646">
        <v>9934</v>
      </c>
      <c r="J646" t="s">
        <v>1435</v>
      </c>
      <c r="K646" t="s">
        <v>1246</v>
      </c>
      <c r="L646">
        <v>2482</v>
      </c>
      <c r="M646">
        <v>2513</v>
      </c>
      <c r="N646">
        <v>300</v>
      </c>
      <c r="O646" t="s">
        <v>1239</v>
      </c>
      <c r="P646">
        <v>0.69843394249743795</v>
      </c>
      <c r="Q646">
        <v>0.94123708301871301</v>
      </c>
      <c r="R646">
        <v>0.247817979358295</v>
      </c>
      <c r="S646" s="15">
        <v>2.6761940577347501E-2</v>
      </c>
      <c r="T646">
        <v>-0.210876694812515</v>
      </c>
      <c r="U646">
        <v>0.210876694812515</v>
      </c>
      <c r="V646">
        <v>0.25771643367946101</v>
      </c>
      <c r="W646">
        <v>-0.73</v>
      </c>
      <c r="X646">
        <v>1.47</v>
      </c>
      <c r="Y646">
        <v>163244</v>
      </c>
      <c r="Z646">
        <v>9069</v>
      </c>
      <c r="AA646">
        <v>0.6</v>
      </c>
      <c r="AB646">
        <v>18</v>
      </c>
      <c r="AC646">
        <v>11</v>
      </c>
      <c r="AD646">
        <v>7</v>
      </c>
      <c r="AE646">
        <v>61.11</v>
      </c>
      <c r="AF646">
        <v>11</v>
      </c>
      <c r="AG646">
        <v>8</v>
      </c>
      <c r="AH646">
        <v>4</v>
      </c>
      <c r="AI646">
        <v>6</v>
      </c>
    </row>
    <row r="647" spans="1:35" x14ac:dyDescent="0.2">
      <c r="A647" s="102">
        <v>1669</v>
      </c>
      <c r="B647">
        <v>8078</v>
      </c>
      <c r="C647" t="s">
        <v>1669</v>
      </c>
      <c r="D647" t="s">
        <v>1246</v>
      </c>
      <c r="E647">
        <v>2419</v>
      </c>
      <c r="F647">
        <v>2425</v>
      </c>
      <c r="G647">
        <v>400</v>
      </c>
      <c r="H647" t="s">
        <v>1242</v>
      </c>
      <c r="I647">
        <v>9201</v>
      </c>
      <c r="J647" t="s">
        <v>1496</v>
      </c>
      <c r="K647" t="s">
        <v>1497</v>
      </c>
      <c r="L647">
        <v>2853</v>
      </c>
      <c r="M647">
        <v>2877.5</v>
      </c>
      <c r="N647">
        <v>300</v>
      </c>
      <c r="O647" t="s">
        <v>1239</v>
      </c>
      <c r="P647">
        <v>0.90773527651397701</v>
      </c>
      <c r="Q647">
        <v>0.80355141968775301</v>
      </c>
      <c r="R647">
        <v>0.13044117072802899</v>
      </c>
      <c r="S647">
        <v>1.48730957845589E-2</v>
      </c>
      <c r="T647">
        <v>-0.21359536364439999</v>
      </c>
      <c r="U647">
        <v>0.21359536364439999</v>
      </c>
      <c r="V647">
        <v>0.33711103586381802</v>
      </c>
      <c r="W647">
        <v>-0.78</v>
      </c>
      <c r="X647">
        <v>12.37</v>
      </c>
      <c r="Y647">
        <v>162656</v>
      </c>
      <c r="Z647">
        <v>23237</v>
      </c>
      <c r="AA647">
        <v>1.28</v>
      </c>
      <c r="AB647">
        <v>7</v>
      </c>
      <c r="AC647">
        <v>5</v>
      </c>
      <c r="AD647">
        <v>2</v>
      </c>
      <c r="AE647">
        <v>71.430000000000007</v>
      </c>
      <c r="AF647">
        <v>14</v>
      </c>
      <c r="AG647">
        <v>2</v>
      </c>
      <c r="AH647">
        <v>1</v>
      </c>
      <c r="AI647">
        <v>4</v>
      </c>
    </row>
    <row r="648" spans="1:35" x14ac:dyDescent="0.2">
      <c r="A648" s="102">
        <v>1384</v>
      </c>
      <c r="B648">
        <v>1941</v>
      </c>
      <c r="C648" t="s">
        <v>1621</v>
      </c>
      <c r="D648" t="s">
        <v>1249</v>
      </c>
      <c r="E648">
        <v>2392</v>
      </c>
      <c r="F648">
        <v>2366</v>
      </c>
      <c r="G648">
        <v>400</v>
      </c>
      <c r="H648" t="s">
        <v>1239</v>
      </c>
      <c r="I648">
        <v>9101</v>
      </c>
      <c r="J648" t="s">
        <v>914</v>
      </c>
      <c r="K648" t="s">
        <v>1478</v>
      </c>
      <c r="L648">
        <v>1645</v>
      </c>
      <c r="M648">
        <v>1650</v>
      </c>
      <c r="N648">
        <v>600</v>
      </c>
      <c r="O648" t="s">
        <v>1242</v>
      </c>
      <c r="P648">
        <v>0.69845357717624501</v>
      </c>
      <c r="Q648">
        <v>0.829694064986504</v>
      </c>
      <c r="R648">
        <v>0.356844623331739</v>
      </c>
      <c r="S648">
        <v>6.8734141714923105E-2</v>
      </c>
      <c r="T648">
        <v>1.6718324951488801</v>
      </c>
      <c r="U648">
        <v>1.6718324951488801</v>
      </c>
      <c r="V648">
        <v>1.16699144371853</v>
      </c>
      <c r="W648">
        <v>6.5</v>
      </c>
      <c r="X648">
        <v>4.6100000000000003</v>
      </c>
      <c r="Y648">
        <v>162274</v>
      </c>
      <c r="Z648">
        <v>14752</v>
      </c>
      <c r="AA648">
        <v>0.84</v>
      </c>
      <c r="AB648">
        <v>11</v>
      </c>
      <c r="AC648">
        <v>5</v>
      </c>
      <c r="AD648">
        <v>6</v>
      </c>
      <c r="AE648">
        <v>45.45</v>
      </c>
      <c r="AF648">
        <v>13</v>
      </c>
      <c r="AG648">
        <v>3</v>
      </c>
      <c r="AH648">
        <v>2</v>
      </c>
      <c r="AI648">
        <v>6</v>
      </c>
    </row>
    <row r="649" spans="1:35" x14ac:dyDescent="0.2">
      <c r="A649" s="102">
        <v>1212</v>
      </c>
      <c r="B649">
        <v>4188</v>
      </c>
      <c r="C649" t="s">
        <v>1452</v>
      </c>
      <c r="D649" t="s">
        <v>1263</v>
      </c>
      <c r="E649">
        <v>761</v>
      </c>
      <c r="F649">
        <v>773.5</v>
      </c>
      <c r="G649">
        <v>1300</v>
      </c>
      <c r="H649" t="s">
        <v>1239</v>
      </c>
      <c r="I649">
        <v>9513</v>
      </c>
      <c r="J649" t="s">
        <v>1448</v>
      </c>
      <c r="K649" t="s">
        <v>1296</v>
      </c>
      <c r="L649">
        <v>2454</v>
      </c>
      <c r="M649">
        <v>2432</v>
      </c>
      <c r="N649">
        <v>400</v>
      </c>
      <c r="O649" t="s">
        <v>1242</v>
      </c>
      <c r="P649">
        <v>0.82593955606173297</v>
      </c>
      <c r="Q649">
        <v>0.84372615563185804</v>
      </c>
      <c r="R649" s="106">
        <v>3.2792781326413598E-2</v>
      </c>
      <c r="S649" s="15">
        <v>1.5777232541275901E-2</v>
      </c>
      <c r="T649">
        <v>0.27478280945917999</v>
      </c>
      <c r="U649">
        <v>0.27478280945917999</v>
      </c>
      <c r="V649">
        <v>0.50084504343052705</v>
      </c>
      <c r="W649">
        <v>0.71</v>
      </c>
      <c r="X649">
        <v>3.37</v>
      </c>
      <c r="Y649">
        <v>161927</v>
      </c>
      <c r="Z649">
        <v>10795</v>
      </c>
      <c r="AA649">
        <v>0.49</v>
      </c>
      <c r="AB649">
        <v>15</v>
      </c>
      <c r="AC649">
        <v>8</v>
      </c>
      <c r="AD649">
        <v>7</v>
      </c>
      <c r="AE649">
        <v>53.33</v>
      </c>
      <c r="AF649">
        <v>12</v>
      </c>
      <c r="AG649">
        <v>6</v>
      </c>
      <c r="AH649">
        <v>4</v>
      </c>
      <c r="AI649">
        <v>5</v>
      </c>
    </row>
    <row r="650" spans="1:35" x14ac:dyDescent="0.2">
      <c r="A650" s="102">
        <v>1608</v>
      </c>
      <c r="B650">
        <v>2587</v>
      </c>
      <c r="C650" t="s">
        <v>1849</v>
      </c>
      <c r="D650" t="s">
        <v>1266</v>
      </c>
      <c r="E650">
        <v>4425</v>
      </c>
      <c r="F650">
        <v>4415</v>
      </c>
      <c r="G650">
        <v>200</v>
      </c>
      <c r="H650" t="s">
        <v>1239</v>
      </c>
      <c r="I650">
        <v>4324</v>
      </c>
      <c r="J650" t="s">
        <v>1471</v>
      </c>
      <c r="K650" t="s">
        <v>1253</v>
      </c>
      <c r="L650">
        <v>3060</v>
      </c>
      <c r="M650">
        <v>3060</v>
      </c>
      <c r="N650">
        <v>300</v>
      </c>
      <c r="O650" t="s">
        <v>1242</v>
      </c>
      <c r="P650">
        <v>0.61739507205784006</v>
      </c>
      <c r="Q650">
        <v>0.80839428184019302</v>
      </c>
      <c r="R650">
        <v>0.20168148755640899</v>
      </c>
      <c r="S650" s="106">
        <v>7.0396687292371204E-4</v>
      </c>
      <c r="T650">
        <v>3.7116504908902899</v>
      </c>
      <c r="U650">
        <v>3.7116504908902899</v>
      </c>
      <c r="V650">
        <v>3.0259468256797999</v>
      </c>
      <c r="W650">
        <v>15.16</v>
      </c>
      <c r="X650">
        <v>3.96</v>
      </c>
      <c r="Y650">
        <v>161463</v>
      </c>
      <c r="Z650">
        <v>23066</v>
      </c>
      <c r="AA650">
        <v>1.22</v>
      </c>
      <c r="AB650">
        <v>7</v>
      </c>
      <c r="AC650">
        <v>4</v>
      </c>
      <c r="AD650">
        <v>3</v>
      </c>
      <c r="AE650">
        <v>57.14</v>
      </c>
      <c r="AF650">
        <v>16</v>
      </c>
      <c r="AG650">
        <v>3</v>
      </c>
      <c r="AH650">
        <v>0</v>
      </c>
      <c r="AI650">
        <v>4</v>
      </c>
    </row>
    <row r="651" spans="1:35" x14ac:dyDescent="0.2">
      <c r="A651" s="102">
        <v>1559</v>
      </c>
      <c r="B651">
        <v>2602</v>
      </c>
      <c r="C651" t="s">
        <v>550</v>
      </c>
      <c r="D651" t="s">
        <v>1266</v>
      </c>
      <c r="E651">
        <v>3590</v>
      </c>
      <c r="F651">
        <v>3520</v>
      </c>
      <c r="G651">
        <v>300</v>
      </c>
      <c r="H651" t="s">
        <v>1239</v>
      </c>
      <c r="I651">
        <v>3064</v>
      </c>
      <c r="J651" t="s">
        <v>1501</v>
      </c>
      <c r="K651" t="s">
        <v>1264</v>
      </c>
      <c r="L651">
        <v>2550</v>
      </c>
      <c r="M651">
        <v>2579</v>
      </c>
      <c r="N651">
        <v>400</v>
      </c>
      <c r="O651" t="s">
        <v>1242</v>
      </c>
      <c r="P651">
        <v>0.784618082012978</v>
      </c>
      <c r="Q651">
        <v>0.81406793406368605</v>
      </c>
      <c r="R651">
        <v>6.3296815246491897E-3</v>
      </c>
      <c r="S651" s="15">
        <v>6.6732751681982602E-2</v>
      </c>
      <c r="T651">
        <v>0.68128927939153305</v>
      </c>
      <c r="U651">
        <v>0.68128927939153305</v>
      </c>
      <c r="V651">
        <v>1.4573875066202799</v>
      </c>
      <c r="W651">
        <v>2.63</v>
      </c>
      <c r="X651">
        <v>2.31</v>
      </c>
      <c r="Y651">
        <v>161382</v>
      </c>
      <c r="Z651">
        <v>10086</v>
      </c>
      <c r="AA651">
        <v>0.63</v>
      </c>
      <c r="AB651">
        <v>16</v>
      </c>
      <c r="AC651">
        <v>10</v>
      </c>
      <c r="AD651">
        <v>6</v>
      </c>
      <c r="AE651">
        <v>62.5</v>
      </c>
      <c r="AF651">
        <v>8</v>
      </c>
      <c r="AG651">
        <v>10</v>
      </c>
      <c r="AH651">
        <v>5</v>
      </c>
      <c r="AI651">
        <v>1</v>
      </c>
    </row>
    <row r="652" spans="1:35" x14ac:dyDescent="0.2">
      <c r="A652" s="102">
        <v>699</v>
      </c>
      <c r="B652">
        <v>5463</v>
      </c>
      <c r="C652" t="s">
        <v>64</v>
      </c>
      <c r="D652" t="s">
        <v>1292</v>
      </c>
      <c r="E652">
        <v>2750</v>
      </c>
      <c r="F652">
        <v>2753</v>
      </c>
      <c r="G652">
        <v>300</v>
      </c>
      <c r="H652" t="s">
        <v>1242</v>
      </c>
      <c r="I652">
        <v>9069</v>
      </c>
      <c r="J652" t="s">
        <v>1349</v>
      </c>
      <c r="K652" t="s">
        <v>1359</v>
      </c>
      <c r="L652">
        <v>813</v>
      </c>
      <c r="M652">
        <v>827</v>
      </c>
      <c r="N652">
        <v>1000</v>
      </c>
      <c r="O652" t="s">
        <v>1239</v>
      </c>
      <c r="P652">
        <v>0.73072310938994001</v>
      </c>
      <c r="Q652">
        <v>0.88460817692905502</v>
      </c>
      <c r="R652">
        <v>0.21007705805947199</v>
      </c>
      <c r="S652" s="15">
        <v>1.8458973292399101E-3</v>
      </c>
      <c r="T652">
        <v>-0.93975355002447303</v>
      </c>
      <c r="U652">
        <v>0.93975355002447303</v>
      </c>
      <c r="V652">
        <v>1.6032182568389799</v>
      </c>
      <c r="W652">
        <v>-2.19</v>
      </c>
      <c r="X652">
        <v>0.13</v>
      </c>
      <c r="Y652">
        <v>161366</v>
      </c>
      <c r="Z652">
        <v>13447</v>
      </c>
      <c r="AA652">
        <v>0.75</v>
      </c>
      <c r="AB652">
        <v>12</v>
      </c>
      <c r="AC652">
        <v>7</v>
      </c>
      <c r="AD652">
        <v>5</v>
      </c>
      <c r="AE652">
        <v>58.33</v>
      </c>
      <c r="AF652">
        <v>13</v>
      </c>
      <c r="AG652">
        <v>4</v>
      </c>
      <c r="AH652">
        <v>1</v>
      </c>
      <c r="AI652">
        <v>7</v>
      </c>
    </row>
    <row r="653" spans="1:35" x14ac:dyDescent="0.2">
      <c r="A653" s="102">
        <v>263</v>
      </c>
      <c r="B653">
        <v>6370</v>
      </c>
      <c r="C653" t="s">
        <v>1480</v>
      </c>
      <c r="D653" t="s">
        <v>1251</v>
      </c>
      <c r="E653">
        <v>3090</v>
      </c>
      <c r="F653">
        <v>3055</v>
      </c>
      <c r="G653">
        <v>300</v>
      </c>
      <c r="H653" t="s">
        <v>1239</v>
      </c>
      <c r="I653">
        <v>8425</v>
      </c>
      <c r="J653" t="s">
        <v>1416</v>
      </c>
      <c r="K653" t="s">
        <v>1245</v>
      </c>
      <c r="L653">
        <v>3085</v>
      </c>
      <c r="M653">
        <v>3115</v>
      </c>
      <c r="N653">
        <v>300</v>
      </c>
      <c r="O653" t="s">
        <v>1242</v>
      </c>
      <c r="P653">
        <v>0.60698624082032004</v>
      </c>
      <c r="Q653">
        <v>0.91956533692237796</v>
      </c>
      <c r="R653" s="15">
        <v>0.20546369206840301</v>
      </c>
      <c r="S653" s="15">
        <v>4.3108212808348999E-2</v>
      </c>
      <c r="T653">
        <v>0.53560727978322897</v>
      </c>
      <c r="U653">
        <v>0.53560727978322897</v>
      </c>
      <c r="V653">
        <v>1.1724105943584899</v>
      </c>
      <c r="W653">
        <v>1.26</v>
      </c>
      <c r="X653">
        <v>1.93</v>
      </c>
      <c r="Y653">
        <v>161268</v>
      </c>
      <c r="Z653">
        <v>12405</v>
      </c>
      <c r="AA653">
        <v>0.64</v>
      </c>
      <c r="AB653">
        <v>13</v>
      </c>
      <c r="AC653">
        <v>8</v>
      </c>
      <c r="AD653">
        <v>5</v>
      </c>
      <c r="AE653">
        <v>61.54</v>
      </c>
      <c r="AF653">
        <v>14</v>
      </c>
      <c r="AG653">
        <v>5</v>
      </c>
      <c r="AH653">
        <v>1</v>
      </c>
      <c r="AI653">
        <v>7</v>
      </c>
    </row>
    <row r="654" spans="1:35" x14ac:dyDescent="0.2">
      <c r="A654" s="102">
        <v>964</v>
      </c>
      <c r="B654">
        <v>4114</v>
      </c>
      <c r="C654" t="s">
        <v>1391</v>
      </c>
      <c r="D654" t="s">
        <v>1263</v>
      </c>
      <c r="E654">
        <v>5830</v>
      </c>
      <c r="F654">
        <v>5800</v>
      </c>
      <c r="G654">
        <v>100</v>
      </c>
      <c r="H654" t="s">
        <v>1239</v>
      </c>
      <c r="I654">
        <v>5406</v>
      </c>
      <c r="J654" t="s">
        <v>1569</v>
      </c>
      <c r="K654" t="s">
        <v>1292</v>
      </c>
      <c r="L654">
        <v>426</v>
      </c>
      <c r="M654">
        <v>427</v>
      </c>
      <c r="N654">
        <v>1400</v>
      </c>
      <c r="O654" t="s">
        <v>1242</v>
      </c>
      <c r="P654">
        <v>0.90429926579161801</v>
      </c>
      <c r="Q654">
        <v>0.86223393805186899</v>
      </c>
      <c r="R654">
        <v>6.6571207405924995E-2</v>
      </c>
      <c r="S654">
        <v>3.6682772653321198E-2</v>
      </c>
      <c r="T654">
        <v>2.5185497774869998</v>
      </c>
      <c r="U654">
        <v>2.5185497774869998</v>
      </c>
      <c r="V654">
        <v>2.4760520616254298</v>
      </c>
      <c r="W654">
        <v>12.29</v>
      </c>
      <c r="X654">
        <v>3.07</v>
      </c>
      <c r="Y654">
        <v>160959</v>
      </c>
      <c r="Z654">
        <v>10731</v>
      </c>
      <c r="AA654">
        <v>0.68</v>
      </c>
      <c r="AB654">
        <v>15</v>
      </c>
      <c r="AC654">
        <v>9</v>
      </c>
      <c r="AD654">
        <v>6</v>
      </c>
      <c r="AE654">
        <v>60</v>
      </c>
      <c r="AF654">
        <v>11</v>
      </c>
      <c r="AG654">
        <v>6</v>
      </c>
      <c r="AH654">
        <v>4</v>
      </c>
      <c r="AI654">
        <v>5</v>
      </c>
    </row>
    <row r="655" spans="1:35" x14ac:dyDescent="0.2">
      <c r="A655" s="102">
        <v>676</v>
      </c>
      <c r="B655">
        <v>6457</v>
      </c>
      <c r="C655" t="s">
        <v>1563</v>
      </c>
      <c r="D655" t="s">
        <v>1251</v>
      </c>
      <c r="E655">
        <v>3095</v>
      </c>
      <c r="F655">
        <v>3085</v>
      </c>
      <c r="G655">
        <v>200</v>
      </c>
      <c r="H655" t="s">
        <v>1239</v>
      </c>
      <c r="I655">
        <v>8919</v>
      </c>
      <c r="J655" t="s">
        <v>1652</v>
      </c>
      <c r="K655" t="s">
        <v>1260</v>
      </c>
      <c r="L655">
        <v>3665</v>
      </c>
      <c r="M655">
        <v>3795</v>
      </c>
      <c r="N655">
        <v>200</v>
      </c>
      <c r="O655" t="s">
        <v>1242</v>
      </c>
      <c r="P655">
        <v>0.69552255747382696</v>
      </c>
      <c r="Q655">
        <v>0.88674352034536996</v>
      </c>
      <c r="R655" s="15">
        <v>0.14840033970139499</v>
      </c>
      <c r="S655">
        <v>2.2769441834190399E-3</v>
      </c>
      <c r="T655">
        <v>3.1407884284402199</v>
      </c>
      <c r="U655">
        <v>3.1407884284402199</v>
      </c>
      <c r="V655">
        <v>3.5203525097161301</v>
      </c>
      <c r="W655">
        <v>13.54</v>
      </c>
      <c r="X655">
        <v>18.71</v>
      </c>
      <c r="Y655">
        <v>160653</v>
      </c>
      <c r="Z655">
        <v>14605</v>
      </c>
      <c r="AA655">
        <v>0.79</v>
      </c>
      <c r="AB655">
        <v>11</v>
      </c>
      <c r="AC655">
        <v>7</v>
      </c>
      <c r="AD655">
        <v>4</v>
      </c>
      <c r="AE655">
        <v>63.64</v>
      </c>
      <c r="AF655">
        <v>7</v>
      </c>
      <c r="AG655">
        <v>7</v>
      </c>
      <c r="AH655">
        <v>4</v>
      </c>
      <c r="AI655">
        <v>0</v>
      </c>
    </row>
    <row r="656" spans="1:35" x14ac:dyDescent="0.2">
      <c r="A656" s="102">
        <v>1295</v>
      </c>
      <c r="B656">
        <v>6371</v>
      </c>
      <c r="C656" t="s">
        <v>1399</v>
      </c>
      <c r="D656" t="s">
        <v>1251</v>
      </c>
      <c r="E656">
        <v>3010</v>
      </c>
      <c r="F656">
        <v>3070</v>
      </c>
      <c r="G656">
        <v>300</v>
      </c>
      <c r="H656" t="s">
        <v>1239</v>
      </c>
      <c r="I656">
        <v>7453</v>
      </c>
      <c r="J656" t="s">
        <v>51</v>
      </c>
      <c r="K656" t="s">
        <v>1264</v>
      </c>
      <c r="L656">
        <v>1632</v>
      </c>
      <c r="M656">
        <v>1643</v>
      </c>
      <c r="N656">
        <v>600</v>
      </c>
      <c r="O656" t="s">
        <v>1242</v>
      </c>
      <c r="P656">
        <v>0.89249639926254198</v>
      </c>
      <c r="Q656">
        <v>0.836920519749767</v>
      </c>
      <c r="R656" s="106">
        <v>0.129945489253702</v>
      </c>
      <c r="S656" s="106">
        <v>2.0256688422108499E-2</v>
      </c>
      <c r="T656">
        <v>1.3937930641754199</v>
      </c>
      <c r="U656">
        <v>1.3937930641754199</v>
      </c>
      <c r="V656">
        <v>1.3971204798235199</v>
      </c>
      <c r="W656">
        <v>11.26</v>
      </c>
      <c r="X656">
        <v>7.04</v>
      </c>
      <c r="Y656">
        <v>160429</v>
      </c>
      <c r="Z656">
        <v>11459</v>
      </c>
      <c r="AA656">
        <v>0.54</v>
      </c>
      <c r="AB656">
        <v>14</v>
      </c>
      <c r="AC656">
        <v>8</v>
      </c>
      <c r="AD656">
        <v>6</v>
      </c>
      <c r="AE656">
        <v>57.14</v>
      </c>
      <c r="AF656">
        <v>11</v>
      </c>
      <c r="AG656">
        <v>6</v>
      </c>
      <c r="AH656">
        <v>3</v>
      </c>
      <c r="AI656">
        <v>5</v>
      </c>
    </row>
    <row r="657" spans="1:35" x14ac:dyDescent="0.2">
      <c r="A657" s="102">
        <v>804</v>
      </c>
      <c r="B657">
        <v>1812</v>
      </c>
      <c r="C657" t="s">
        <v>1335</v>
      </c>
      <c r="D657" t="s">
        <v>1249</v>
      </c>
      <c r="E657">
        <v>1206</v>
      </c>
      <c r="F657">
        <v>1220</v>
      </c>
      <c r="G657">
        <v>900</v>
      </c>
      <c r="H657" t="s">
        <v>1242</v>
      </c>
      <c r="I657">
        <v>3865</v>
      </c>
      <c r="J657" t="s">
        <v>1189</v>
      </c>
      <c r="K657" t="s">
        <v>1453</v>
      </c>
      <c r="L657">
        <v>460</v>
      </c>
      <c r="M657">
        <v>476</v>
      </c>
      <c r="N657">
        <v>2300</v>
      </c>
      <c r="O657" t="s">
        <v>1239</v>
      </c>
      <c r="P657">
        <v>0.87383080693205895</v>
      </c>
      <c r="Q657">
        <v>0.87652131391115096</v>
      </c>
      <c r="R657">
        <v>0.32136066882896502</v>
      </c>
      <c r="S657">
        <v>1.46355684267701E-2</v>
      </c>
      <c r="T657">
        <v>-0.89535999865632199</v>
      </c>
      <c r="U657">
        <v>0.89535999865632199</v>
      </c>
      <c r="V657">
        <v>0.951070935920313</v>
      </c>
      <c r="W657">
        <v>-2.2799999999999998</v>
      </c>
      <c r="X657">
        <v>0.28999999999999998</v>
      </c>
      <c r="Y657">
        <v>160318</v>
      </c>
      <c r="Z657">
        <v>7634</v>
      </c>
      <c r="AA657">
        <v>0.3</v>
      </c>
      <c r="AB657">
        <v>21</v>
      </c>
      <c r="AC657">
        <v>11</v>
      </c>
      <c r="AD657">
        <v>10</v>
      </c>
      <c r="AE657">
        <v>52.38</v>
      </c>
      <c r="AF657">
        <v>13</v>
      </c>
      <c r="AG657">
        <v>6</v>
      </c>
      <c r="AH657">
        <v>5</v>
      </c>
      <c r="AI657">
        <v>10</v>
      </c>
    </row>
    <row r="658" spans="1:35" x14ac:dyDescent="0.2">
      <c r="A658" s="102">
        <v>344</v>
      </c>
      <c r="B658">
        <v>7201</v>
      </c>
      <c r="C658" t="s">
        <v>1279</v>
      </c>
      <c r="D658" t="s">
        <v>1256</v>
      </c>
      <c r="E658">
        <v>484.9</v>
      </c>
      <c r="F658">
        <v>481.4</v>
      </c>
      <c r="G658">
        <v>2200</v>
      </c>
      <c r="H658" t="s">
        <v>1242</v>
      </c>
      <c r="I658">
        <v>7976</v>
      </c>
      <c r="J658" t="s">
        <v>1289</v>
      </c>
      <c r="K658" t="s">
        <v>1262</v>
      </c>
      <c r="L658">
        <v>1508</v>
      </c>
      <c r="M658">
        <v>1540</v>
      </c>
      <c r="N658">
        <v>700</v>
      </c>
      <c r="O658" t="s">
        <v>1239</v>
      </c>
      <c r="P658">
        <v>0.87627629480873304</v>
      </c>
      <c r="Q658">
        <v>0.910903907086836</v>
      </c>
      <c r="R658">
        <v>2.58235263452797E-2</v>
      </c>
      <c r="S658">
        <v>6.4281248763519996E-2</v>
      </c>
      <c r="T658">
        <v>-2.8226915038042701</v>
      </c>
      <c r="U658">
        <v>2.8226915038042701</v>
      </c>
      <c r="V658">
        <v>2.80328235651365</v>
      </c>
      <c r="W658">
        <v>-21.02</v>
      </c>
      <c r="X658">
        <v>1.76</v>
      </c>
      <c r="Y658">
        <v>160268</v>
      </c>
      <c r="Z658">
        <v>10017</v>
      </c>
      <c r="AA658">
        <v>0.56000000000000005</v>
      </c>
      <c r="AB658">
        <v>16</v>
      </c>
      <c r="AC658">
        <v>9</v>
      </c>
      <c r="AD658">
        <v>7</v>
      </c>
      <c r="AE658">
        <v>56.25</v>
      </c>
      <c r="AF658">
        <v>13</v>
      </c>
      <c r="AG658">
        <v>6</v>
      </c>
      <c r="AH658">
        <v>4</v>
      </c>
      <c r="AI658">
        <v>6</v>
      </c>
    </row>
    <row r="659" spans="1:35" x14ac:dyDescent="0.2">
      <c r="A659" s="102">
        <v>837</v>
      </c>
      <c r="B659">
        <v>1332</v>
      </c>
      <c r="C659" t="s">
        <v>1647</v>
      </c>
      <c r="D659" t="s">
        <v>1357</v>
      </c>
      <c r="E659">
        <v>571</v>
      </c>
      <c r="F659">
        <v>570</v>
      </c>
      <c r="G659">
        <v>1900</v>
      </c>
      <c r="H659" t="s">
        <v>1239</v>
      </c>
      <c r="I659">
        <v>3865</v>
      </c>
      <c r="J659" t="s">
        <v>1189</v>
      </c>
      <c r="K659" t="s">
        <v>1453</v>
      </c>
      <c r="L659">
        <v>460</v>
      </c>
      <c r="M659">
        <v>476</v>
      </c>
      <c r="N659">
        <v>2300</v>
      </c>
      <c r="O659" t="s">
        <v>1242</v>
      </c>
      <c r="P659">
        <v>0.79387282097689904</v>
      </c>
      <c r="Q659">
        <v>0.87316666718253599</v>
      </c>
      <c r="R659">
        <v>3.9720733115559299E-2</v>
      </c>
      <c r="S659">
        <v>2.6318562805221199E-2</v>
      </c>
      <c r="T659">
        <v>1.26350043634244</v>
      </c>
      <c r="U659">
        <v>1.26350043634244</v>
      </c>
      <c r="V659">
        <v>1.5411970796380201</v>
      </c>
      <c r="W659">
        <v>4.33</v>
      </c>
      <c r="X659">
        <v>1.0900000000000001</v>
      </c>
      <c r="Y659">
        <v>159011</v>
      </c>
      <c r="Z659">
        <v>8369</v>
      </c>
      <c r="AA659">
        <v>0.38</v>
      </c>
      <c r="AB659">
        <v>19</v>
      </c>
      <c r="AC659">
        <v>11</v>
      </c>
      <c r="AD659">
        <v>8</v>
      </c>
      <c r="AE659">
        <v>57.89</v>
      </c>
      <c r="AF659">
        <v>12</v>
      </c>
      <c r="AG659">
        <v>8</v>
      </c>
      <c r="AH659">
        <v>4</v>
      </c>
      <c r="AI659">
        <v>7</v>
      </c>
    </row>
    <row r="660" spans="1:35" x14ac:dyDescent="0.2">
      <c r="A660" s="102">
        <v>653</v>
      </c>
      <c r="B660">
        <v>4183</v>
      </c>
      <c r="C660" t="s">
        <v>1432</v>
      </c>
      <c r="D660" t="s">
        <v>1263</v>
      </c>
      <c r="E660">
        <v>2400</v>
      </c>
      <c r="F660">
        <v>2450</v>
      </c>
      <c r="G660">
        <v>300</v>
      </c>
      <c r="H660" t="s">
        <v>1239</v>
      </c>
      <c r="I660">
        <v>7259</v>
      </c>
      <c r="J660" t="s">
        <v>25</v>
      </c>
      <c r="K660" t="s">
        <v>1256</v>
      </c>
      <c r="L660">
        <v>3750</v>
      </c>
      <c r="M660">
        <v>3725</v>
      </c>
      <c r="N660">
        <v>200</v>
      </c>
      <c r="O660" t="s">
        <v>1242</v>
      </c>
      <c r="P660">
        <v>0.78121356325486402</v>
      </c>
      <c r="Q660">
        <v>0.88816825342723305</v>
      </c>
      <c r="R660" s="106">
        <v>0.107953254044828</v>
      </c>
      <c r="S660" s="106">
        <v>3.71141206115869E-3</v>
      </c>
      <c r="T660">
        <v>0.18403615775353999</v>
      </c>
      <c r="U660">
        <v>0.18403615775353999</v>
      </c>
      <c r="V660">
        <v>0.27489984814741097</v>
      </c>
      <c r="W660">
        <v>0.64</v>
      </c>
      <c r="X660">
        <v>1.34</v>
      </c>
      <c r="Y660">
        <v>158937</v>
      </c>
      <c r="Z660">
        <v>12226</v>
      </c>
      <c r="AA660">
        <v>0.84</v>
      </c>
      <c r="AB660">
        <v>13</v>
      </c>
      <c r="AC660">
        <v>7</v>
      </c>
      <c r="AD660">
        <v>6</v>
      </c>
      <c r="AE660">
        <v>53.85</v>
      </c>
      <c r="AF660">
        <v>13</v>
      </c>
      <c r="AG660">
        <v>7</v>
      </c>
      <c r="AH660">
        <v>2</v>
      </c>
      <c r="AI660">
        <v>4</v>
      </c>
    </row>
    <row r="661" spans="1:35" x14ac:dyDescent="0.2">
      <c r="A661" s="102">
        <v>1281</v>
      </c>
      <c r="B661">
        <v>5444</v>
      </c>
      <c r="C661" t="s">
        <v>1681</v>
      </c>
      <c r="D661" t="s">
        <v>1292</v>
      </c>
      <c r="E661">
        <v>2366</v>
      </c>
      <c r="F661">
        <v>2395</v>
      </c>
      <c r="G661">
        <v>400</v>
      </c>
      <c r="H661" t="s">
        <v>1239</v>
      </c>
      <c r="I661">
        <v>9143</v>
      </c>
      <c r="J661" t="s">
        <v>1440</v>
      </c>
      <c r="K661" t="s">
        <v>1359</v>
      </c>
      <c r="L661">
        <v>2150</v>
      </c>
      <c r="M661">
        <v>2154</v>
      </c>
      <c r="N661">
        <v>400</v>
      </c>
      <c r="O661" t="s">
        <v>1242</v>
      </c>
      <c r="P661">
        <v>0.87332094224789103</v>
      </c>
      <c r="Q661">
        <v>0.83812476636755895</v>
      </c>
      <c r="R661">
        <v>0.12983233731698099</v>
      </c>
      <c r="S661">
        <v>3.8137616316685899E-2</v>
      </c>
      <c r="T661">
        <v>0.92717120998081903</v>
      </c>
      <c r="U661">
        <v>0.92717120998081903</v>
      </c>
      <c r="V661">
        <v>1.2745664299580199</v>
      </c>
      <c r="W661">
        <v>3.28</v>
      </c>
      <c r="X661">
        <v>10.06</v>
      </c>
      <c r="Y661">
        <v>158619</v>
      </c>
      <c r="Z661">
        <v>12201</v>
      </c>
      <c r="AA661">
        <v>0.79</v>
      </c>
      <c r="AB661">
        <v>13</v>
      </c>
      <c r="AC661">
        <v>7</v>
      </c>
      <c r="AD661">
        <v>6</v>
      </c>
      <c r="AE661">
        <v>53.85</v>
      </c>
      <c r="AF661">
        <v>10</v>
      </c>
      <c r="AG661">
        <v>7</v>
      </c>
      <c r="AH661">
        <v>4</v>
      </c>
      <c r="AI661">
        <v>2</v>
      </c>
    </row>
    <row r="662" spans="1:35" x14ac:dyDescent="0.2">
      <c r="A662" s="102">
        <v>294</v>
      </c>
      <c r="B662">
        <v>2371</v>
      </c>
      <c r="C662" t="s">
        <v>589</v>
      </c>
      <c r="D662" t="s">
        <v>1253</v>
      </c>
      <c r="E662">
        <v>2673</v>
      </c>
      <c r="F662">
        <v>2675</v>
      </c>
      <c r="G662">
        <v>300</v>
      </c>
      <c r="H662" t="s">
        <v>1242</v>
      </c>
      <c r="I662">
        <v>6758</v>
      </c>
      <c r="J662" t="s">
        <v>1255</v>
      </c>
      <c r="K662" t="s">
        <v>1244</v>
      </c>
      <c r="L662">
        <v>7105</v>
      </c>
      <c r="M662">
        <v>7269</v>
      </c>
      <c r="N662">
        <v>100</v>
      </c>
      <c r="O662" t="s">
        <v>1239</v>
      </c>
      <c r="P662">
        <v>0.84634920187362495</v>
      </c>
      <c r="Q662">
        <v>0.91673382682097104</v>
      </c>
      <c r="R662">
        <v>7.8814698944063094E-2</v>
      </c>
      <c r="S662">
        <v>5.1791526367641803E-2</v>
      </c>
      <c r="T662">
        <v>-1.10685807459311</v>
      </c>
      <c r="U662">
        <v>1.10685807459311</v>
      </c>
      <c r="V662">
        <v>0.27282988794246499</v>
      </c>
      <c r="W662">
        <v>-2.95</v>
      </c>
      <c r="X662">
        <v>10.4</v>
      </c>
      <c r="Y662">
        <v>158352</v>
      </c>
      <c r="Z662">
        <v>10557</v>
      </c>
      <c r="AA662">
        <v>0.67</v>
      </c>
      <c r="AB662">
        <v>15</v>
      </c>
      <c r="AC662">
        <v>10</v>
      </c>
      <c r="AD662">
        <v>5</v>
      </c>
      <c r="AE662">
        <v>66.67</v>
      </c>
      <c r="AF662">
        <v>11</v>
      </c>
      <c r="AG662">
        <v>7</v>
      </c>
      <c r="AH662">
        <v>4</v>
      </c>
      <c r="AI662">
        <v>4</v>
      </c>
    </row>
    <row r="663" spans="1:35" x14ac:dyDescent="0.2">
      <c r="A663" s="102">
        <v>989</v>
      </c>
      <c r="B663">
        <v>2201</v>
      </c>
      <c r="C663" t="s">
        <v>579</v>
      </c>
      <c r="D663" t="s">
        <v>1266</v>
      </c>
      <c r="E663">
        <v>4420</v>
      </c>
      <c r="F663">
        <v>4440</v>
      </c>
      <c r="G663">
        <v>200</v>
      </c>
      <c r="H663" t="s">
        <v>1239</v>
      </c>
      <c r="I663">
        <v>4849</v>
      </c>
      <c r="J663" t="s">
        <v>546</v>
      </c>
      <c r="K663" t="s">
        <v>1253</v>
      </c>
      <c r="L663">
        <v>3310</v>
      </c>
      <c r="M663">
        <v>3350</v>
      </c>
      <c r="N663">
        <v>300</v>
      </c>
      <c r="O663" t="s">
        <v>1242</v>
      </c>
      <c r="P663">
        <v>0.93485256400628602</v>
      </c>
      <c r="Q663">
        <v>0.85956806468972002</v>
      </c>
      <c r="R663" s="15">
        <v>1.64307917817E-3</v>
      </c>
      <c r="S663">
        <v>2.3940330061188401E-3</v>
      </c>
      <c r="T663">
        <v>2.4886485805320802</v>
      </c>
      <c r="U663">
        <v>2.4886485805320802</v>
      </c>
      <c r="V663">
        <v>2.9267139233587298</v>
      </c>
      <c r="W663">
        <v>14.75</v>
      </c>
      <c r="X663">
        <v>13.18</v>
      </c>
      <c r="Y663">
        <v>158053</v>
      </c>
      <c r="Z663">
        <v>17561</v>
      </c>
      <c r="AA663">
        <v>1.02</v>
      </c>
      <c r="AB663">
        <v>9</v>
      </c>
      <c r="AC663">
        <v>6</v>
      </c>
      <c r="AD663">
        <v>3</v>
      </c>
      <c r="AE663">
        <v>66.67</v>
      </c>
      <c r="AF663">
        <v>6</v>
      </c>
      <c r="AG663">
        <v>6</v>
      </c>
      <c r="AH663">
        <v>3</v>
      </c>
      <c r="AI663">
        <v>0</v>
      </c>
    </row>
    <row r="664" spans="1:35" x14ac:dyDescent="0.2">
      <c r="A664" s="102">
        <v>326</v>
      </c>
      <c r="B664">
        <v>2206</v>
      </c>
      <c r="C664" t="s">
        <v>581</v>
      </c>
      <c r="D664" t="s">
        <v>1266</v>
      </c>
      <c r="E664">
        <v>4520</v>
      </c>
      <c r="F664">
        <v>4535</v>
      </c>
      <c r="G664">
        <v>200</v>
      </c>
      <c r="H664" t="s">
        <v>1239</v>
      </c>
      <c r="I664">
        <v>3863</v>
      </c>
      <c r="J664" t="s">
        <v>1454</v>
      </c>
      <c r="K664" t="s">
        <v>1453</v>
      </c>
      <c r="L664">
        <v>1633</v>
      </c>
      <c r="M664">
        <v>1645</v>
      </c>
      <c r="N664">
        <v>600</v>
      </c>
      <c r="O664" t="s">
        <v>1242</v>
      </c>
      <c r="P664">
        <v>0.808728307772277</v>
      </c>
      <c r="Q664">
        <v>0.91288151506205295</v>
      </c>
      <c r="R664">
        <v>0.23246409473065899</v>
      </c>
      <c r="S664">
        <v>4.5563510059264498E-2</v>
      </c>
      <c r="T664">
        <v>1.80587149470429</v>
      </c>
      <c r="U664">
        <v>1.80587149470429</v>
      </c>
      <c r="V664">
        <v>1.4079498920181399</v>
      </c>
      <c r="W664">
        <v>3.49</v>
      </c>
      <c r="X664">
        <v>8.82</v>
      </c>
      <c r="Y664">
        <v>158050</v>
      </c>
      <c r="Z664">
        <v>15805</v>
      </c>
      <c r="AA664">
        <v>0.96</v>
      </c>
      <c r="AB664">
        <v>10</v>
      </c>
      <c r="AC664">
        <v>5</v>
      </c>
      <c r="AD664">
        <v>5</v>
      </c>
      <c r="AE664">
        <v>50</v>
      </c>
      <c r="AF664">
        <v>12</v>
      </c>
      <c r="AG664">
        <v>4</v>
      </c>
      <c r="AH664">
        <v>1</v>
      </c>
      <c r="AI664">
        <v>5</v>
      </c>
    </row>
    <row r="665" spans="1:35" x14ac:dyDescent="0.2">
      <c r="A665" s="102">
        <v>1149</v>
      </c>
      <c r="B665">
        <v>6113</v>
      </c>
      <c r="C665" t="s">
        <v>1561</v>
      </c>
      <c r="D665" t="s">
        <v>1251</v>
      </c>
      <c r="E665">
        <v>1019</v>
      </c>
      <c r="F665">
        <v>1039</v>
      </c>
      <c r="G665">
        <v>1000</v>
      </c>
      <c r="H665" t="s">
        <v>1242</v>
      </c>
      <c r="I665">
        <v>6141</v>
      </c>
      <c r="J665" t="s">
        <v>1476</v>
      </c>
      <c r="K665" t="s">
        <v>1251</v>
      </c>
      <c r="L665">
        <v>1420</v>
      </c>
      <c r="M665">
        <v>1479</v>
      </c>
      <c r="N665">
        <v>700</v>
      </c>
      <c r="O665" t="s">
        <v>1239</v>
      </c>
      <c r="P665">
        <v>0.902594630317331</v>
      </c>
      <c r="Q665">
        <v>0.84821668568748798</v>
      </c>
      <c r="R665">
        <v>0.27677290735454302</v>
      </c>
      <c r="S665">
        <v>4.15255962612621E-3</v>
      </c>
      <c r="T665">
        <v>-1.3345943682742101</v>
      </c>
      <c r="U665">
        <v>1.3345943682742101</v>
      </c>
      <c r="V665">
        <v>1.2126812677485499</v>
      </c>
      <c r="W665">
        <v>-3.1</v>
      </c>
      <c r="X665">
        <v>0.36</v>
      </c>
      <c r="Y665">
        <v>157700</v>
      </c>
      <c r="Z665">
        <v>10513</v>
      </c>
      <c r="AA665">
        <v>0.57999999999999996</v>
      </c>
      <c r="AB665">
        <v>15</v>
      </c>
      <c r="AC665">
        <v>10</v>
      </c>
      <c r="AD665">
        <v>5</v>
      </c>
      <c r="AE665">
        <v>66.67</v>
      </c>
      <c r="AF665">
        <v>14</v>
      </c>
      <c r="AG665">
        <v>5</v>
      </c>
      <c r="AH665">
        <v>2</v>
      </c>
      <c r="AI665">
        <v>8</v>
      </c>
    </row>
    <row r="666" spans="1:35" x14ac:dyDescent="0.2">
      <c r="A666" s="102">
        <v>1244</v>
      </c>
      <c r="B666">
        <v>5714</v>
      </c>
      <c r="C666" t="s">
        <v>708</v>
      </c>
      <c r="D666" t="s">
        <v>1254</v>
      </c>
      <c r="E666">
        <v>3725</v>
      </c>
      <c r="F666">
        <v>3735</v>
      </c>
      <c r="G666">
        <v>200</v>
      </c>
      <c r="H666" t="s">
        <v>1239</v>
      </c>
      <c r="I666">
        <v>6287</v>
      </c>
      <c r="J666" t="s">
        <v>1340</v>
      </c>
      <c r="K666" t="s">
        <v>1251</v>
      </c>
      <c r="L666">
        <v>2730</v>
      </c>
      <c r="M666">
        <v>2664</v>
      </c>
      <c r="N666">
        <v>300</v>
      </c>
      <c r="O666" t="s">
        <v>1242</v>
      </c>
      <c r="P666">
        <v>0.61854295833475004</v>
      </c>
      <c r="Q666">
        <v>0.84133920198177303</v>
      </c>
      <c r="R666" s="106">
        <v>0.43298259665745298</v>
      </c>
      <c r="S666">
        <v>4.2436209970413301E-2</v>
      </c>
      <c r="T666">
        <v>2.3173757474162602</v>
      </c>
      <c r="U666">
        <v>2.3173757474162602</v>
      </c>
      <c r="V666">
        <v>2.8947264045943299</v>
      </c>
      <c r="W666">
        <v>11.77</v>
      </c>
      <c r="X666">
        <v>6.99</v>
      </c>
      <c r="Y666">
        <v>156917</v>
      </c>
      <c r="Z666">
        <v>13076</v>
      </c>
      <c r="AA666">
        <v>0.66</v>
      </c>
      <c r="AB666">
        <v>12</v>
      </c>
      <c r="AC666">
        <v>7</v>
      </c>
      <c r="AD666">
        <v>5</v>
      </c>
      <c r="AE666">
        <v>58.33</v>
      </c>
      <c r="AF666">
        <v>11</v>
      </c>
      <c r="AG666">
        <v>7</v>
      </c>
      <c r="AH666">
        <v>3</v>
      </c>
      <c r="AI666">
        <v>2</v>
      </c>
    </row>
    <row r="667" spans="1:35" x14ac:dyDescent="0.2">
      <c r="A667" s="102">
        <v>1346</v>
      </c>
      <c r="B667">
        <v>6269</v>
      </c>
      <c r="C667" t="s">
        <v>1649</v>
      </c>
      <c r="D667" t="s">
        <v>1251</v>
      </c>
      <c r="E667">
        <v>1901</v>
      </c>
      <c r="F667">
        <v>1883</v>
      </c>
      <c r="G667">
        <v>500</v>
      </c>
      <c r="H667" t="s">
        <v>1242</v>
      </c>
      <c r="I667">
        <v>9956</v>
      </c>
      <c r="J667" t="s">
        <v>1194</v>
      </c>
      <c r="K667" t="s">
        <v>1264</v>
      </c>
      <c r="L667">
        <v>1750</v>
      </c>
      <c r="M667">
        <v>1724</v>
      </c>
      <c r="N667">
        <v>500</v>
      </c>
      <c r="O667" t="s">
        <v>1239</v>
      </c>
      <c r="P667">
        <v>0.83682417974940204</v>
      </c>
      <c r="Q667">
        <v>0.83272261030281103</v>
      </c>
      <c r="R667">
        <v>0.38561607909760798</v>
      </c>
      <c r="S667">
        <v>1.5457273482081899E-2</v>
      </c>
      <c r="T667">
        <v>-1.9243783865879001</v>
      </c>
      <c r="U667">
        <v>1.9243783865879001</v>
      </c>
      <c r="V667">
        <v>1.60433307019476</v>
      </c>
      <c r="W667">
        <v>-14.59</v>
      </c>
      <c r="X667">
        <v>8.44</v>
      </c>
      <c r="Y667">
        <v>156153</v>
      </c>
      <c r="Z667">
        <v>9760</v>
      </c>
      <c r="AA667">
        <v>0.51</v>
      </c>
      <c r="AB667">
        <v>16</v>
      </c>
      <c r="AC667">
        <v>8</v>
      </c>
      <c r="AD667">
        <v>8</v>
      </c>
      <c r="AE667">
        <v>50</v>
      </c>
      <c r="AF667">
        <v>11</v>
      </c>
      <c r="AG667">
        <v>5</v>
      </c>
      <c r="AH667">
        <v>6</v>
      </c>
      <c r="AI667">
        <v>5</v>
      </c>
    </row>
    <row r="668" spans="1:35" x14ac:dyDescent="0.2">
      <c r="A668" s="102">
        <v>1103</v>
      </c>
      <c r="B668">
        <v>2801</v>
      </c>
      <c r="C668" t="s">
        <v>603</v>
      </c>
      <c r="D668" t="s">
        <v>1266</v>
      </c>
      <c r="E668">
        <v>5480</v>
      </c>
      <c r="F668">
        <v>5500</v>
      </c>
      <c r="G668">
        <v>200</v>
      </c>
      <c r="H668" t="s">
        <v>1242</v>
      </c>
      <c r="I668">
        <v>4182</v>
      </c>
      <c r="J668" t="s">
        <v>45</v>
      </c>
      <c r="K668" t="s">
        <v>1263</v>
      </c>
      <c r="L668">
        <v>1733</v>
      </c>
      <c r="M668">
        <v>1769</v>
      </c>
      <c r="N668">
        <v>600</v>
      </c>
      <c r="O668" t="s">
        <v>1239</v>
      </c>
      <c r="P668">
        <v>0.76625536314691201</v>
      </c>
      <c r="Q668">
        <v>0.85135741087725303</v>
      </c>
      <c r="R668" s="106">
        <v>3.3515860650615799E-2</v>
      </c>
      <c r="S668" s="15">
        <v>9.5296784857261101E-3</v>
      </c>
      <c r="T668">
        <v>-1.2209942147444299</v>
      </c>
      <c r="U668">
        <v>1.2209942147444299</v>
      </c>
      <c r="V668">
        <v>0.87010089575197702</v>
      </c>
      <c r="W668">
        <v>-3.88</v>
      </c>
      <c r="X668">
        <v>3.51</v>
      </c>
      <c r="Y668">
        <v>156084</v>
      </c>
      <c r="Z668">
        <v>6786</v>
      </c>
      <c r="AA668">
        <v>0.3</v>
      </c>
      <c r="AB668">
        <v>23</v>
      </c>
      <c r="AC668">
        <v>14</v>
      </c>
      <c r="AD668">
        <v>9</v>
      </c>
      <c r="AE668">
        <v>60.87</v>
      </c>
      <c r="AF668">
        <v>10</v>
      </c>
      <c r="AG668">
        <v>10</v>
      </c>
      <c r="AH668">
        <v>9</v>
      </c>
      <c r="AI668">
        <v>4</v>
      </c>
    </row>
    <row r="669" spans="1:35" x14ac:dyDescent="0.2">
      <c r="A669" s="102">
        <v>512</v>
      </c>
      <c r="B669">
        <v>4185</v>
      </c>
      <c r="C669" t="s">
        <v>1642</v>
      </c>
      <c r="D669" t="s">
        <v>1263</v>
      </c>
      <c r="E669">
        <v>2057</v>
      </c>
      <c r="F669">
        <v>2087</v>
      </c>
      <c r="G669">
        <v>400</v>
      </c>
      <c r="H669" t="s">
        <v>1239</v>
      </c>
      <c r="I669">
        <v>4626</v>
      </c>
      <c r="J669" t="s">
        <v>1494</v>
      </c>
      <c r="K669" t="s">
        <v>1263</v>
      </c>
      <c r="L669">
        <v>4545</v>
      </c>
      <c r="M669">
        <v>4565</v>
      </c>
      <c r="N669">
        <v>200</v>
      </c>
      <c r="O669" t="s">
        <v>1242</v>
      </c>
      <c r="P669">
        <v>0.72290476606700205</v>
      </c>
      <c r="Q669">
        <v>0.89934426433992498</v>
      </c>
      <c r="R669">
        <v>8.0910240157617094E-2</v>
      </c>
      <c r="S669" s="15">
        <v>9.1824729542280104E-2</v>
      </c>
      <c r="T669">
        <v>2.65471736016832E-2</v>
      </c>
      <c r="U669">
        <v>2.65471736016832E-2</v>
      </c>
      <c r="V669">
        <v>0.12209460874627399</v>
      </c>
      <c r="W669">
        <v>0.12</v>
      </c>
      <c r="X669">
        <v>8.57</v>
      </c>
      <c r="Y669">
        <v>155837</v>
      </c>
      <c r="Z669">
        <v>10389</v>
      </c>
      <c r="AA669">
        <v>0.53</v>
      </c>
      <c r="AB669">
        <v>15</v>
      </c>
      <c r="AC669">
        <v>10</v>
      </c>
      <c r="AD669">
        <v>5</v>
      </c>
      <c r="AE669">
        <v>66.67</v>
      </c>
      <c r="AF669">
        <v>14</v>
      </c>
      <c r="AG669">
        <v>5</v>
      </c>
      <c r="AH669">
        <v>3</v>
      </c>
      <c r="AI669">
        <v>7</v>
      </c>
    </row>
    <row r="670" spans="1:35" x14ac:dyDescent="0.2">
      <c r="A670" s="102">
        <v>1345</v>
      </c>
      <c r="B670">
        <v>7202</v>
      </c>
      <c r="C670" t="s">
        <v>778</v>
      </c>
      <c r="D670" t="s">
        <v>1256</v>
      </c>
      <c r="E670">
        <v>1070</v>
      </c>
      <c r="F670">
        <v>1084</v>
      </c>
      <c r="G670">
        <v>1000</v>
      </c>
      <c r="H670" t="s">
        <v>1239</v>
      </c>
      <c r="I670">
        <v>9716</v>
      </c>
      <c r="J670" t="s">
        <v>1438</v>
      </c>
      <c r="K670" t="s">
        <v>1253</v>
      </c>
      <c r="L670">
        <v>1074</v>
      </c>
      <c r="M670">
        <v>1096</v>
      </c>
      <c r="N670">
        <v>1000</v>
      </c>
      <c r="O670" t="s">
        <v>1242</v>
      </c>
      <c r="P670">
        <v>0.87649455241392704</v>
      </c>
      <c r="Q670">
        <v>0.83277559370355303</v>
      </c>
      <c r="R670" s="15">
        <v>0.26214907619667699</v>
      </c>
      <c r="S670" s="15">
        <v>6.4855499706431797E-3</v>
      </c>
      <c r="T670">
        <v>2.5050198735382998</v>
      </c>
      <c r="U670">
        <v>2.5050198735382998</v>
      </c>
      <c r="V670">
        <v>2.23619094774913</v>
      </c>
      <c r="W670">
        <v>8.1</v>
      </c>
      <c r="X670">
        <v>1.0900000000000001</v>
      </c>
      <c r="Y670">
        <v>155400</v>
      </c>
      <c r="Z670">
        <v>10360</v>
      </c>
      <c r="AA670">
        <v>0.52</v>
      </c>
      <c r="AB670">
        <v>15</v>
      </c>
      <c r="AC670">
        <v>9</v>
      </c>
      <c r="AD670">
        <v>6</v>
      </c>
      <c r="AE670">
        <v>60</v>
      </c>
      <c r="AF670">
        <v>11</v>
      </c>
      <c r="AG670">
        <v>8</v>
      </c>
      <c r="AH670">
        <v>4</v>
      </c>
      <c r="AI670">
        <v>3</v>
      </c>
    </row>
    <row r="671" spans="1:35" x14ac:dyDescent="0.2">
      <c r="A671" s="102">
        <v>364</v>
      </c>
      <c r="B671">
        <v>3407</v>
      </c>
      <c r="C671" t="s">
        <v>1366</v>
      </c>
      <c r="D671" t="s">
        <v>1263</v>
      </c>
      <c r="E671">
        <v>951</v>
      </c>
      <c r="F671">
        <v>986</v>
      </c>
      <c r="G671">
        <v>1000</v>
      </c>
      <c r="H671" t="s">
        <v>1242</v>
      </c>
      <c r="I671">
        <v>5201</v>
      </c>
      <c r="J671" t="s">
        <v>1627</v>
      </c>
      <c r="K671" t="s">
        <v>1238</v>
      </c>
      <c r="L671">
        <v>3330</v>
      </c>
      <c r="M671">
        <v>3325</v>
      </c>
      <c r="N671">
        <v>300</v>
      </c>
      <c r="O671" t="s">
        <v>1239</v>
      </c>
      <c r="P671">
        <v>0.92072659648376098</v>
      </c>
      <c r="Q671">
        <v>0.909771836150984</v>
      </c>
      <c r="R671" s="15">
        <v>0.30559346938321902</v>
      </c>
      <c r="S671">
        <v>2.8864311580922002E-2</v>
      </c>
      <c r="T671">
        <v>-1.26399636623725</v>
      </c>
      <c r="U671">
        <v>1.26399636623725</v>
      </c>
      <c r="V671">
        <v>1.6674654887546401</v>
      </c>
      <c r="W671">
        <v>-3.51</v>
      </c>
      <c r="X671">
        <v>1.1499999999999999</v>
      </c>
      <c r="Y671">
        <v>154497</v>
      </c>
      <c r="Z671">
        <v>9088</v>
      </c>
      <c r="AA671">
        <v>0.49</v>
      </c>
      <c r="AB671">
        <v>17</v>
      </c>
      <c r="AC671">
        <v>9</v>
      </c>
      <c r="AD671">
        <v>8</v>
      </c>
      <c r="AE671">
        <v>52.94</v>
      </c>
      <c r="AF671">
        <v>14</v>
      </c>
      <c r="AG671">
        <v>6</v>
      </c>
      <c r="AH671">
        <v>4</v>
      </c>
      <c r="AI671">
        <v>7</v>
      </c>
    </row>
    <row r="672" spans="1:35" x14ac:dyDescent="0.2">
      <c r="A672" s="102">
        <v>1299</v>
      </c>
      <c r="B672">
        <v>8316</v>
      </c>
      <c r="C672" t="s">
        <v>1455</v>
      </c>
      <c r="D672" t="s">
        <v>1294</v>
      </c>
      <c r="E672">
        <v>3614</v>
      </c>
      <c r="F672">
        <v>3640</v>
      </c>
      <c r="G672">
        <v>300</v>
      </c>
      <c r="H672" t="s">
        <v>1239</v>
      </c>
      <c r="I672">
        <v>9069</v>
      </c>
      <c r="J672" t="s">
        <v>1349</v>
      </c>
      <c r="K672" t="s">
        <v>1359</v>
      </c>
      <c r="L672">
        <v>813</v>
      </c>
      <c r="M672">
        <v>827</v>
      </c>
      <c r="N672">
        <v>1300</v>
      </c>
      <c r="O672" t="s">
        <v>1242</v>
      </c>
      <c r="P672">
        <v>0.92590910688684103</v>
      </c>
      <c r="Q672">
        <v>0.83626169614780099</v>
      </c>
      <c r="R672">
        <v>9.4378063298570397E-4</v>
      </c>
      <c r="S672">
        <v>3.3667335463634901E-2</v>
      </c>
      <c r="T672">
        <v>0.607744901114188</v>
      </c>
      <c r="U672">
        <v>0.607744901114188</v>
      </c>
      <c r="V672">
        <v>0.74225151708201598</v>
      </c>
      <c r="W672">
        <v>0.73</v>
      </c>
      <c r="X672">
        <v>1.55</v>
      </c>
      <c r="Y672">
        <v>154407</v>
      </c>
      <c r="Z672">
        <v>11029</v>
      </c>
      <c r="AA672">
        <v>0.63</v>
      </c>
      <c r="AB672">
        <v>14</v>
      </c>
      <c r="AC672">
        <v>10</v>
      </c>
      <c r="AD672">
        <v>4</v>
      </c>
      <c r="AE672">
        <v>71.430000000000007</v>
      </c>
      <c r="AF672">
        <v>14</v>
      </c>
      <c r="AG672">
        <v>4</v>
      </c>
      <c r="AH672">
        <v>2</v>
      </c>
      <c r="AI672">
        <v>8</v>
      </c>
    </row>
    <row r="673" spans="1:35" x14ac:dyDescent="0.2">
      <c r="A673" s="102">
        <v>687</v>
      </c>
      <c r="B673">
        <v>1332</v>
      </c>
      <c r="C673" t="s">
        <v>1647</v>
      </c>
      <c r="D673" t="s">
        <v>1357</v>
      </c>
      <c r="E673">
        <v>571</v>
      </c>
      <c r="F673">
        <v>570</v>
      </c>
      <c r="G673">
        <v>1800</v>
      </c>
      <c r="H673" t="s">
        <v>1239</v>
      </c>
      <c r="I673">
        <v>5401</v>
      </c>
      <c r="J673" t="s">
        <v>1574</v>
      </c>
      <c r="K673" t="s">
        <v>1292</v>
      </c>
      <c r="L673">
        <v>1289.5</v>
      </c>
      <c r="M673">
        <v>1270.5</v>
      </c>
      <c r="N673">
        <v>800</v>
      </c>
      <c r="O673" t="s">
        <v>1242</v>
      </c>
      <c r="P673">
        <v>0.61169873267916497</v>
      </c>
      <c r="Q673">
        <v>0.88596045038915405</v>
      </c>
      <c r="R673" s="15">
        <v>0.231667668479031</v>
      </c>
      <c r="S673">
        <v>5.5545265311928903E-2</v>
      </c>
      <c r="T673">
        <v>2.8161811473066298</v>
      </c>
      <c r="U673">
        <v>2.8161811473066298</v>
      </c>
      <c r="V673">
        <v>2.5766959993296998</v>
      </c>
      <c r="W673">
        <v>12.67</v>
      </c>
      <c r="X673">
        <v>0.94</v>
      </c>
      <c r="Y673">
        <v>154148</v>
      </c>
      <c r="Z673">
        <v>6702</v>
      </c>
      <c r="AA673">
        <v>0.3</v>
      </c>
      <c r="AB673">
        <v>23</v>
      </c>
      <c r="AC673">
        <v>14</v>
      </c>
      <c r="AD673">
        <v>9</v>
      </c>
      <c r="AE673">
        <v>60.87</v>
      </c>
      <c r="AF673">
        <v>11</v>
      </c>
      <c r="AG673">
        <v>9</v>
      </c>
      <c r="AH673">
        <v>7</v>
      </c>
      <c r="AI673">
        <v>7</v>
      </c>
    </row>
    <row r="674" spans="1:35" x14ac:dyDescent="0.2">
      <c r="A674" s="102">
        <v>134</v>
      </c>
      <c r="B674">
        <v>3861</v>
      </c>
      <c r="C674" t="s">
        <v>35</v>
      </c>
      <c r="D674" t="s">
        <v>1453</v>
      </c>
      <c r="E674">
        <v>537</v>
      </c>
      <c r="F674">
        <v>545</v>
      </c>
      <c r="G674">
        <v>1500</v>
      </c>
      <c r="H674" t="s">
        <v>1239</v>
      </c>
      <c r="I674">
        <v>5233</v>
      </c>
      <c r="J674" t="s">
        <v>1437</v>
      </c>
      <c r="K674" t="s">
        <v>1238</v>
      </c>
      <c r="L674">
        <v>2745</v>
      </c>
      <c r="M674">
        <v>2781</v>
      </c>
      <c r="N674">
        <v>300</v>
      </c>
      <c r="O674" t="s">
        <v>1242</v>
      </c>
      <c r="P674">
        <v>0.801468891948249</v>
      </c>
      <c r="Q674">
        <v>0.93693314478151202</v>
      </c>
      <c r="R674">
        <v>3.63241729369208E-2</v>
      </c>
      <c r="S674" s="15">
        <v>4.9655534747535196E-3</v>
      </c>
      <c r="T674">
        <v>0.92070194035180997</v>
      </c>
      <c r="U674">
        <v>0.92070194035180997</v>
      </c>
      <c r="V674">
        <v>0.72453217186037699</v>
      </c>
      <c r="W674">
        <v>2.81</v>
      </c>
      <c r="X674">
        <v>2.0099999999999998</v>
      </c>
      <c r="Y674">
        <v>154015</v>
      </c>
      <c r="Z674">
        <v>7334</v>
      </c>
      <c r="AA674">
        <v>0.46</v>
      </c>
      <c r="AB674">
        <v>21</v>
      </c>
      <c r="AC674">
        <v>12</v>
      </c>
      <c r="AD674">
        <v>9</v>
      </c>
      <c r="AE674">
        <v>57.14</v>
      </c>
      <c r="AF674">
        <v>12</v>
      </c>
      <c r="AG674">
        <v>7</v>
      </c>
      <c r="AH674">
        <v>7</v>
      </c>
      <c r="AI674">
        <v>7</v>
      </c>
    </row>
    <row r="675" spans="1:35" x14ac:dyDescent="0.2">
      <c r="A675" s="102">
        <v>1644</v>
      </c>
      <c r="B675">
        <v>4917</v>
      </c>
      <c r="C675" t="s">
        <v>1572</v>
      </c>
      <c r="D675" t="s">
        <v>1263</v>
      </c>
      <c r="E675">
        <v>2450</v>
      </c>
      <c r="F675">
        <v>2422</v>
      </c>
      <c r="G675">
        <v>400</v>
      </c>
      <c r="H675" t="s">
        <v>1242</v>
      </c>
      <c r="I675">
        <v>5201</v>
      </c>
      <c r="J675" t="s">
        <v>1627</v>
      </c>
      <c r="K675" t="s">
        <v>1238</v>
      </c>
      <c r="L675">
        <v>3330</v>
      </c>
      <c r="M675">
        <v>3325</v>
      </c>
      <c r="N675">
        <v>300</v>
      </c>
      <c r="O675" t="s">
        <v>1239</v>
      </c>
      <c r="P675">
        <v>0.89504962416621503</v>
      </c>
      <c r="Q675">
        <v>0.80499085806735005</v>
      </c>
      <c r="R675" s="106">
        <v>6.5915768899637794E-2</v>
      </c>
      <c r="S675" s="106">
        <v>4.9889362067769998E-2</v>
      </c>
      <c r="T675">
        <v>-0.82830920747854198</v>
      </c>
      <c r="U675">
        <v>0.82830920747854198</v>
      </c>
      <c r="V675">
        <v>0.56241114133336201</v>
      </c>
      <c r="W675">
        <v>-2.29</v>
      </c>
      <c r="X675">
        <v>2.88</v>
      </c>
      <c r="Y675">
        <v>153917</v>
      </c>
      <c r="Z675">
        <v>17102</v>
      </c>
      <c r="AA675">
        <v>1.01</v>
      </c>
      <c r="AB675">
        <v>9</v>
      </c>
      <c r="AC675">
        <v>6</v>
      </c>
      <c r="AD675">
        <v>3</v>
      </c>
      <c r="AE675">
        <v>66.67</v>
      </c>
      <c r="AF675">
        <v>11</v>
      </c>
      <c r="AG675">
        <v>5</v>
      </c>
      <c r="AH675">
        <v>2</v>
      </c>
      <c r="AI675">
        <v>2</v>
      </c>
    </row>
    <row r="676" spans="1:35" x14ac:dyDescent="0.2">
      <c r="A676" s="102">
        <v>282</v>
      </c>
      <c r="B676">
        <v>3086</v>
      </c>
      <c r="C676" t="s">
        <v>617</v>
      </c>
      <c r="D676" t="s">
        <v>1264</v>
      </c>
      <c r="E676">
        <v>1224</v>
      </c>
      <c r="F676">
        <v>1235</v>
      </c>
      <c r="G676">
        <v>900</v>
      </c>
      <c r="H676" t="s">
        <v>1242</v>
      </c>
      <c r="I676">
        <v>6134</v>
      </c>
      <c r="J676" t="s">
        <v>1461</v>
      </c>
      <c r="K676" t="s">
        <v>1251</v>
      </c>
      <c r="L676">
        <v>1750</v>
      </c>
      <c r="M676">
        <v>1810</v>
      </c>
      <c r="N676">
        <v>600</v>
      </c>
      <c r="O676" t="s">
        <v>1239</v>
      </c>
      <c r="P676">
        <v>0.79895457342120502</v>
      </c>
      <c r="Q676">
        <v>0.91759591875105395</v>
      </c>
      <c r="R676" s="15">
        <v>4.1686486013410101E-2</v>
      </c>
      <c r="S676">
        <v>3.1629125304412902E-3</v>
      </c>
      <c r="T676">
        <v>-2.1998524576616099</v>
      </c>
      <c r="U676">
        <v>2.1998524576616099</v>
      </c>
      <c r="V676">
        <v>2.0848457920171999</v>
      </c>
      <c r="W676">
        <v>-8.81</v>
      </c>
      <c r="X676">
        <v>2.35</v>
      </c>
      <c r="Y676">
        <v>153844</v>
      </c>
      <c r="Z676">
        <v>9050</v>
      </c>
      <c r="AA676">
        <v>0.5</v>
      </c>
      <c r="AB676">
        <v>17</v>
      </c>
      <c r="AC676">
        <v>10</v>
      </c>
      <c r="AD676">
        <v>7</v>
      </c>
      <c r="AE676">
        <v>58.82</v>
      </c>
      <c r="AF676">
        <v>12</v>
      </c>
      <c r="AG676">
        <v>5</v>
      </c>
      <c r="AH676">
        <v>5</v>
      </c>
      <c r="AI676">
        <v>7</v>
      </c>
    </row>
    <row r="677" spans="1:35" x14ac:dyDescent="0.2">
      <c r="A677" s="102">
        <v>807</v>
      </c>
      <c r="B677">
        <v>5471</v>
      </c>
      <c r="C677" t="s">
        <v>1456</v>
      </c>
      <c r="D677" t="s">
        <v>1292</v>
      </c>
      <c r="E677">
        <v>4040</v>
      </c>
      <c r="F677">
        <v>4035</v>
      </c>
      <c r="G677">
        <v>200</v>
      </c>
      <c r="H677" t="s">
        <v>1242</v>
      </c>
      <c r="I677">
        <v>7267</v>
      </c>
      <c r="J677" t="s">
        <v>58</v>
      </c>
      <c r="K677" t="s">
        <v>1256</v>
      </c>
      <c r="L677">
        <v>2902</v>
      </c>
      <c r="M677">
        <v>2935</v>
      </c>
      <c r="N677">
        <v>300</v>
      </c>
      <c r="O677" t="s">
        <v>1239</v>
      </c>
      <c r="P677">
        <v>0.85847046324312504</v>
      </c>
      <c r="Q677">
        <v>0.87628347003845897</v>
      </c>
      <c r="R677">
        <v>0.14966231618335199</v>
      </c>
      <c r="S677">
        <v>5.8480799322148003E-2</v>
      </c>
      <c r="T677">
        <v>-2.74476215690146</v>
      </c>
      <c r="U677">
        <v>2.74476215690146</v>
      </c>
      <c r="V677">
        <v>2.5401875408994599</v>
      </c>
      <c r="W677">
        <v>-12.83</v>
      </c>
      <c r="X677">
        <v>9.11</v>
      </c>
      <c r="Y677">
        <v>153829</v>
      </c>
      <c r="Z677">
        <v>17092</v>
      </c>
      <c r="AA677">
        <v>0.85</v>
      </c>
      <c r="AB677">
        <v>9</v>
      </c>
      <c r="AC677">
        <v>7</v>
      </c>
      <c r="AD677">
        <v>2</v>
      </c>
      <c r="AE677">
        <v>77.78</v>
      </c>
      <c r="AF677">
        <v>15</v>
      </c>
      <c r="AG677">
        <v>3</v>
      </c>
      <c r="AH677">
        <v>1</v>
      </c>
      <c r="AI677">
        <v>5</v>
      </c>
    </row>
    <row r="678" spans="1:35" x14ac:dyDescent="0.2">
      <c r="A678" s="102">
        <v>745</v>
      </c>
      <c r="B678">
        <v>6448</v>
      </c>
      <c r="C678" t="s">
        <v>439</v>
      </c>
      <c r="D678" t="s">
        <v>1244</v>
      </c>
      <c r="E678">
        <v>2004</v>
      </c>
      <c r="F678">
        <v>2040</v>
      </c>
      <c r="G678">
        <v>500</v>
      </c>
      <c r="H678" t="s">
        <v>1242</v>
      </c>
      <c r="I678">
        <v>7951</v>
      </c>
      <c r="J678" t="s">
        <v>1564</v>
      </c>
      <c r="K678" t="s">
        <v>1262</v>
      </c>
      <c r="L678">
        <v>5440</v>
      </c>
      <c r="M678">
        <v>5450</v>
      </c>
      <c r="N678">
        <v>200</v>
      </c>
      <c r="O678" t="s">
        <v>1239</v>
      </c>
      <c r="P678">
        <v>0.604770617465059</v>
      </c>
      <c r="Q678">
        <v>0.88117213177468001</v>
      </c>
      <c r="R678" s="15">
        <v>0.231767020493575</v>
      </c>
      <c r="S678">
        <v>4.9940216110643497E-2</v>
      </c>
      <c r="T678">
        <v>-3.8796396595607803E-2</v>
      </c>
      <c r="U678">
        <v>3.8796396595607803E-2</v>
      </c>
      <c r="V678">
        <v>0.29442973634391101</v>
      </c>
      <c r="W678">
        <v>-0.11</v>
      </c>
      <c r="X678">
        <v>6.42</v>
      </c>
      <c r="Y678">
        <v>152825</v>
      </c>
      <c r="Z678">
        <v>10916</v>
      </c>
      <c r="AA678">
        <v>0.53</v>
      </c>
      <c r="AB678">
        <v>14</v>
      </c>
      <c r="AC678">
        <v>9</v>
      </c>
      <c r="AD678">
        <v>5</v>
      </c>
      <c r="AE678">
        <v>64.290000000000006</v>
      </c>
      <c r="AF678">
        <v>10</v>
      </c>
      <c r="AG678">
        <v>8</v>
      </c>
      <c r="AH678">
        <v>4</v>
      </c>
      <c r="AI678">
        <v>2</v>
      </c>
    </row>
    <row r="679" spans="1:35" x14ac:dyDescent="0.2">
      <c r="A679" s="102">
        <v>1313</v>
      </c>
      <c r="B679">
        <v>3099</v>
      </c>
      <c r="C679" t="s">
        <v>34</v>
      </c>
      <c r="D679" t="s">
        <v>1264</v>
      </c>
      <c r="E679">
        <v>752</v>
      </c>
      <c r="F679">
        <v>756</v>
      </c>
      <c r="G679">
        <v>1400</v>
      </c>
      <c r="H679" t="s">
        <v>1242</v>
      </c>
      <c r="I679">
        <v>9069</v>
      </c>
      <c r="J679" t="s">
        <v>1349</v>
      </c>
      <c r="K679" t="s">
        <v>1359</v>
      </c>
      <c r="L679">
        <v>813</v>
      </c>
      <c r="M679">
        <v>827</v>
      </c>
      <c r="N679">
        <v>1300</v>
      </c>
      <c r="O679" t="s">
        <v>1239</v>
      </c>
      <c r="P679">
        <v>0.86418343948937504</v>
      </c>
      <c r="Q679">
        <v>0.83546560135742998</v>
      </c>
      <c r="R679" s="15">
        <v>0.19736505378538799</v>
      </c>
      <c r="S679" s="15">
        <v>5.4340491121400297E-2</v>
      </c>
      <c r="T679">
        <v>-2.01349565142193</v>
      </c>
      <c r="U679">
        <v>2.01349565142193</v>
      </c>
      <c r="V679">
        <v>1.9954580832767701</v>
      </c>
      <c r="W679">
        <v>-14.1</v>
      </c>
      <c r="X679">
        <v>1.55</v>
      </c>
      <c r="Y679">
        <v>152649</v>
      </c>
      <c r="Z679">
        <v>7269</v>
      </c>
      <c r="AA679">
        <v>0.35</v>
      </c>
      <c r="AB679">
        <v>21</v>
      </c>
      <c r="AC679">
        <v>11</v>
      </c>
      <c r="AD679">
        <v>10</v>
      </c>
      <c r="AE679">
        <v>52.38</v>
      </c>
      <c r="AF679">
        <v>13</v>
      </c>
      <c r="AG679">
        <v>7</v>
      </c>
      <c r="AH679">
        <v>5</v>
      </c>
      <c r="AI679">
        <v>9</v>
      </c>
    </row>
    <row r="680" spans="1:35" x14ac:dyDescent="0.2">
      <c r="A680" s="102">
        <v>900</v>
      </c>
      <c r="B680">
        <v>8218</v>
      </c>
      <c r="C680" t="s">
        <v>1405</v>
      </c>
      <c r="D680" t="s">
        <v>1264</v>
      </c>
      <c r="E680">
        <v>2107</v>
      </c>
      <c r="F680">
        <v>2106</v>
      </c>
      <c r="G680">
        <v>500</v>
      </c>
      <c r="H680" t="s">
        <v>1239</v>
      </c>
      <c r="I680">
        <v>8276</v>
      </c>
      <c r="J680" t="s">
        <v>856</v>
      </c>
      <c r="K680" t="s">
        <v>1264</v>
      </c>
      <c r="L680">
        <v>1836</v>
      </c>
      <c r="M680">
        <v>1801</v>
      </c>
      <c r="N680">
        <v>600</v>
      </c>
      <c r="O680" t="s">
        <v>1242</v>
      </c>
      <c r="P680">
        <v>0.58844764804344096</v>
      </c>
      <c r="Q680">
        <v>0.86776793152385301</v>
      </c>
      <c r="R680" s="15">
        <v>0.29475636609380801</v>
      </c>
      <c r="S680" s="15">
        <v>7.2070235204359498E-2</v>
      </c>
      <c r="T680">
        <v>0.89179559413715803</v>
      </c>
      <c r="U680">
        <v>0.89179559413715803</v>
      </c>
      <c r="V680">
        <v>0.982032696361541</v>
      </c>
      <c r="W680">
        <v>2.8</v>
      </c>
      <c r="X680">
        <v>2.62</v>
      </c>
      <c r="Y680">
        <v>152116</v>
      </c>
      <c r="Z680">
        <v>9507</v>
      </c>
      <c r="AA680">
        <v>0.43</v>
      </c>
      <c r="AB680">
        <v>16</v>
      </c>
      <c r="AC680">
        <v>9</v>
      </c>
      <c r="AD680">
        <v>7</v>
      </c>
      <c r="AE680">
        <v>56.25</v>
      </c>
      <c r="AF680">
        <v>12</v>
      </c>
      <c r="AG680">
        <v>6</v>
      </c>
      <c r="AH680">
        <v>2</v>
      </c>
      <c r="AI680">
        <v>8</v>
      </c>
    </row>
    <row r="681" spans="1:35" x14ac:dyDescent="0.2">
      <c r="A681" s="102">
        <v>643</v>
      </c>
      <c r="B681">
        <v>5802</v>
      </c>
      <c r="C681" t="s">
        <v>1460</v>
      </c>
      <c r="D681" t="s">
        <v>1254</v>
      </c>
      <c r="E681">
        <v>1370</v>
      </c>
      <c r="F681">
        <v>1389.5</v>
      </c>
      <c r="G681">
        <v>800</v>
      </c>
      <c r="H681" t="s">
        <v>1242</v>
      </c>
      <c r="I681">
        <v>7984</v>
      </c>
      <c r="J681" t="s">
        <v>820</v>
      </c>
      <c r="K681" t="s">
        <v>1262</v>
      </c>
      <c r="L681">
        <v>1523</v>
      </c>
      <c r="M681">
        <v>1548</v>
      </c>
      <c r="N681">
        <v>700</v>
      </c>
      <c r="O681" t="s">
        <v>1239</v>
      </c>
      <c r="P681">
        <v>0.80214214785947602</v>
      </c>
      <c r="Q681">
        <v>0.88925355012575802</v>
      </c>
      <c r="R681">
        <v>0.28172484555253202</v>
      </c>
      <c r="S681">
        <v>2.33037217169502E-2</v>
      </c>
      <c r="T681">
        <v>-2.0362834254146298</v>
      </c>
      <c r="U681">
        <v>2.0362834254146298</v>
      </c>
      <c r="V681">
        <v>1.6502494078545999</v>
      </c>
      <c r="W681">
        <v>-7.16</v>
      </c>
      <c r="X681">
        <v>2.58</v>
      </c>
      <c r="Y681">
        <v>152111</v>
      </c>
      <c r="Z681">
        <v>8451</v>
      </c>
      <c r="AA681">
        <v>0.46</v>
      </c>
      <c r="AB681">
        <v>18</v>
      </c>
      <c r="AC681">
        <v>11</v>
      </c>
      <c r="AD681">
        <v>7</v>
      </c>
      <c r="AE681">
        <v>61.11</v>
      </c>
      <c r="AF681">
        <v>12</v>
      </c>
      <c r="AG681">
        <v>6</v>
      </c>
      <c r="AH681">
        <v>3</v>
      </c>
      <c r="AI681">
        <v>9</v>
      </c>
    </row>
    <row r="682" spans="1:35" x14ac:dyDescent="0.2">
      <c r="A682" s="102">
        <v>1355</v>
      </c>
      <c r="B682">
        <v>7459</v>
      </c>
      <c r="C682" t="s">
        <v>790</v>
      </c>
      <c r="D682" t="s">
        <v>1246</v>
      </c>
      <c r="E682">
        <v>2077</v>
      </c>
      <c r="F682">
        <v>2102</v>
      </c>
      <c r="G682">
        <v>500</v>
      </c>
      <c r="H682" t="s">
        <v>1242</v>
      </c>
      <c r="I682">
        <v>8276</v>
      </c>
      <c r="J682" t="s">
        <v>856</v>
      </c>
      <c r="K682" t="s">
        <v>1264</v>
      </c>
      <c r="L682">
        <v>1836</v>
      </c>
      <c r="M682">
        <v>1801</v>
      </c>
      <c r="N682">
        <v>600</v>
      </c>
      <c r="O682" t="s">
        <v>1239</v>
      </c>
      <c r="P682">
        <v>0.725526944288998</v>
      </c>
      <c r="Q682">
        <v>0.83166452964306004</v>
      </c>
      <c r="R682" s="106">
        <v>0.15863901226146199</v>
      </c>
      <c r="S682" s="106">
        <v>4.2413646921979397E-3</v>
      </c>
      <c r="T682">
        <v>-0.34441746962491498</v>
      </c>
      <c r="U682">
        <v>0.34441746962491498</v>
      </c>
      <c r="V682">
        <v>0.38703409351905299</v>
      </c>
      <c r="W682">
        <v>-0.87</v>
      </c>
      <c r="X682">
        <v>2.82</v>
      </c>
      <c r="Y682">
        <v>151595</v>
      </c>
      <c r="Z682">
        <v>7979</v>
      </c>
      <c r="AA682">
        <v>0.4</v>
      </c>
      <c r="AB682">
        <v>19</v>
      </c>
      <c r="AC682">
        <v>11</v>
      </c>
      <c r="AD682">
        <v>8</v>
      </c>
      <c r="AE682">
        <v>57.89</v>
      </c>
      <c r="AF682">
        <v>12</v>
      </c>
      <c r="AG682">
        <v>7</v>
      </c>
      <c r="AH682">
        <v>4</v>
      </c>
      <c r="AI682">
        <v>8</v>
      </c>
    </row>
    <row r="683" spans="1:35" x14ac:dyDescent="0.2">
      <c r="A683" s="102">
        <v>1241</v>
      </c>
      <c r="B683">
        <v>7224</v>
      </c>
      <c r="C683" t="s">
        <v>780</v>
      </c>
      <c r="D683" t="s">
        <v>1256</v>
      </c>
      <c r="E683">
        <v>1254</v>
      </c>
      <c r="F683">
        <v>1271</v>
      </c>
      <c r="G683">
        <v>800</v>
      </c>
      <c r="H683" t="s">
        <v>1239</v>
      </c>
      <c r="I683">
        <v>8020</v>
      </c>
      <c r="J683" t="s">
        <v>1355</v>
      </c>
      <c r="K683" t="s">
        <v>1246</v>
      </c>
      <c r="L683">
        <v>1287</v>
      </c>
      <c r="M683">
        <v>1268</v>
      </c>
      <c r="N683">
        <v>800</v>
      </c>
      <c r="O683" t="s">
        <v>1242</v>
      </c>
      <c r="P683">
        <v>0.93379647566328305</v>
      </c>
      <c r="Q683">
        <v>0.84152286301964996</v>
      </c>
      <c r="R683" s="106">
        <v>2.04460376602323E-2</v>
      </c>
      <c r="S683" s="15">
        <v>6.11974184633046E-2</v>
      </c>
      <c r="T683">
        <v>1.8122821613319601E-2</v>
      </c>
      <c r="U683">
        <v>1.8122821613319601E-2</v>
      </c>
      <c r="V683">
        <v>0.74337158493752498</v>
      </c>
      <c r="W683">
        <v>0.04</v>
      </c>
      <c r="X683">
        <v>0.24</v>
      </c>
      <c r="Y683">
        <v>150960</v>
      </c>
      <c r="Z683">
        <v>7548</v>
      </c>
      <c r="AA683">
        <v>0.36</v>
      </c>
      <c r="AB683">
        <v>20</v>
      </c>
      <c r="AC683">
        <v>12</v>
      </c>
      <c r="AD683">
        <v>8</v>
      </c>
      <c r="AE683">
        <v>60</v>
      </c>
      <c r="AF683">
        <v>14</v>
      </c>
      <c r="AG683">
        <v>5</v>
      </c>
      <c r="AH683">
        <v>1</v>
      </c>
      <c r="AI683">
        <v>14</v>
      </c>
    </row>
    <row r="684" spans="1:35" x14ac:dyDescent="0.2">
      <c r="A684" s="102">
        <v>1614</v>
      </c>
      <c r="B684">
        <v>5401</v>
      </c>
      <c r="C684" t="s">
        <v>1574</v>
      </c>
      <c r="D684" t="s">
        <v>1292</v>
      </c>
      <c r="E684">
        <v>1289.5</v>
      </c>
      <c r="F684">
        <v>1270.5</v>
      </c>
      <c r="G684">
        <v>800</v>
      </c>
      <c r="H684" t="s">
        <v>1242</v>
      </c>
      <c r="I684">
        <v>9716</v>
      </c>
      <c r="J684" t="s">
        <v>1438</v>
      </c>
      <c r="K684" t="s">
        <v>1253</v>
      </c>
      <c r="L684">
        <v>1074</v>
      </c>
      <c r="M684">
        <v>1096</v>
      </c>
      <c r="N684">
        <v>900</v>
      </c>
      <c r="O684" t="s">
        <v>1239</v>
      </c>
      <c r="P684">
        <v>0.82932981413379003</v>
      </c>
      <c r="Q684">
        <v>0.80816411414709599</v>
      </c>
      <c r="R684">
        <v>5.3449397774137902E-2</v>
      </c>
      <c r="S684" s="15">
        <v>8.9007055009546601E-2</v>
      </c>
      <c r="T684">
        <v>-0.42122759560872097</v>
      </c>
      <c r="U684">
        <v>0.42122759560872097</v>
      </c>
      <c r="V684">
        <v>0.46887323477165299</v>
      </c>
      <c r="W684">
        <v>-1.66</v>
      </c>
      <c r="X684">
        <v>2.95</v>
      </c>
      <c r="Y684">
        <v>150704</v>
      </c>
      <c r="Z684">
        <v>8865</v>
      </c>
      <c r="AA684">
        <v>0.53</v>
      </c>
      <c r="AB684">
        <v>17</v>
      </c>
      <c r="AC684">
        <v>11</v>
      </c>
      <c r="AD684">
        <v>6</v>
      </c>
      <c r="AE684">
        <v>64.709999999999994</v>
      </c>
      <c r="AF684">
        <v>9</v>
      </c>
      <c r="AG684">
        <v>10</v>
      </c>
      <c r="AH684">
        <v>5</v>
      </c>
      <c r="AI684">
        <v>2</v>
      </c>
    </row>
    <row r="685" spans="1:35" x14ac:dyDescent="0.2">
      <c r="A685" s="102">
        <v>1234</v>
      </c>
      <c r="B685">
        <v>6201</v>
      </c>
      <c r="C685" t="s">
        <v>1606</v>
      </c>
      <c r="D685" t="s">
        <v>1256</v>
      </c>
      <c r="E685">
        <v>5990</v>
      </c>
      <c r="F685">
        <v>6020</v>
      </c>
      <c r="G685">
        <v>100</v>
      </c>
      <c r="H685" t="s">
        <v>1239</v>
      </c>
      <c r="I685">
        <v>6481</v>
      </c>
      <c r="J685" t="s">
        <v>1648</v>
      </c>
      <c r="K685" t="s">
        <v>1251</v>
      </c>
      <c r="L685">
        <v>2555</v>
      </c>
      <c r="M685">
        <v>2640</v>
      </c>
      <c r="N685">
        <v>200</v>
      </c>
      <c r="O685" t="s">
        <v>1242</v>
      </c>
      <c r="P685">
        <v>0.73549128375800199</v>
      </c>
      <c r="Q685">
        <v>0.84184843263354203</v>
      </c>
      <c r="R685">
        <v>1.4616632912311E-2</v>
      </c>
      <c r="S685" s="106">
        <v>9.1484314513966797E-2</v>
      </c>
      <c r="T685">
        <v>2.38068899025353</v>
      </c>
      <c r="U685">
        <v>2.38068899025353</v>
      </c>
      <c r="V685">
        <v>3.04836588311997</v>
      </c>
      <c r="W685">
        <v>6.39</v>
      </c>
      <c r="X685">
        <v>12.29</v>
      </c>
      <c r="Y685">
        <v>150426</v>
      </c>
      <c r="Z685">
        <v>12536</v>
      </c>
      <c r="AA685">
        <v>1.01</v>
      </c>
      <c r="AB685">
        <v>12</v>
      </c>
      <c r="AC685">
        <v>8</v>
      </c>
      <c r="AD685">
        <v>4</v>
      </c>
      <c r="AE685">
        <v>66.67</v>
      </c>
      <c r="AF685">
        <v>10</v>
      </c>
      <c r="AG685">
        <v>8</v>
      </c>
      <c r="AH685">
        <v>2</v>
      </c>
      <c r="AI685">
        <v>2</v>
      </c>
    </row>
    <row r="686" spans="1:35" x14ac:dyDescent="0.2">
      <c r="A686" s="102">
        <v>806</v>
      </c>
      <c r="B686">
        <v>6103</v>
      </c>
      <c r="C686" t="s">
        <v>1483</v>
      </c>
      <c r="D686" t="s">
        <v>1251</v>
      </c>
      <c r="E686">
        <v>4740</v>
      </c>
      <c r="F686">
        <v>4830</v>
      </c>
      <c r="G686">
        <v>200</v>
      </c>
      <c r="H686" t="s">
        <v>1242</v>
      </c>
      <c r="I686">
        <v>7240</v>
      </c>
      <c r="J686" t="s">
        <v>782</v>
      </c>
      <c r="K686" t="s">
        <v>1256</v>
      </c>
      <c r="L686">
        <v>1472</v>
      </c>
      <c r="M686">
        <v>1490</v>
      </c>
      <c r="N686">
        <v>600</v>
      </c>
      <c r="O686" t="s">
        <v>1239</v>
      </c>
      <c r="P686">
        <v>0.93918614336861905</v>
      </c>
      <c r="Q686">
        <v>0.87645408385579804</v>
      </c>
      <c r="R686">
        <v>0.31095585351968702</v>
      </c>
      <c r="S686">
        <v>6.5928966155285998E-2</v>
      </c>
      <c r="T686">
        <v>-1.7229257503163899</v>
      </c>
      <c r="U686">
        <v>1.7229257503163899</v>
      </c>
      <c r="V686">
        <v>2.37051335013797</v>
      </c>
      <c r="W686">
        <v>-7.45</v>
      </c>
      <c r="X686">
        <v>7.45</v>
      </c>
      <c r="Y686">
        <v>149428</v>
      </c>
      <c r="Z686">
        <v>13584</v>
      </c>
      <c r="AA686">
        <v>0.86</v>
      </c>
      <c r="AB686">
        <v>11</v>
      </c>
      <c r="AC686">
        <v>6</v>
      </c>
      <c r="AD686">
        <v>5</v>
      </c>
      <c r="AE686">
        <v>54.55</v>
      </c>
      <c r="AF686">
        <v>15</v>
      </c>
      <c r="AG686">
        <v>5</v>
      </c>
      <c r="AH686">
        <v>1</v>
      </c>
      <c r="AI686">
        <v>5</v>
      </c>
    </row>
    <row r="687" spans="1:35" x14ac:dyDescent="0.2">
      <c r="A687" s="102">
        <v>659</v>
      </c>
      <c r="B687">
        <v>2229</v>
      </c>
      <c r="C687" t="s">
        <v>1848</v>
      </c>
      <c r="D687" t="s">
        <v>1266</v>
      </c>
      <c r="E687">
        <v>2951</v>
      </c>
      <c r="F687">
        <v>2923</v>
      </c>
      <c r="G687">
        <v>300</v>
      </c>
      <c r="H687" t="s">
        <v>1242</v>
      </c>
      <c r="I687">
        <v>9715</v>
      </c>
      <c r="J687" t="s">
        <v>1570</v>
      </c>
      <c r="K687" t="s">
        <v>1253</v>
      </c>
      <c r="L687">
        <v>2523</v>
      </c>
      <c r="M687">
        <v>2525</v>
      </c>
      <c r="N687">
        <v>300</v>
      </c>
      <c r="O687" t="s">
        <v>1239</v>
      </c>
      <c r="P687">
        <v>0.73645124462580902</v>
      </c>
      <c r="Q687">
        <v>0.88784467853958005</v>
      </c>
      <c r="R687" s="15">
        <v>0.49947035711413101</v>
      </c>
      <c r="S687">
        <v>1.03882759207688E-2</v>
      </c>
      <c r="T687">
        <v>-1.47410006914907</v>
      </c>
      <c r="U687">
        <v>1.47410006914907</v>
      </c>
      <c r="V687">
        <v>1.86895339997657</v>
      </c>
      <c r="W687">
        <v>-5.65</v>
      </c>
      <c r="X687">
        <v>13.62</v>
      </c>
      <c r="Y687">
        <v>148543</v>
      </c>
      <c r="Z687">
        <v>13504</v>
      </c>
      <c r="AA687">
        <v>0.65</v>
      </c>
      <c r="AB687">
        <v>11</v>
      </c>
      <c r="AC687">
        <v>6</v>
      </c>
      <c r="AD687">
        <v>5</v>
      </c>
      <c r="AE687">
        <v>54.55</v>
      </c>
      <c r="AF687">
        <v>11</v>
      </c>
      <c r="AG687">
        <v>4</v>
      </c>
      <c r="AH687">
        <v>3</v>
      </c>
      <c r="AI687">
        <v>4</v>
      </c>
    </row>
    <row r="688" spans="1:35" x14ac:dyDescent="0.2">
      <c r="A688" s="102">
        <v>505</v>
      </c>
      <c r="B688">
        <v>1860</v>
      </c>
      <c r="C688" t="s">
        <v>54</v>
      </c>
      <c r="D688" t="s">
        <v>1249</v>
      </c>
      <c r="E688">
        <v>678</v>
      </c>
      <c r="F688">
        <v>678</v>
      </c>
      <c r="G688">
        <v>1300</v>
      </c>
      <c r="H688" t="s">
        <v>1242</v>
      </c>
      <c r="I688">
        <v>8586</v>
      </c>
      <c r="J688" t="s">
        <v>1353</v>
      </c>
      <c r="K688" t="s">
        <v>1245</v>
      </c>
      <c r="L688">
        <v>2990</v>
      </c>
      <c r="M688">
        <v>2947</v>
      </c>
      <c r="N688">
        <v>300</v>
      </c>
      <c r="O688" t="s">
        <v>1239</v>
      </c>
      <c r="P688">
        <v>0.59011599366246603</v>
      </c>
      <c r="Q688">
        <v>0.90000274248489898</v>
      </c>
      <c r="R688" s="15">
        <v>0.18361015493271099</v>
      </c>
      <c r="S688">
        <v>6.7374131402848397E-2</v>
      </c>
      <c r="T688">
        <v>-1.6159852890597699</v>
      </c>
      <c r="U688">
        <v>1.6159852890597699</v>
      </c>
      <c r="V688">
        <v>1.4301562744948799</v>
      </c>
      <c r="W688">
        <v>-9.3800000000000008</v>
      </c>
      <c r="X688">
        <v>0.31</v>
      </c>
      <c r="Y688">
        <v>148523</v>
      </c>
      <c r="Z688">
        <v>6751</v>
      </c>
      <c r="AA688">
        <v>0.26</v>
      </c>
      <c r="AB688">
        <v>22</v>
      </c>
      <c r="AC688">
        <v>13</v>
      </c>
      <c r="AD688">
        <v>9</v>
      </c>
      <c r="AE688">
        <v>59.09</v>
      </c>
      <c r="AF688">
        <v>13</v>
      </c>
      <c r="AG688">
        <v>6</v>
      </c>
      <c r="AH688">
        <v>5</v>
      </c>
      <c r="AI688">
        <v>11</v>
      </c>
    </row>
    <row r="689" spans="1:35" x14ac:dyDescent="0.2">
      <c r="A689" s="102">
        <v>1049</v>
      </c>
      <c r="B689">
        <v>8309</v>
      </c>
      <c r="C689" t="s">
        <v>861</v>
      </c>
      <c r="D689" t="s">
        <v>1294</v>
      </c>
      <c r="E689">
        <v>3854</v>
      </c>
      <c r="F689">
        <v>3887</v>
      </c>
      <c r="G689">
        <v>200</v>
      </c>
      <c r="H689" t="s">
        <v>1239</v>
      </c>
      <c r="I689">
        <v>9072</v>
      </c>
      <c r="J689" t="s">
        <v>1358</v>
      </c>
      <c r="K689" t="s">
        <v>1359</v>
      </c>
      <c r="L689">
        <v>2247</v>
      </c>
      <c r="M689">
        <v>2251</v>
      </c>
      <c r="N689">
        <v>300</v>
      </c>
      <c r="O689" t="s">
        <v>1242</v>
      </c>
      <c r="P689">
        <v>0.88381800667960597</v>
      </c>
      <c r="Q689">
        <v>0.85532806410136397</v>
      </c>
      <c r="R689" s="106">
        <v>0.22796812532821301</v>
      </c>
      <c r="S689">
        <v>1.57074198129318E-3</v>
      </c>
      <c r="T689">
        <v>3.77445950780477</v>
      </c>
      <c r="U689">
        <v>3.77445950780477</v>
      </c>
      <c r="V689">
        <v>3.2500556073279498</v>
      </c>
      <c r="W689">
        <v>9.1</v>
      </c>
      <c r="X689">
        <v>13.13</v>
      </c>
      <c r="Y689">
        <v>148405</v>
      </c>
      <c r="Z689">
        <v>10600</v>
      </c>
      <c r="AA689">
        <v>0.64</v>
      </c>
      <c r="AB689">
        <v>14</v>
      </c>
      <c r="AC689">
        <v>9</v>
      </c>
      <c r="AD689">
        <v>5</v>
      </c>
      <c r="AE689">
        <v>64.290000000000006</v>
      </c>
      <c r="AF689">
        <v>15</v>
      </c>
      <c r="AG689">
        <v>3</v>
      </c>
      <c r="AH689">
        <v>0</v>
      </c>
      <c r="AI689">
        <v>11</v>
      </c>
    </row>
    <row r="690" spans="1:35" x14ac:dyDescent="0.2">
      <c r="A690" s="102">
        <v>852</v>
      </c>
      <c r="B690">
        <v>5110</v>
      </c>
      <c r="C690" t="s">
        <v>1098</v>
      </c>
      <c r="D690" t="s">
        <v>1367</v>
      </c>
      <c r="E690">
        <v>1199</v>
      </c>
      <c r="F690">
        <v>1208</v>
      </c>
      <c r="G690">
        <v>800</v>
      </c>
      <c r="H690" t="s">
        <v>1239</v>
      </c>
      <c r="I690">
        <v>5334</v>
      </c>
      <c r="J690" t="s">
        <v>1482</v>
      </c>
      <c r="K690" t="s">
        <v>1238</v>
      </c>
      <c r="L690">
        <v>1844</v>
      </c>
      <c r="M690">
        <v>1859</v>
      </c>
      <c r="N690">
        <v>500</v>
      </c>
      <c r="O690" t="s">
        <v>1242</v>
      </c>
      <c r="P690">
        <v>0.90447059940390595</v>
      </c>
      <c r="Q690">
        <v>0.87169701336699501</v>
      </c>
      <c r="R690" s="106">
        <v>0.40266601733842999</v>
      </c>
      <c r="S690" s="106">
        <v>4.9792618628643003E-2</v>
      </c>
      <c r="T690">
        <v>1.107138329179</v>
      </c>
      <c r="U690">
        <v>1.107138329179</v>
      </c>
      <c r="V690">
        <v>1.1475539622223501</v>
      </c>
      <c r="W690">
        <v>2.62</v>
      </c>
      <c r="X690">
        <v>3.97</v>
      </c>
      <c r="Y690">
        <v>147043</v>
      </c>
      <c r="Z690">
        <v>8650</v>
      </c>
      <c r="AA690">
        <v>0.35</v>
      </c>
      <c r="AB690">
        <v>17</v>
      </c>
      <c r="AC690">
        <v>10</v>
      </c>
      <c r="AD690">
        <v>7</v>
      </c>
      <c r="AE690">
        <v>58.82</v>
      </c>
      <c r="AF690">
        <v>11</v>
      </c>
      <c r="AG690">
        <v>6</v>
      </c>
      <c r="AH690">
        <v>4</v>
      </c>
      <c r="AI690">
        <v>7</v>
      </c>
    </row>
    <row r="691" spans="1:35" x14ac:dyDescent="0.2">
      <c r="A691" s="102">
        <v>1226</v>
      </c>
      <c r="B691">
        <v>3880</v>
      </c>
      <c r="C691" t="s">
        <v>1184</v>
      </c>
      <c r="D691" t="s">
        <v>1453</v>
      </c>
      <c r="E691">
        <v>1420</v>
      </c>
      <c r="F691">
        <v>1431</v>
      </c>
      <c r="G691">
        <v>700</v>
      </c>
      <c r="H691" t="s">
        <v>1239</v>
      </c>
      <c r="I691">
        <v>9684</v>
      </c>
      <c r="J691" t="s">
        <v>1421</v>
      </c>
      <c r="K691" t="s">
        <v>1241</v>
      </c>
      <c r="L691">
        <v>4715</v>
      </c>
      <c r="M691">
        <v>4725</v>
      </c>
      <c r="N691">
        <v>200</v>
      </c>
      <c r="O691" t="s">
        <v>1242</v>
      </c>
      <c r="P691">
        <v>0.65901080860230998</v>
      </c>
      <c r="Q691">
        <v>0.84274694674502104</v>
      </c>
      <c r="R691" s="15">
        <v>0.339668301193018</v>
      </c>
      <c r="S691">
        <v>3.4654283713894E-2</v>
      </c>
      <c r="T691">
        <v>1.75152501890609</v>
      </c>
      <c r="U691">
        <v>1.75152501890609</v>
      </c>
      <c r="V691">
        <v>0.88968842180616103</v>
      </c>
      <c r="W691">
        <v>7.75</v>
      </c>
      <c r="X691">
        <v>6</v>
      </c>
      <c r="Y691">
        <v>146647</v>
      </c>
      <c r="Z691">
        <v>7718</v>
      </c>
      <c r="AA691">
        <v>0.56999999999999995</v>
      </c>
      <c r="AB691">
        <v>19</v>
      </c>
      <c r="AC691">
        <v>11</v>
      </c>
      <c r="AD691">
        <v>8</v>
      </c>
      <c r="AE691">
        <v>57.89</v>
      </c>
      <c r="AF691">
        <v>9</v>
      </c>
      <c r="AG691">
        <v>11</v>
      </c>
      <c r="AH691">
        <v>6</v>
      </c>
      <c r="AI691">
        <v>2</v>
      </c>
    </row>
    <row r="692" spans="1:35" x14ac:dyDescent="0.2">
      <c r="A692" s="102">
        <v>1348</v>
      </c>
      <c r="B692">
        <v>8012</v>
      </c>
      <c r="C692" t="s">
        <v>1459</v>
      </c>
      <c r="D692" t="s">
        <v>1246</v>
      </c>
      <c r="E692">
        <v>1395</v>
      </c>
      <c r="F692">
        <v>1391</v>
      </c>
      <c r="G692">
        <v>700</v>
      </c>
      <c r="H692" t="s">
        <v>1242</v>
      </c>
      <c r="I692">
        <v>8377</v>
      </c>
      <c r="J692" t="s">
        <v>1360</v>
      </c>
      <c r="K692" t="s">
        <v>1294</v>
      </c>
      <c r="L692">
        <v>970</v>
      </c>
      <c r="M692">
        <v>971</v>
      </c>
      <c r="N692">
        <v>1000</v>
      </c>
      <c r="O692" t="s">
        <v>1239</v>
      </c>
      <c r="P692">
        <v>0.96231625622785599</v>
      </c>
      <c r="Q692">
        <v>0.83249499004958405</v>
      </c>
      <c r="R692">
        <v>5.2131191433978798E-2</v>
      </c>
      <c r="S692">
        <v>6.8487347018248004E-2</v>
      </c>
      <c r="T692">
        <v>-0.30139552522259</v>
      </c>
      <c r="U692">
        <v>0.30139552522259</v>
      </c>
      <c r="V692">
        <v>0.79413233260375204</v>
      </c>
      <c r="W692">
        <v>-0.42</v>
      </c>
      <c r="X692">
        <v>0.28000000000000003</v>
      </c>
      <c r="Y692">
        <v>146573</v>
      </c>
      <c r="Z692">
        <v>9161</v>
      </c>
      <c r="AA692">
        <v>0.45</v>
      </c>
      <c r="AB692">
        <v>16</v>
      </c>
      <c r="AC692">
        <v>10</v>
      </c>
      <c r="AD692">
        <v>6</v>
      </c>
      <c r="AE692">
        <v>62.5</v>
      </c>
      <c r="AF692">
        <v>14</v>
      </c>
      <c r="AG692">
        <v>5</v>
      </c>
      <c r="AH692">
        <v>3</v>
      </c>
      <c r="AI692">
        <v>8</v>
      </c>
    </row>
    <row r="693" spans="1:35" x14ac:dyDescent="0.2">
      <c r="A693" s="102">
        <v>1080</v>
      </c>
      <c r="B693">
        <v>4202</v>
      </c>
      <c r="C693" t="s">
        <v>46</v>
      </c>
      <c r="D693" t="s">
        <v>1263</v>
      </c>
      <c r="E693">
        <v>944</v>
      </c>
      <c r="F693">
        <v>956</v>
      </c>
      <c r="G693">
        <v>1100</v>
      </c>
      <c r="H693" t="s">
        <v>1239</v>
      </c>
      <c r="I693">
        <v>4540</v>
      </c>
      <c r="J693" t="s">
        <v>1659</v>
      </c>
      <c r="K693" t="s">
        <v>1261</v>
      </c>
      <c r="L693">
        <v>2688</v>
      </c>
      <c r="M693">
        <v>2656</v>
      </c>
      <c r="N693">
        <v>400</v>
      </c>
      <c r="O693" t="s">
        <v>1242</v>
      </c>
      <c r="P693">
        <v>0.73040863686643398</v>
      </c>
      <c r="Q693">
        <v>0.85301521910698996</v>
      </c>
      <c r="R693">
        <v>0.18771942453218199</v>
      </c>
      <c r="S693">
        <v>6.5313375521385596E-3</v>
      </c>
      <c r="T693">
        <v>1.68076637988292</v>
      </c>
      <c r="U693">
        <v>1.68076637988292</v>
      </c>
      <c r="V693">
        <v>1.1137519841830601</v>
      </c>
      <c r="W693">
        <v>5.66</v>
      </c>
      <c r="X693">
        <v>1.02</v>
      </c>
      <c r="Y693">
        <v>146468</v>
      </c>
      <c r="Z693">
        <v>8137</v>
      </c>
      <c r="AA693">
        <v>0.38</v>
      </c>
      <c r="AB693">
        <v>18</v>
      </c>
      <c r="AC693">
        <v>10</v>
      </c>
      <c r="AD693">
        <v>8</v>
      </c>
      <c r="AE693">
        <v>55.56</v>
      </c>
      <c r="AF693">
        <v>12</v>
      </c>
      <c r="AG693">
        <v>6</v>
      </c>
      <c r="AH693">
        <v>6</v>
      </c>
      <c r="AI693">
        <v>6</v>
      </c>
    </row>
    <row r="694" spans="1:35" x14ac:dyDescent="0.2">
      <c r="A694" s="102">
        <v>1178</v>
      </c>
      <c r="B694">
        <v>4212</v>
      </c>
      <c r="C694" t="s">
        <v>666</v>
      </c>
      <c r="D694" t="s">
        <v>1263</v>
      </c>
      <c r="E694">
        <v>2209</v>
      </c>
      <c r="F694">
        <v>2225</v>
      </c>
      <c r="G694">
        <v>400</v>
      </c>
      <c r="H694" t="s">
        <v>1242</v>
      </c>
      <c r="I694">
        <v>5486</v>
      </c>
      <c r="J694" t="s">
        <v>706</v>
      </c>
      <c r="K694" t="s">
        <v>1292</v>
      </c>
      <c r="L694">
        <v>1611</v>
      </c>
      <c r="M694">
        <v>1652</v>
      </c>
      <c r="N694">
        <v>500</v>
      </c>
      <c r="O694" t="s">
        <v>1239</v>
      </c>
      <c r="P694">
        <v>0.62728762107321101</v>
      </c>
      <c r="Q694">
        <v>0.84559972477700696</v>
      </c>
      <c r="R694" s="15">
        <v>0.212754414703447</v>
      </c>
      <c r="S694" s="106">
        <v>3.5355744695048603E-2</v>
      </c>
      <c r="T694">
        <v>-1.3069091628830301</v>
      </c>
      <c r="U694">
        <v>1.3069091628830301</v>
      </c>
      <c r="V694">
        <v>0.88488245315327596</v>
      </c>
      <c r="W694">
        <v>-8.7100000000000009</v>
      </c>
      <c r="X694">
        <v>7.19</v>
      </c>
      <c r="Y694">
        <v>146388</v>
      </c>
      <c r="Z694">
        <v>11261</v>
      </c>
      <c r="AA694">
        <v>0.54</v>
      </c>
      <c r="AB694">
        <v>13</v>
      </c>
      <c r="AC694">
        <v>7</v>
      </c>
      <c r="AD694">
        <v>6</v>
      </c>
      <c r="AE694">
        <v>53.85</v>
      </c>
      <c r="AF694">
        <v>13</v>
      </c>
      <c r="AG694">
        <v>5</v>
      </c>
      <c r="AH694">
        <v>1</v>
      </c>
      <c r="AI694">
        <v>7</v>
      </c>
    </row>
    <row r="695" spans="1:35" x14ac:dyDescent="0.2">
      <c r="A695" s="102">
        <v>889</v>
      </c>
      <c r="B695">
        <v>6503</v>
      </c>
      <c r="C695" t="s">
        <v>1191</v>
      </c>
      <c r="D695" t="s">
        <v>1244</v>
      </c>
      <c r="E695">
        <v>1460</v>
      </c>
      <c r="F695">
        <v>1477.5</v>
      </c>
      <c r="G695">
        <v>600</v>
      </c>
      <c r="H695" t="s">
        <v>1242</v>
      </c>
      <c r="I695">
        <v>6965</v>
      </c>
      <c r="J695" t="s">
        <v>1632</v>
      </c>
      <c r="K695" t="s">
        <v>1244</v>
      </c>
      <c r="L695">
        <v>4450</v>
      </c>
      <c r="M695">
        <v>4500</v>
      </c>
      <c r="N695">
        <v>200</v>
      </c>
      <c r="O695" t="s">
        <v>1239</v>
      </c>
      <c r="P695">
        <v>0.82338130742431004</v>
      </c>
      <c r="Q695">
        <v>0.86887854143978105</v>
      </c>
      <c r="R695">
        <v>1.8611331221282501E-2</v>
      </c>
      <c r="S695">
        <v>5.7646124782126697E-2</v>
      </c>
      <c r="T695">
        <v>-1.01960786488139</v>
      </c>
      <c r="U695">
        <v>1.01960786488139</v>
      </c>
      <c r="V695">
        <v>9.0916157447701595E-2</v>
      </c>
      <c r="W695">
        <v>-3.04</v>
      </c>
      <c r="X695">
        <v>1.5</v>
      </c>
      <c r="Y695">
        <v>146205</v>
      </c>
      <c r="Z695">
        <v>9747</v>
      </c>
      <c r="AA695">
        <v>0.67</v>
      </c>
      <c r="AB695">
        <v>15</v>
      </c>
      <c r="AC695">
        <v>9</v>
      </c>
      <c r="AD695">
        <v>6</v>
      </c>
      <c r="AE695">
        <v>60</v>
      </c>
      <c r="AF695">
        <v>13</v>
      </c>
      <c r="AG695">
        <v>6</v>
      </c>
      <c r="AH695">
        <v>2</v>
      </c>
      <c r="AI695">
        <v>7</v>
      </c>
    </row>
    <row r="696" spans="1:35" x14ac:dyDescent="0.2">
      <c r="A696" s="102">
        <v>830</v>
      </c>
      <c r="B696">
        <v>4502</v>
      </c>
      <c r="C696" t="s">
        <v>1511</v>
      </c>
      <c r="D696" t="s">
        <v>1261</v>
      </c>
      <c r="E696">
        <v>4023</v>
      </c>
      <c r="F696">
        <v>4067</v>
      </c>
      <c r="G696">
        <v>200</v>
      </c>
      <c r="H696" t="s">
        <v>1239</v>
      </c>
      <c r="I696">
        <v>9069</v>
      </c>
      <c r="J696" t="s">
        <v>1349</v>
      </c>
      <c r="K696" t="s">
        <v>1359</v>
      </c>
      <c r="L696">
        <v>813</v>
      </c>
      <c r="M696">
        <v>827</v>
      </c>
      <c r="N696">
        <v>1000</v>
      </c>
      <c r="O696" t="s">
        <v>1242</v>
      </c>
      <c r="P696">
        <v>0.69380278527042205</v>
      </c>
      <c r="Q696">
        <v>0.87427213031149198</v>
      </c>
      <c r="R696">
        <v>0.40344488294473302</v>
      </c>
      <c r="S696">
        <v>3.36302189960739E-4</v>
      </c>
      <c r="T696">
        <v>1.1420178450074701</v>
      </c>
      <c r="U696">
        <v>1.1420178450074701</v>
      </c>
      <c r="V696">
        <v>0.73551824242967401</v>
      </c>
      <c r="W696">
        <v>2.2200000000000002</v>
      </c>
      <c r="X696">
        <v>1.67</v>
      </c>
      <c r="Y696">
        <v>145943</v>
      </c>
      <c r="Z696">
        <v>8585</v>
      </c>
      <c r="AA696">
        <v>0.72</v>
      </c>
      <c r="AB696">
        <v>17</v>
      </c>
      <c r="AC696">
        <v>10</v>
      </c>
      <c r="AD696">
        <v>7</v>
      </c>
      <c r="AE696">
        <v>58.82</v>
      </c>
      <c r="AF696">
        <v>10</v>
      </c>
      <c r="AG696">
        <v>9</v>
      </c>
      <c r="AH696">
        <v>4</v>
      </c>
      <c r="AI696">
        <v>4</v>
      </c>
    </row>
    <row r="697" spans="1:35" x14ac:dyDescent="0.2">
      <c r="A697" s="102">
        <v>1168</v>
      </c>
      <c r="B697">
        <v>8385</v>
      </c>
      <c r="C697" t="s">
        <v>881</v>
      </c>
      <c r="D697" t="s">
        <v>1294</v>
      </c>
      <c r="E697">
        <v>515</v>
      </c>
      <c r="F697">
        <v>514</v>
      </c>
      <c r="G697">
        <v>2100</v>
      </c>
      <c r="H697" t="s">
        <v>1242</v>
      </c>
      <c r="I697">
        <v>9069</v>
      </c>
      <c r="J697" t="s">
        <v>1349</v>
      </c>
      <c r="K697" t="s">
        <v>1359</v>
      </c>
      <c r="L697">
        <v>813</v>
      </c>
      <c r="M697">
        <v>827</v>
      </c>
      <c r="N697">
        <v>1300</v>
      </c>
      <c r="O697" t="s">
        <v>1239</v>
      </c>
      <c r="P697">
        <v>0.89558644474596805</v>
      </c>
      <c r="Q697">
        <v>0.84671393354817404</v>
      </c>
      <c r="R697">
        <v>1.12780382439351E-2</v>
      </c>
      <c r="S697" s="15">
        <v>2.14345086622784E-2</v>
      </c>
      <c r="T697">
        <v>-1.92382233965288</v>
      </c>
      <c r="U697">
        <v>1.92382233965288</v>
      </c>
      <c r="V697">
        <v>2.1440223215001599</v>
      </c>
      <c r="W697">
        <v>-4.8499999999999996</v>
      </c>
      <c r="X697">
        <v>0.4</v>
      </c>
      <c r="Y697">
        <v>145867</v>
      </c>
      <c r="Z697">
        <v>8104</v>
      </c>
      <c r="AA697">
        <v>0.37</v>
      </c>
      <c r="AB697">
        <v>18</v>
      </c>
      <c r="AC697">
        <v>11</v>
      </c>
      <c r="AD697">
        <v>7</v>
      </c>
      <c r="AE697">
        <v>61.11</v>
      </c>
      <c r="AF697">
        <v>13</v>
      </c>
      <c r="AG697">
        <v>6</v>
      </c>
      <c r="AH697">
        <v>3</v>
      </c>
      <c r="AI697">
        <v>9</v>
      </c>
    </row>
    <row r="698" spans="1:35" x14ac:dyDescent="0.2">
      <c r="A698" s="102">
        <v>296</v>
      </c>
      <c r="B698">
        <v>4206</v>
      </c>
      <c r="C698" t="s">
        <v>1670</v>
      </c>
      <c r="D698" t="s">
        <v>1263</v>
      </c>
      <c r="E698">
        <v>3260</v>
      </c>
      <c r="F698">
        <v>3290</v>
      </c>
      <c r="G698">
        <v>300</v>
      </c>
      <c r="H698" t="s">
        <v>1239</v>
      </c>
      <c r="I698">
        <v>5703</v>
      </c>
      <c r="J698" t="s">
        <v>219</v>
      </c>
      <c r="K698" t="s">
        <v>1254</v>
      </c>
      <c r="L698">
        <v>207</v>
      </c>
      <c r="M698">
        <v>205</v>
      </c>
      <c r="N698">
        <v>4800</v>
      </c>
      <c r="O698" t="s">
        <v>1242</v>
      </c>
      <c r="P698">
        <v>0.60012092825793895</v>
      </c>
      <c r="Q698">
        <v>0.91619787698775901</v>
      </c>
      <c r="R698">
        <v>5.1038778826431796E-3</v>
      </c>
      <c r="S698">
        <v>9.1838055856252807E-3</v>
      </c>
      <c r="T698">
        <v>0.39437153045704998</v>
      </c>
      <c r="U698">
        <v>0.39437153045704998</v>
      </c>
      <c r="V698">
        <v>0.26460271034167598</v>
      </c>
      <c r="W698">
        <v>1.62</v>
      </c>
      <c r="X698">
        <v>0.3</v>
      </c>
      <c r="Y698">
        <v>145766</v>
      </c>
      <c r="Z698">
        <v>6626</v>
      </c>
      <c r="AA698">
        <v>0.32</v>
      </c>
      <c r="AB698">
        <v>22</v>
      </c>
      <c r="AC698">
        <v>15</v>
      </c>
      <c r="AD698">
        <v>7</v>
      </c>
      <c r="AE698">
        <v>68.180000000000007</v>
      </c>
      <c r="AF698">
        <v>14</v>
      </c>
      <c r="AG698">
        <v>6</v>
      </c>
      <c r="AH698">
        <v>5</v>
      </c>
      <c r="AI698">
        <v>11</v>
      </c>
    </row>
    <row r="699" spans="1:35" x14ac:dyDescent="0.2">
      <c r="A699" s="102">
        <v>1317</v>
      </c>
      <c r="B699">
        <v>4324</v>
      </c>
      <c r="C699" t="s">
        <v>1471</v>
      </c>
      <c r="D699" t="s">
        <v>1253</v>
      </c>
      <c r="E699">
        <v>3060</v>
      </c>
      <c r="F699">
        <v>3060</v>
      </c>
      <c r="G699">
        <v>300</v>
      </c>
      <c r="H699" t="s">
        <v>1242</v>
      </c>
      <c r="I699">
        <v>4540</v>
      </c>
      <c r="J699" t="s">
        <v>1659</v>
      </c>
      <c r="K699" t="s">
        <v>1261</v>
      </c>
      <c r="L699">
        <v>2688</v>
      </c>
      <c r="M699">
        <v>2656</v>
      </c>
      <c r="N699">
        <v>300</v>
      </c>
      <c r="O699" t="s">
        <v>1239</v>
      </c>
      <c r="P699">
        <v>0.84276065455473204</v>
      </c>
      <c r="Q699">
        <v>0.83534231511787405</v>
      </c>
      <c r="R699">
        <v>0.217104346571175</v>
      </c>
      <c r="S699">
        <v>4.37136487567307E-2</v>
      </c>
      <c r="T699">
        <v>-1.6927437068211499</v>
      </c>
      <c r="U699">
        <v>1.6927437068211499</v>
      </c>
      <c r="V699">
        <v>0.98600790588410003</v>
      </c>
      <c r="W699">
        <v>-6.41</v>
      </c>
      <c r="X699">
        <v>13.2</v>
      </c>
      <c r="Y699">
        <v>145566</v>
      </c>
      <c r="Z699">
        <v>29113</v>
      </c>
      <c r="AA699">
        <v>1.4</v>
      </c>
      <c r="AB699">
        <v>5</v>
      </c>
      <c r="AC699">
        <v>4</v>
      </c>
      <c r="AD699">
        <v>1</v>
      </c>
      <c r="AE699">
        <v>80</v>
      </c>
      <c r="AF699">
        <v>15</v>
      </c>
      <c r="AG699">
        <v>2</v>
      </c>
      <c r="AH699">
        <v>0</v>
      </c>
      <c r="AI699">
        <v>3</v>
      </c>
    </row>
    <row r="700" spans="1:35" x14ac:dyDescent="0.2">
      <c r="A700" s="102">
        <v>1202</v>
      </c>
      <c r="B700">
        <v>1332</v>
      </c>
      <c r="C700" t="s">
        <v>1647</v>
      </c>
      <c r="D700" t="s">
        <v>1357</v>
      </c>
      <c r="E700">
        <v>571</v>
      </c>
      <c r="F700">
        <v>570</v>
      </c>
      <c r="G700">
        <v>1500</v>
      </c>
      <c r="H700" t="s">
        <v>1242</v>
      </c>
      <c r="I700">
        <v>1833</v>
      </c>
      <c r="J700" t="s">
        <v>1676</v>
      </c>
      <c r="K700" t="s">
        <v>1249</v>
      </c>
      <c r="L700">
        <v>2778</v>
      </c>
      <c r="M700">
        <v>2757</v>
      </c>
      <c r="N700">
        <v>300</v>
      </c>
      <c r="O700" t="s">
        <v>1239</v>
      </c>
      <c r="P700">
        <v>0.57160466241151997</v>
      </c>
      <c r="Q700">
        <v>0.84433479258847</v>
      </c>
      <c r="R700" s="106">
        <v>0.22703647812040501</v>
      </c>
      <c r="S700">
        <v>6.7280065848182302E-2</v>
      </c>
      <c r="T700">
        <v>-0.43131795266398498</v>
      </c>
      <c r="U700">
        <v>0.43131795266398498</v>
      </c>
      <c r="V700">
        <v>2.3657238787105399E-2</v>
      </c>
      <c r="W700">
        <v>-1.54</v>
      </c>
      <c r="X700">
        <v>3.37</v>
      </c>
      <c r="Y700">
        <v>145455</v>
      </c>
      <c r="Z700">
        <v>8556</v>
      </c>
      <c r="AA700">
        <v>0.56999999999999995</v>
      </c>
      <c r="AB700">
        <v>17</v>
      </c>
      <c r="AC700">
        <v>11</v>
      </c>
      <c r="AD700">
        <v>6</v>
      </c>
      <c r="AE700">
        <v>64.709999999999994</v>
      </c>
      <c r="AF700">
        <v>11</v>
      </c>
      <c r="AG700">
        <v>7</v>
      </c>
      <c r="AH700">
        <v>4</v>
      </c>
      <c r="AI700">
        <v>6</v>
      </c>
    </row>
    <row r="701" spans="1:35" x14ac:dyDescent="0.2">
      <c r="A701" s="102">
        <v>1087</v>
      </c>
      <c r="B701">
        <v>5463</v>
      </c>
      <c r="C701" t="s">
        <v>64</v>
      </c>
      <c r="D701" t="s">
        <v>1292</v>
      </c>
      <c r="E701">
        <v>2750</v>
      </c>
      <c r="F701">
        <v>2753</v>
      </c>
      <c r="G701">
        <v>300</v>
      </c>
      <c r="H701" t="s">
        <v>1242</v>
      </c>
      <c r="I701">
        <v>7259</v>
      </c>
      <c r="J701" t="s">
        <v>25</v>
      </c>
      <c r="K701" t="s">
        <v>1256</v>
      </c>
      <c r="L701">
        <v>3750</v>
      </c>
      <c r="M701">
        <v>3725</v>
      </c>
      <c r="N701">
        <v>200</v>
      </c>
      <c r="O701" t="s">
        <v>1239</v>
      </c>
      <c r="P701">
        <v>0.59550494494764405</v>
      </c>
      <c r="Q701">
        <v>0.85223196448986005</v>
      </c>
      <c r="R701">
        <v>6.7817290902674104E-2</v>
      </c>
      <c r="S701">
        <v>9.0523823784980102E-3</v>
      </c>
      <c r="T701">
        <v>-0.76926958926316003</v>
      </c>
      <c r="U701">
        <v>0.76926958926316003</v>
      </c>
      <c r="V701">
        <v>1.18174347711128</v>
      </c>
      <c r="W701">
        <v>-3.9</v>
      </c>
      <c r="X701">
        <v>10.86</v>
      </c>
      <c r="Y701">
        <v>145333</v>
      </c>
      <c r="Z701">
        <v>18167</v>
      </c>
      <c r="AA701">
        <v>0.99</v>
      </c>
      <c r="AB701">
        <v>8</v>
      </c>
      <c r="AC701">
        <v>6</v>
      </c>
      <c r="AD701">
        <v>2</v>
      </c>
      <c r="AE701">
        <v>75</v>
      </c>
      <c r="AF701">
        <v>15</v>
      </c>
      <c r="AG701">
        <v>4</v>
      </c>
      <c r="AH701">
        <v>0</v>
      </c>
      <c r="AI701">
        <v>4</v>
      </c>
    </row>
    <row r="702" spans="1:35" x14ac:dyDescent="0.2">
      <c r="A702" s="102">
        <v>1438</v>
      </c>
      <c r="B702">
        <v>8113</v>
      </c>
      <c r="C702" t="s">
        <v>1588</v>
      </c>
      <c r="D702" t="s">
        <v>1263</v>
      </c>
      <c r="E702">
        <v>3737</v>
      </c>
      <c r="F702">
        <v>3742</v>
      </c>
      <c r="G702">
        <v>200</v>
      </c>
      <c r="H702" t="s">
        <v>1239</v>
      </c>
      <c r="I702">
        <v>8267</v>
      </c>
      <c r="J702" t="s">
        <v>218</v>
      </c>
      <c r="K702" t="s">
        <v>1264</v>
      </c>
      <c r="L702">
        <v>2227</v>
      </c>
      <c r="M702">
        <v>2227</v>
      </c>
      <c r="N702">
        <v>300</v>
      </c>
      <c r="O702" t="s">
        <v>1242</v>
      </c>
      <c r="P702">
        <v>0.573686223201615</v>
      </c>
      <c r="Q702">
        <v>0.82463760808547504</v>
      </c>
      <c r="R702">
        <v>0.35018672201186701</v>
      </c>
      <c r="S702" s="15">
        <v>2.3485906392897E-2</v>
      </c>
      <c r="T702">
        <v>1.3095689273039</v>
      </c>
      <c r="U702">
        <v>1.3095689273039</v>
      </c>
      <c r="V702">
        <v>1.27450179776154</v>
      </c>
      <c r="W702">
        <v>4.32</v>
      </c>
      <c r="X702">
        <v>10.73</v>
      </c>
      <c r="Y702">
        <v>144531</v>
      </c>
      <c r="Z702">
        <v>9635</v>
      </c>
      <c r="AA702">
        <v>0.51</v>
      </c>
      <c r="AB702">
        <v>15</v>
      </c>
      <c r="AC702">
        <v>10</v>
      </c>
      <c r="AD702">
        <v>5</v>
      </c>
      <c r="AE702">
        <v>66.67</v>
      </c>
      <c r="AF702">
        <v>11</v>
      </c>
      <c r="AG702">
        <v>7</v>
      </c>
      <c r="AH702">
        <v>4</v>
      </c>
      <c r="AI702">
        <v>4</v>
      </c>
    </row>
    <row r="703" spans="1:35" x14ac:dyDescent="0.2">
      <c r="A703" s="102">
        <v>1583</v>
      </c>
      <c r="B703">
        <v>1951</v>
      </c>
      <c r="C703" t="s">
        <v>1658</v>
      </c>
      <c r="D703" t="s">
        <v>1249</v>
      </c>
      <c r="E703">
        <v>2525</v>
      </c>
      <c r="F703">
        <v>2526</v>
      </c>
      <c r="G703">
        <v>400</v>
      </c>
      <c r="H703" t="s">
        <v>1242</v>
      </c>
      <c r="I703">
        <v>3116</v>
      </c>
      <c r="J703" t="s">
        <v>1426</v>
      </c>
      <c r="K703" t="s">
        <v>1256</v>
      </c>
      <c r="L703">
        <v>1539</v>
      </c>
      <c r="M703">
        <v>1555</v>
      </c>
      <c r="N703">
        <v>600</v>
      </c>
      <c r="O703" t="s">
        <v>1239</v>
      </c>
      <c r="P703">
        <v>0.70463728982083396</v>
      </c>
      <c r="Q703">
        <v>0.81121745095242004</v>
      </c>
      <c r="R703">
        <v>0.225739441390235</v>
      </c>
      <c r="S703">
        <v>7.7408537325092897E-2</v>
      </c>
      <c r="T703">
        <v>-0.22745854131759799</v>
      </c>
      <c r="U703">
        <v>0.22745854131759799</v>
      </c>
      <c r="V703">
        <v>0.50137677035932604</v>
      </c>
      <c r="W703">
        <v>-0.66</v>
      </c>
      <c r="X703">
        <v>7.66</v>
      </c>
      <c r="Y703">
        <v>144468</v>
      </c>
      <c r="Z703">
        <v>8026</v>
      </c>
      <c r="AA703">
        <v>0.45</v>
      </c>
      <c r="AB703">
        <v>18</v>
      </c>
      <c r="AC703">
        <v>8</v>
      </c>
      <c r="AD703">
        <v>10</v>
      </c>
      <c r="AE703">
        <v>44.44</v>
      </c>
      <c r="AF703">
        <v>14</v>
      </c>
      <c r="AG703">
        <v>5</v>
      </c>
      <c r="AH703">
        <v>4</v>
      </c>
      <c r="AI703">
        <v>9</v>
      </c>
    </row>
    <row r="704" spans="1:35" x14ac:dyDescent="0.2">
      <c r="A704" s="102">
        <v>752</v>
      </c>
      <c r="B704">
        <v>1803</v>
      </c>
      <c r="C704" t="s">
        <v>1250</v>
      </c>
      <c r="D704" t="s">
        <v>1249</v>
      </c>
      <c r="E704">
        <v>1026</v>
      </c>
      <c r="F704">
        <v>1041</v>
      </c>
      <c r="G704">
        <v>900</v>
      </c>
      <c r="H704" t="s">
        <v>1242</v>
      </c>
      <c r="I704">
        <v>6370</v>
      </c>
      <c r="J704" t="s">
        <v>1480</v>
      </c>
      <c r="K704" t="s">
        <v>1251</v>
      </c>
      <c r="L704">
        <v>3090</v>
      </c>
      <c r="M704">
        <v>3055</v>
      </c>
      <c r="N704">
        <v>300</v>
      </c>
      <c r="O704" t="s">
        <v>1239</v>
      </c>
      <c r="P704">
        <v>0.80009448984237996</v>
      </c>
      <c r="Q704">
        <v>0.88050105330325701</v>
      </c>
      <c r="R704">
        <v>0.20035099982875501</v>
      </c>
      <c r="S704">
        <v>3.7578920423666097E-2</v>
      </c>
      <c r="T704">
        <v>-0.42130277016566697</v>
      </c>
      <c r="U704">
        <v>0.42130277016566697</v>
      </c>
      <c r="V704">
        <v>1.6027292615752899</v>
      </c>
      <c r="W704">
        <v>-1</v>
      </c>
      <c r="X704">
        <v>2.23</v>
      </c>
      <c r="Y704">
        <v>144202</v>
      </c>
      <c r="Z704">
        <v>12017</v>
      </c>
      <c r="AA704">
        <v>0.59</v>
      </c>
      <c r="AB704">
        <v>12</v>
      </c>
      <c r="AC704">
        <v>8</v>
      </c>
      <c r="AD704">
        <v>4</v>
      </c>
      <c r="AE704">
        <v>66.67</v>
      </c>
      <c r="AF704">
        <v>15</v>
      </c>
      <c r="AG704">
        <v>3</v>
      </c>
      <c r="AH704">
        <v>2</v>
      </c>
      <c r="AI704">
        <v>7</v>
      </c>
    </row>
    <row r="705" spans="1:35" x14ac:dyDescent="0.2">
      <c r="A705" s="102">
        <v>1511</v>
      </c>
      <c r="B705">
        <v>1861</v>
      </c>
      <c r="C705" t="s">
        <v>1684</v>
      </c>
      <c r="D705" t="s">
        <v>1249</v>
      </c>
      <c r="E705">
        <v>3015</v>
      </c>
      <c r="F705">
        <v>3085</v>
      </c>
      <c r="G705">
        <v>300</v>
      </c>
      <c r="H705" t="s">
        <v>1239</v>
      </c>
      <c r="I705">
        <v>9069</v>
      </c>
      <c r="J705" t="s">
        <v>1349</v>
      </c>
      <c r="K705" t="s">
        <v>1359</v>
      </c>
      <c r="L705">
        <v>813</v>
      </c>
      <c r="M705">
        <v>827</v>
      </c>
      <c r="N705">
        <v>1100</v>
      </c>
      <c r="O705" t="s">
        <v>1242</v>
      </c>
      <c r="P705">
        <v>0.76791456790500701</v>
      </c>
      <c r="Q705">
        <v>0.81806130522262999</v>
      </c>
      <c r="R705">
        <v>2.00575878219976E-2</v>
      </c>
      <c r="S705">
        <v>7.0865716085584396E-3</v>
      </c>
      <c r="T705">
        <v>1.50398241071162</v>
      </c>
      <c r="U705">
        <v>1.50398241071162</v>
      </c>
      <c r="V705">
        <v>0.662563280153181</v>
      </c>
      <c r="W705">
        <v>3.16</v>
      </c>
      <c r="X705">
        <v>1.71</v>
      </c>
      <c r="Y705">
        <v>143938</v>
      </c>
      <c r="Z705">
        <v>9596</v>
      </c>
      <c r="AA705">
        <v>0.44</v>
      </c>
      <c r="AB705">
        <v>15</v>
      </c>
      <c r="AC705">
        <v>9</v>
      </c>
      <c r="AD705">
        <v>6</v>
      </c>
      <c r="AE705">
        <v>60</v>
      </c>
      <c r="AF705">
        <v>11</v>
      </c>
      <c r="AG705">
        <v>6</v>
      </c>
      <c r="AH705">
        <v>5</v>
      </c>
      <c r="AI705">
        <v>4</v>
      </c>
    </row>
    <row r="706" spans="1:35" x14ac:dyDescent="0.2">
      <c r="A706" s="102">
        <v>302</v>
      </c>
      <c r="B706">
        <v>2337</v>
      </c>
      <c r="C706" t="s">
        <v>1645</v>
      </c>
      <c r="D706" t="s">
        <v>1260</v>
      </c>
      <c r="E706">
        <v>369</v>
      </c>
      <c r="F706">
        <v>373</v>
      </c>
      <c r="G706">
        <v>1600</v>
      </c>
      <c r="H706" t="s">
        <v>1239</v>
      </c>
      <c r="I706">
        <v>7735</v>
      </c>
      <c r="J706" t="s">
        <v>1660</v>
      </c>
      <c r="K706" t="s">
        <v>1244</v>
      </c>
      <c r="L706">
        <v>5640</v>
      </c>
      <c r="M706">
        <v>5860</v>
      </c>
      <c r="N706">
        <v>100</v>
      </c>
      <c r="O706" t="s">
        <v>1242</v>
      </c>
      <c r="P706">
        <v>0.81462663108690203</v>
      </c>
      <c r="Q706">
        <v>0.91539262719783898</v>
      </c>
      <c r="R706" s="15">
        <v>7.4991670496859703E-2</v>
      </c>
      <c r="S706" s="15">
        <v>6.9275813869092004E-3</v>
      </c>
      <c r="T706">
        <v>1.04044880887407</v>
      </c>
      <c r="U706">
        <v>1.04044880887407</v>
      </c>
      <c r="V706">
        <v>1.48343525030487</v>
      </c>
      <c r="W706">
        <v>5.59</v>
      </c>
      <c r="X706">
        <v>1.84</v>
      </c>
      <c r="Y706">
        <v>143545</v>
      </c>
      <c r="Z706">
        <v>6835</v>
      </c>
      <c r="AA706">
        <v>0.56000000000000005</v>
      </c>
      <c r="AB706">
        <v>21</v>
      </c>
      <c r="AC706">
        <v>13</v>
      </c>
      <c r="AD706">
        <v>8</v>
      </c>
      <c r="AE706">
        <v>61.9</v>
      </c>
      <c r="AF706">
        <v>9</v>
      </c>
      <c r="AG706">
        <v>11</v>
      </c>
      <c r="AH706">
        <v>6</v>
      </c>
      <c r="AI706">
        <v>4</v>
      </c>
    </row>
    <row r="707" spans="1:35" x14ac:dyDescent="0.2">
      <c r="A707" s="102">
        <v>950</v>
      </c>
      <c r="B707">
        <v>1969</v>
      </c>
      <c r="C707" t="s">
        <v>1597</v>
      </c>
      <c r="D707" t="s">
        <v>1249</v>
      </c>
      <c r="E707">
        <v>1784</v>
      </c>
      <c r="F707">
        <v>1789</v>
      </c>
      <c r="G707">
        <v>400</v>
      </c>
      <c r="H707" t="s">
        <v>1242</v>
      </c>
      <c r="I707">
        <v>5714</v>
      </c>
      <c r="J707" t="s">
        <v>708</v>
      </c>
      <c r="K707" t="s">
        <v>1254</v>
      </c>
      <c r="L707">
        <v>3725</v>
      </c>
      <c r="M707">
        <v>3735</v>
      </c>
      <c r="N707">
        <v>200</v>
      </c>
      <c r="O707" t="s">
        <v>1239</v>
      </c>
      <c r="P707">
        <v>0.726745265065463</v>
      </c>
      <c r="Q707">
        <v>0.86310657677646296</v>
      </c>
      <c r="R707">
        <v>8.9631751235099602E-2</v>
      </c>
      <c r="S707">
        <v>6.3045296293134503E-2</v>
      </c>
      <c r="T707">
        <v>-0.11181624062559201</v>
      </c>
      <c r="U707">
        <v>0.11181624062559201</v>
      </c>
      <c r="V707">
        <v>0.48038946871576099</v>
      </c>
      <c r="W707">
        <v>-0.34</v>
      </c>
      <c r="X707">
        <v>4.2</v>
      </c>
      <c r="Y707">
        <v>143321</v>
      </c>
      <c r="Z707">
        <v>10237</v>
      </c>
      <c r="AA707">
        <v>0.66</v>
      </c>
      <c r="AB707">
        <v>14</v>
      </c>
      <c r="AC707">
        <v>10</v>
      </c>
      <c r="AD707">
        <v>4</v>
      </c>
      <c r="AE707">
        <v>71.430000000000007</v>
      </c>
      <c r="AF707">
        <v>13</v>
      </c>
      <c r="AG707">
        <v>6</v>
      </c>
      <c r="AH707">
        <v>2</v>
      </c>
      <c r="AI707">
        <v>6</v>
      </c>
    </row>
    <row r="708" spans="1:35" x14ac:dyDescent="0.2">
      <c r="A708" s="102">
        <v>500</v>
      </c>
      <c r="B708">
        <v>8316</v>
      </c>
      <c r="C708" t="s">
        <v>1455</v>
      </c>
      <c r="D708" t="s">
        <v>1294</v>
      </c>
      <c r="E708">
        <v>3614</v>
      </c>
      <c r="F708">
        <v>3640</v>
      </c>
      <c r="G708">
        <v>300</v>
      </c>
      <c r="H708" t="s">
        <v>1239</v>
      </c>
      <c r="I708">
        <v>8385</v>
      </c>
      <c r="J708" t="s">
        <v>881</v>
      </c>
      <c r="K708" t="s">
        <v>1294</v>
      </c>
      <c r="L708">
        <v>515</v>
      </c>
      <c r="M708">
        <v>514</v>
      </c>
      <c r="N708">
        <v>2100</v>
      </c>
      <c r="O708" t="s">
        <v>1242</v>
      </c>
      <c r="P708">
        <v>0.94661079030940398</v>
      </c>
      <c r="Q708">
        <v>0.90077507802356804</v>
      </c>
      <c r="R708" s="15">
        <v>1.4570342982887501E-2</v>
      </c>
      <c r="S708" s="15">
        <v>2.4984486482518799E-2</v>
      </c>
      <c r="T708">
        <v>2.5031829101889902</v>
      </c>
      <c r="U708">
        <v>2.5031829101889902</v>
      </c>
      <c r="V708">
        <v>2.0131306834129998</v>
      </c>
      <c r="W708">
        <v>5.29</v>
      </c>
      <c r="X708">
        <v>1.1499999999999999</v>
      </c>
      <c r="Y708">
        <v>143183</v>
      </c>
      <c r="Z708">
        <v>8949</v>
      </c>
      <c r="AA708">
        <v>0.45</v>
      </c>
      <c r="AB708">
        <v>16</v>
      </c>
      <c r="AC708">
        <v>9</v>
      </c>
      <c r="AD708">
        <v>7</v>
      </c>
      <c r="AE708">
        <v>56.25</v>
      </c>
      <c r="AF708">
        <v>16</v>
      </c>
      <c r="AG708">
        <v>5</v>
      </c>
      <c r="AH708">
        <v>2</v>
      </c>
      <c r="AI708">
        <v>9</v>
      </c>
    </row>
    <row r="709" spans="1:35" x14ac:dyDescent="0.2">
      <c r="A709" s="102">
        <v>1116</v>
      </c>
      <c r="B709">
        <v>7180</v>
      </c>
      <c r="C709" t="s">
        <v>1068</v>
      </c>
      <c r="D709" t="s">
        <v>1294</v>
      </c>
      <c r="E709">
        <v>390</v>
      </c>
      <c r="F709">
        <v>393</v>
      </c>
      <c r="G709">
        <v>2700</v>
      </c>
      <c r="H709" t="s">
        <v>1242</v>
      </c>
      <c r="I709">
        <v>9069</v>
      </c>
      <c r="J709" t="s">
        <v>1349</v>
      </c>
      <c r="K709" t="s">
        <v>1359</v>
      </c>
      <c r="L709">
        <v>813</v>
      </c>
      <c r="M709">
        <v>827</v>
      </c>
      <c r="N709">
        <v>1300</v>
      </c>
      <c r="O709" t="s">
        <v>1239</v>
      </c>
      <c r="P709">
        <v>0.79363309517005898</v>
      </c>
      <c r="Q709">
        <v>0.85017408136722605</v>
      </c>
      <c r="R709" s="15">
        <v>2.43722008340495E-2</v>
      </c>
      <c r="S709">
        <v>7.8490859520486496E-4</v>
      </c>
      <c r="T709">
        <v>-2.41970394245745</v>
      </c>
      <c r="U709">
        <v>2.41970394245745</v>
      </c>
      <c r="V709">
        <v>2.82424752848542</v>
      </c>
      <c r="W709">
        <v>-8.4499999999999993</v>
      </c>
      <c r="X709">
        <v>1.3</v>
      </c>
      <c r="Y709">
        <v>142834</v>
      </c>
      <c r="Z709">
        <v>8402</v>
      </c>
      <c r="AA709">
        <v>0.39</v>
      </c>
      <c r="AB709">
        <v>17</v>
      </c>
      <c r="AC709">
        <v>9</v>
      </c>
      <c r="AD709">
        <v>8</v>
      </c>
      <c r="AE709">
        <v>52.94</v>
      </c>
      <c r="AF709">
        <v>10</v>
      </c>
      <c r="AG709">
        <v>7</v>
      </c>
      <c r="AH709">
        <v>6</v>
      </c>
      <c r="AI709">
        <v>4</v>
      </c>
    </row>
    <row r="710" spans="1:35" x14ac:dyDescent="0.2">
      <c r="A710" s="102">
        <v>1515</v>
      </c>
      <c r="B710">
        <v>4634</v>
      </c>
      <c r="C710" t="s">
        <v>63</v>
      </c>
      <c r="D710" t="s">
        <v>1263</v>
      </c>
      <c r="E710">
        <v>2310</v>
      </c>
      <c r="F710">
        <v>2274</v>
      </c>
      <c r="G710">
        <v>500</v>
      </c>
      <c r="H710" t="s">
        <v>1242</v>
      </c>
      <c r="I710">
        <v>9142</v>
      </c>
      <c r="J710" t="s">
        <v>917</v>
      </c>
      <c r="K710" t="s">
        <v>1359</v>
      </c>
      <c r="L710">
        <v>3525</v>
      </c>
      <c r="M710">
        <v>3570</v>
      </c>
      <c r="N710">
        <v>300</v>
      </c>
      <c r="O710" t="s">
        <v>1239</v>
      </c>
      <c r="P710">
        <v>0.67602030297292903</v>
      </c>
      <c r="Q710">
        <v>0.81769252502060896</v>
      </c>
      <c r="R710">
        <v>0.15212829647547199</v>
      </c>
      <c r="S710">
        <v>1.2969140279600401E-2</v>
      </c>
      <c r="T710">
        <v>-3.3499364471063999</v>
      </c>
      <c r="U710">
        <v>3.3499364471063999</v>
      </c>
      <c r="V710">
        <v>2.4864370022131399</v>
      </c>
      <c r="W710">
        <v>-11.68</v>
      </c>
      <c r="X710">
        <v>6.16</v>
      </c>
      <c r="Y710">
        <v>142770</v>
      </c>
      <c r="Z710">
        <v>7932</v>
      </c>
      <c r="AA710">
        <v>0.32</v>
      </c>
      <c r="AB710">
        <v>18</v>
      </c>
      <c r="AC710">
        <v>9</v>
      </c>
      <c r="AD710">
        <v>9</v>
      </c>
      <c r="AE710">
        <v>50</v>
      </c>
      <c r="AF710">
        <v>13</v>
      </c>
      <c r="AG710">
        <v>7</v>
      </c>
      <c r="AH710">
        <v>3</v>
      </c>
      <c r="AI710">
        <v>8</v>
      </c>
    </row>
    <row r="711" spans="1:35" x14ac:dyDescent="0.2">
      <c r="A711" s="102">
        <v>913</v>
      </c>
      <c r="B711">
        <v>4183</v>
      </c>
      <c r="C711" t="s">
        <v>1432</v>
      </c>
      <c r="D711" t="s">
        <v>1263</v>
      </c>
      <c r="E711">
        <v>2400</v>
      </c>
      <c r="F711">
        <v>2450</v>
      </c>
      <c r="G711">
        <v>400</v>
      </c>
      <c r="H711" t="s">
        <v>1242</v>
      </c>
      <c r="I711">
        <v>7267</v>
      </c>
      <c r="J711" t="s">
        <v>58</v>
      </c>
      <c r="K711" t="s">
        <v>1256</v>
      </c>
      <c r="L711">
        <v>2902</v>
      </c>
      <c r="M711">
        <v>2935</v>
      </c>
      <c r="N711">
        <v>300</v>
      </c>
      <c r="O711" t="s">
        <v>1239</v>
      </c>
      <c r="P711">
        <v>0.85606357620947204</v>
      </c>
      <c r="Q711">
        <v>0.86612198312082</v>
      </c>
      <c r="R711">
        <v>1.3751204282932999E-2</v>
      </c>
      <c r="S711">
        <v>3.9956642513234997E-2</v>
      </c>
      <c r="T711">
        <v>-1.5131767170995201</v>
      </c>
      <c r="U711">
        <v>1.5131767170995201</v>
      </c>
      <c r="V711">
        <v>1.37786269471881</v>
      </c>
      <c r="W711">
        <v>-3.08</v>
      </c>
      <c r="X711">
        <v>11.3</v>
      </c>
      <c r="Y711">
        <v>142583</v>
      </c>
      <c r="Z711">
        <v>11882</v>
      </c>
      <c r="AA711">
        <v>0.64</v>
      </c>
      <c r="AB711">
        <v>12</v>
      </c>
      <c r="AC711">
        <v>8</v>
      </c>
      <c r="AD711">
        <v>4</v>
      </c>
      <c r="AE711">
        <v>66.67</v>
      </c>
      <c r="AF711">
        <v>15</v>
      </c>
      <c r="AG711">
        <v>5</v>
      </c>
      <c r="AH711">
        <v>1</v>
      </c>
      <c r="AI711">
        <v>6</v>
      </c>
    </row>
    <row r="712" spans="1:35" x14ac:dyDescent="0.2">
      <c r="A712" s="102">
        <v>618</v>
      </c>
      <c r="B712">
        <v>4401</v>
      </c>
      <c r="C712" t="s">
        <v>223</v>
      </c>
      <c r="D712" t="s">
        <v>1263</v>
      </c>
      <c r="E712">
        <v>1490</v>
      </c>
      <c r="F712">
        <v>1491</v>
      </c>
      <c r="G712">
        <v>700</v>
      </c>
      <c r="H712" t="s">
        <v>1242</v>
      </c>
      <c r="I712">
        <v>8316</v>
      </c>
      <c r="J712" t="s">
        <v>1455</v>
      </c>
      <c r="K712" t="s">
        <v>1294</v>
      </c>
      <c r="L712">
        <v>3614</v>
      </c>
      <c r="M712">
        <v>3640</v>
      </c>
      <c r="N712">
        <v>300</v>
      </c>
      <c r="O712" t="s">
        <v>1239</v>
      </c>
      <c r="P712">
        <v>0.83576822072821999</v>
      </c>
      <c r="Q712">
        <v>0.89206343651870701</v>
      </c>
      <c r="R712">
        <v>0.22530519985558201</v>
      </c>
      <c r="S712">
        <v>7.0166258592097797E-2</v>
      </c>
      <c r="T712">
        <v>-0.364856005889931</v>
      </c>
      <c r="U712">
        <v>0.364856005889931</v>
      </c>
      <c r="V712">
        <v>0.406057909918079</v>
      </c>
      <c r="W712">
        <v>-0.6</v>
      </c>
      <c r="X712">
        <v>4.42</v>
      </c>
      <c r="Y712">
        <v>142158</v>
      </c>
      <c r="Z712">
        <v>9477</v>
      </c>
      <c r="AA712">
        <v>0.54</v>
      </c>
      <c r="AB712">
        <v>15</v>
      </c>
      <c r="AC712">
        <v>8</v>
      </c>
      <c r="AD712">
        <v>7</v>
      </c>
      <c r="AE712">
        <v>53.33</v>
      </c>
      <c r="AF712">
        <v>14</v>
      </c>
      <c r="AG712">
        <v>6</v>
      </c>
      <c r="AH712">
        <v>3</v>
      </c>
      <c r="AI712">
        <v>6</v>
      </c>
    </row>
    <row r="713" spans="1:35" x14ac:dyDescent="0.2">
      <c r="A713" s="102">
        <v>1142</v>
      </c>
      <c r="B713">
        <v>1812</v>
      </c>
      <c r="C713" t="s">
        <v>1335</v>
      </c>
      <c r="D713" t="s">
        <v>1249</v>
      </c>
      <c r="E713">
        <v>1206</v>
      </c>
      <c r="F713">
        <v>1220</v>
      </c>
      <c r="G713">
        <v>800</v>
      </c>
      <c r="H713" t="s">
        <v>1242</v>
      </c>
      <c r="I713">
        <v>3863</v>
      </c>
      <c r="J713" t="s">
        <v>1454</v>
      </c>
      <c r="K713" t="s">
        <v>1453</v>
      </c>
      <c r="L713">
        <v>1633</v>
      </c>
      <c r="M713">
        <v>1645</v>
      </c>
      <c r="N713">
        <v>600</v>
      </c>
      <c r="O713" t="s">
        <v>1239</v>
      </c>
      <c r="P713">
        <v>0.89305412682087104</v>
      </c>
      <c r="Q713">
        <v>0.84861507455481799</v>
      </c>
      <c r="R713" s="15">
        <v>0.41323457954017201</v>
      </c>
      <c r="S713" s="15">
        <v>9.2783528175947594E-2</v>
      </c>
      <c r="T713">
        <v>-1.96257276186916</v>
      </c>
      <c r="U713">
        <v>1.96257276186916</v>
      </c>
      <c r="V713">
        <v>2.1842200542345802</v>
      </c>
      <c r="W713">
        <v>-5.01</v>
      </c>
      <c r="X713">
        <v>1.1100000000000001</v>
      </c>
      <c r="Y713">
        <v>141655</v>
      </c>
      <c r="Z713">
        <v>8333</v>
      </c>
      <c r="AA713">
        <v>0.35</v>
      </c>
      <c r="AB713">
        <v>17</v>
      </c>
      <c r="AC713">
        <v>9</v>
      </c>
      <c r="AD713">
        <v>8</v>
      </c>
      <c r="AE713">
        <v>52.94</v>
      </c>
      <c r="AF713">
        <v>12</v>
      </c>
      <c r="AG713">
        <v>6</v>
      </c>
      <c r="AH713">
        <v>4</v>
      </c>
      <c r="AI713">
        <v>7</v>
      </c>
    </row>
    <row r="714" spans="1:35" x14ac:dyDescent="0.2">
      <c r="A714" s="102">
        <v>167</v>
      </c>
      <c r="B714">
        <v>4812</v>
      </c>
      <c r="C714" t="s">
        <v>683</v>
      </c>
      <c r="D714" t="s">
        <v>1241</v>
      </c>
      <c r="E714">
        <v>4825</v>
      </c>
      <c r="F714">
        <v>4870</v>
      </c>
      <c r="G714">
        <v>200</v>
      </c>
      <c r="H714" t="s">
        <v>1239</v>
      </c>
      <c r="I714">
        <v>5486</v>
      </c>
      <c r="J714" t="s">
        <v>706</v>
      </c>
      <c r="K714" t="s">
        <v>1292</v>
      </c>
      <c r="L714">
        <v>1611</v>
      </c>
      <c r="M714">
        <v>1652</v>
      </c>
      <c r="N714">
        <v>600</v>
      </c>
      <c r="O714" t="s">
        <v>1242</v>
      </c>
      <c r="P714">
        <v>0.85041571613465194</v>
      </c>
      <c r="Q714">
        <v>0.93137646837610999</v>
      </c>
      <c r="R714" s="15">
        <v>0.19927622684395699</v>
      </c>
      <c r="S714">
        <v>2.2286425671093599E-2</v>
      </c>
      <c r="T714">
        <v>2.2512728784520202</v>
      </c>
      <c r="U714">
        <v>2.2512728784520202</v>
      </c>
      <c r="V714">
        <v>2.6050862385171998</v>
      </c>
      <c r="W714">
        <v>7.28</v>
      </c>
      <c r="X714">
        <v>1.77</v>
      </c>
      <c r="Y714">
        <v>141649</v>
      </c>
      <c r="Z714">
        <v>7082</v>
      </c>
      <c r="AA714">
        <v>0.5</v>
      </c>
      <c r="AB714">
        <v>20</v>
      </c>
      <c r="AC714">
        <v>11</v>
      </c>
      <c r="AD714">
        <v>9</v>
      </c>
      <c r="AE714">
        <v>55</v>
      </c>
      <c r="AF714">
        <v>8</v>
      </c>
      <c r="AG714">
        <v>11</v>
      </c>
      <c r="AH714">
        <v>7</v>
      </c>
      <c r="AI714">
        <v>2</v>
      </c>
    </row>
    <row r="715" spans="1:35" x14ac:dyDescent="0.2">
      <c r="A715" s="102">
        <v>1634</v>
      </c>
      <c r="B715">
        <v>4206</v>
      </c>
      <c r="C715" t="s">
        <v>1670</v>
      </c>
      <c r="D715" t="s">
        <v>1263</v>
      </c>
      <c r="E715">
        <v>3260</v>
      </c>
      <c r="F715">
        <v>3290</v>
      </c>
      <c r="G715">
        <v>300</v>
      </c>
      <c r="H715" t="s">
        <v>1239</v>
      </c>
      <c r="I715">
        <v>4676</v>
      </c>
      <c r="J715" t="s">
        <v>1686</v>
      </c>
      <c r="K715" t="s">
        <v>1241</v>
      </c>
      <c r="L715">
        <v>1358</v>
      </c>
      <c r="M715">
        <v>1365</v>
      </c>
      <c r="N715">
        <v>700</v>
      </c>
      <c r="O715" t="s">
        <v>1242</v>
      </c>
      <c r="P715">
        <v>0.72756164298151305</v>
      </c>
      <c r="Q715">
        <v>0.80637062352498801</v>
      </c>
      <c r="R715">
        <v>2.88350023520353E-3</v>
      </c>
      <c r="S715" s="15">
        <v>4.87988973145283E-2</v>
      </c>
      <c r="T715">
        <v>1.4618129880503901</v>
      </c>
      <c r="U715">
        <v>1.4618129880503901</v>
      </c>
      <c r="V715">
        <v>2.36431945026801</v>
      </c>
      <c r="W715">
        <v>3.21</v>
      </c>
      <c r="X715">
        <v>3.19</v>
      </c>
      <c r="Y715">
        <v>141509</v>
      </c>
      <c r="Z715">
        <v>8324</v>
      </c>
      <c r="AA715">
        <v>0.68</v>
      </c>
      <c r="AB715">
        <v>17</v>
      </c>
      <c r="AC715">
        <v>10</v>
      </c>
      <c r="AD715">
        <v>7</v>
      </c>
      <c r="AE715">
        <v>58.82</v>
      </c>
      <c r="AF715">
        <v>10</v>
      </c>
      <c r="AG715">
        <v>9</v>
      </c>
      <c r="AH715">
        <v>4</v>
      </c>
      <c r="AI715">
        <v>4</v>
      </c>
    </row>
    <row r="716" spans="1:35" x14ac:dyDescent="0.2">
      <c r="A716" s="102">
        <v>16</v>
      </c>
      <c r="B716">
        <v>8585</v>
      </c>
      <c r="C716" t="s">
        <v>1678</v>
      </c>
      <c r="D716" t="s">
        <v>1245</v>
      </c>
      <c r="E716">
        <v>153</v>
      </c>
      <c r="F716">
        <v>153</v>
      </c>
      <c r="G716">
        <v>6100</v>
      </c>
      <c r="H716" t="s">
        <v>1242</v>
      </c>
      <c r="I716">
        <v>9437</v>
      </c>
      <c r="J716" t="s">
        <v>469</v>
      </c>
      <c r="K716" t="s">
        <v>1241</v>
      </c>
      <c r="L716">
        <v>3075</v>
      </c>
      <c r="M716">
        <v>3094</v>
      </c>
      <c r="N716">
        <v>300</v>
      </c>
      <c r="O716" t="s">
        <v>1239</v>
      </c>
      <c r="P716">
        <v>0.53517473625566803</v>
      </c>
      <c r="Q716">
        <v>0.96495032071220399</v>
      </c>
      <c r="R716">
        <v>5.5040963950209701E-2</v>
      </c>
      <c r="S716" s="106">
        <v>6.2666082393929897E-3</v>
      </c>
      <c r="T716">
        <v>-2.3905686693019201</v>
      </c>
      <c r="U716">
        <v>2.3905686693019201</v>
      </c>
      <c r="V716">
        <v>1.5187904250262101</v>
      </c>
      <c r="W716">
        <v>-8.77</v>
      </c>
      <c r="X716">
        <v>0.55000000000000004</v>
      </c>
      <c r="Y716">
        <v>140950</v>
      </c>
      <c r="Z716">
        <v>8291</v>
      </c>
      <c r="AA716">
        <v>0.46</v>
      </c>
      <c r="AB716">
        <v>17</v>
      </c>
      <c r="AC716">
        <v>10</v>
      </c>
      <c r="AD716">
        <v>7</v>
      </c>
      <c r="AE716">
        <v>58.82</v>
      </c>
      <c r="AF716">
        <v>13</v>
      </c>
      <c r="AG716">
        <v>8</v>
      </c>
      <c r="AH716">
        <v>5</v>
      </c>
      <c r="AI716">
        <v>4</v>
      </c>
    </row>
    <row r="717" spans="1:35" x14ac:dyDescent="0.2">
      <c r="A717" s="102">
        <v>1523</v>
      </c>
      <c r="B717">
        <v>4521</v>
      </c>
      <c r="C717" t="s">
        <v>673</v>
      </c>
      <c r="D717" t="s">
        <v>1261</v>
      </c>
      <c r="E717">
        <v>5620</v>
      </c>
      <c r="F717">
        <v>5600</v>
      </c>
      <c r="G717">
        <v>100</v>
      </c>
      <c r="H717" t="s">
        <v>1242</v>
      </c>
      <c r="I717">
        <v>6479</v>
      </c>
      <c r="J717" t="s">
        <v>548</v>
      </c>
      <c r="K717" t="s">
        <v>1244</v>
      </c>
      <c r="L717">
        <v>2039</v>
      </c>
      <c r="M717">
        <v>2130</v>
      </c>
      <c r="N717">
        <v>300</v>
      </c>
      <c r="O717" t="s">
        <v>1239</v>
      </c>
      <c r="P717">
        <v>0.61238152295507498</v>
      </c>
      <c r="Q717">
        <v>0.81686717138168297</v>
      </c>
      <c r="R717">
        <v>3.08780464930395E-3</v>
      </c>
      <c r="S717">
        <v>4.1263434788439003E-2</v>
      </c>
      <c r="T717">
        <v>-0.341997254781986</v>
      </c>
      <c r="U717">
        <v>0.341997254781986</v>
      </c>
      <c r="V717">
        <v>2.3393237292722201E-2</v>
      </c>
      <c r="W717">
        <v>-1.0900000000000001</v>
      </c>
      <c r="X717">
        <v>14.11</v>
      </c>
      <c r="Y717">
        <v>140820</v>
      </c>
      <c r="Z717">
        <v>9388</v>
      </c>
      <c r="AA717">
        <v>0.46</v>
      </c>
      <c r="AB717">
        <v>15</v>
      </c>
      <c r="AC717">
        <v>10</v>
      </c>
      <c r="AD717">
        <v>5</v>
      </c>
      <c r="AE717">
        <v>66.67</v>
      </c>
      <c r="AF717">
        <v>10</v>
      </c>
      <c r="AG717">
        <v>8</v>
      </c>
      <c r="AH717">
        <v>5</v>
      </c>
      <c r="AI717">
        <v>2</v>
      </c>
    </row>
    <row r="718" spans="1:35" x14ac:dyDescent="0.2">
      <c r="A718" s="102">
        <v>1467</v>
      </c>
      <c r="B718">
        <v>2579</v>
      </c>
      <c r="C718" t="s">
        <v>1914</v>
      </c>
      <c r="D718" t="s">
        <v>1266</v>
      </c>
      <c r="E718">
        <v>2820</v>
      </c>
      <c r="F718">
        <v>2762</v>
      </c>
      <c r="G718">
        <v>300</v>
      </c>
      <c r="H718" t="s">
        <v>1242</v>
      </c>
      <c r="I718">
        <v>6586</v>
      </c>
      <c r="J718" t="s">
        <v>752</v>
      </c>
      <c r="K718" t="s">
        <v>1251</v>
      </c>
      <c r="L718">
        <v>3960</v>
      </c>
      <c r="M718">
        <v>3900</v>
      </c>
      <c r="N718">
        <v>200</v>
      </c>
      <c r="O718" t="s">
        <v>1239</v>
      </c>
      <c r="P718">
        <v>0.87332941166928602</v>
      </c>
      <c r="Q718">
        <v>0.82208874265470799</v>
      </c>
      <c r="R718">
        <v>0.131045827100155</v>
      </c>
      <c r="S718" s="15">
        <v>3.1154210790665399E-2</v>
      </c>
      <c r="T718">
        <v>-0.53666439695143398</v>
      </c>
      <c r="U718">
        <v>0.53666439695143398</v>
      </c>
      <c r="V718">
        <v>0.37003456684034702</v>
      </c>
      <c r="W718">
        <v>-1.77</v>
      </c>
      <c r="X718">
        <v>6.23</v>
      </c>
      <c r="Y718">
        <v>140311</v>
      </c>
      <c r="Z718">
        <v>10793</v>
      </c>
      <c r="AA718">
        <v>0.55000000000000004</v>
      </c>
      <c r="AB718">
        <v>13</v>
      </c>
      <c r="AC718">
        <v>7</v>
      </c>
      <c r="AD718">
        <v>6</v>
      </c>
      <c r="AE718">
        <v>53.85</v>
      </c>
      <c r="AF718">
        <v>11</v>
      </c>
      <c r="AG718">
        <v>6</v>
      </c>
      <c r="AH718">
        <v>4</v>
      </c>
      <c r="AI718">
        <v>3</v>
      </c>
    </row>
    <row r="719" spans="1:35" x14ac:dyDescent="0.2">
      <c r="A719" s="102">
        <v>1328</v>
      </c>
      <c r="B719">
        <v>3865</v>
      </c>
      <c r="C719" t="s">
        <v>1189</v>
      </c>
      <c r="D719" t="s">
        <v>1453</v>
      </c>
      <c r="E719">
        <v>460</v>
      </c>
      <c r="F719">
        <v>476</v>
      </c>
      <c r="G719">
        <v>2300</v>
      </c>
      <c r="H719" t="s">
        <v>1239</v>
      </c>
      <c r="I719">
        <v>7321</v>
      </c>
      <c r="J719" t="s">
        <v>1441</v>
      </c>
      <c r="K719" t="s">
        <v>1294</v>
      </c>
      <c r="L719">
        <v>544</v>
      </c>
      <c r="M719">
        <v>543</v>
      </c>
      <c r="N719">
        <v>2000</v>
      </c>
      <c r="O719" t="s">
        <v>1242</v>
      </c>
      <c r="P719">
        <v>0.958524869937871</v>
      </c>
      <c r="Q719">
        <v>0.83427804643293602</v>
      </c>
      <c r="R719">
        <v>1.27583334288644E-3</v>
      </c>
      <c r="S719">
        <v>3.4524499660347797E-2</v>
      </c>
      <c r="T719">
        <v>2.4755013232896799</v>
      </c>
      <c r="U719">
        <v>2.4755013232896799</v>
      </c>
      <c r="V719">
        <v>2.0286229884845302</v>
      </c>
      <c r="W719">
        <v>7.49</v>
      </c>
      <c r="X719">
        <v>0.81</v>
      </c>
      <c r="Y719">
        <v>140121</v>
      </c>
      <c r="Z719">
        <v>11677</v>
      </c>
      <c r="AA719">
        <v>0.56000000000000005</v>
      </c>
      <c r="AB719">
        <v>12</v>
      </c>
      <c r="AC719">
        <v>7</v>
      </c>
      <c r="AD719">
        <v>5</v>
      </c>
      <c r="AE719">
        <v>58.33</v>
      </c>
      <c r="AF719">
        <v>13</v>
      </c>
      <c r="AG719">
        <v>3</v>
      </c>
      <c r="AH719">
        <v>1</v>
      </c>
      <c r="AI719">
        <v>8</v>
      </c>
    </row>
    <row r="720" spans="1:35" x14ac:dyDescent="0.2">
      <c r="A720" s="102">
        <v>1535</v>
      </c>
      <c r="B720">
        <v>3148</v>
      </c>
      <c r="C720" t="s">
        <v>620</v>
      </c>
      <c r="D720" t="s">
        <v>1264</v>
      </c>
      <c r="E720">
        <v>2600</v>
      </c>
      <c r="F720">
        <v>2570</v>
      </c>
      <c r="G720">
        <v>400</v>
      </c>
      <c r="H720" t="s">
        <v>1239</v>
      </c>
      <c r="I720">
        <v>4666</v>
      </c>
      <c r="J720" t="s">
        <v>2042</v>
      </c>
      <c r="K720" t="s">
        <v>1260</v>
      </c>
      <c r="L720">
        <v>2500</v>
      </c>
      <c r="M720">
        <v>2431</v>
      </c>
      <c r="N720">
        <v>400</v>
      </c>
      <c r="O720" t="s">
        <v>1242</v>
      </c>
      <c r="P720">
        <v>0.73007726849075305</v>
      </c>
      <c r="Q720">
        <v>0.81585005743653405</v>
      </c>
      <c r="R720">
        <v>0.117804112440262</v>
      </c>
      <c r="S720">
        <v>8.0282813609708001E-2</v>
      </c>
      <c r="T720">
        <v>0.12918386105604501</v>
      </c>
      <c r="U720">
        <v>0.12918386105604501</v>
      </c>
      <c r="V720">
        <v>0.47424719534718102</v>
      </c>
      <c r="W720">
        <v>0.33</v>
      </c>
      <c r="X720">
        <v>5.41</v>
      </c>
      <c r="Y720">
        <v>139007</v>
      </c>
      <c r="Z720">
        <v>9267</v>
      </c>
      <c r="AA720">
        <v>0.43</v>
      </c>
      <c r="AB720">
        <v>15</v>
      </c>
      <c r="AC720">
        <v>8</v>
      </c>
      <c r="AD720">
        <v>7</v>
      </c>
      <c r="AE720">
        <v>53.33</v>
      </c>
      <c r="AF720">
        <v>13</v>
      </c>
      <c r="AG720">
        <v>4</v>
      </c>
      <c r="AH720">
        <v>1</v>
      </c>
      <c r="AI720">
        <v>10</v>
      </c>
    </row>
    <row r="721" spans="1:35" x14ac:dyDescent="0.2">
      <c r="A721" s="102">
        <v>1040</v>
      </c>
      <c r="B721">
        <v>1812</v>
      </c>
      <c r="C721" t="s">
        <v>1335</v>
      </c>
      <c r="D721" t="s">
        <v>1249</v>
      </c>
      <c r="E721">
        <v>1206</v>
      </c>
      <c r="F721">
        <v>1220</v>
      </c>
      <c r="G721">
        <v>900</v>
      </c>
      <c r="H721" t="s">
        <v>1242</v>
      </c>
      <c r="I721">
        <v>7976</v>
      </c>
      <c r="J721" t="s">
        <v>1289</v>
      </c>
      <c r="K721" t="s">
        <v>1262</v>
      </c>
      <c r="L721">
        <v>1508</v>
      </c>
      <c r="M721">
        <v>1540</v>
      </c>
      <c r="N721">
        <v>700</v>
      </c>
      <c r="O721" t="s">
        <v>1239</v>
      </c>
      <c r="P721">
        <v>0.79556450143560897</v>
      </c>
      <c r="Q721">
        <v>0.856257263027844</v>
      </c>
      <c r="R721">
        <v>0.156182117106381</v>
      </c>
      <c r="S721">
        <v>7.4547032732492399E-2</v>
      </c>
      <c r="T721">
        <v>-2.6706491109002801</v>
      </c>
      <c r="U721">
        <v>2.6706491109002801</v>
      </c>
      <c r="V721">
        <v>2.7950510336847501</v>
      </c>
      <c r="W721">
        <v>-8.14</v>
      </c>
      <c r="X721">
        <v>1.86</v>
      </c>
      <c r="Y721">
        <v>137301</v>
      </c>
      <c r="Z721">
        <v>7628</v>
      </c>
      <c r="AA721">
        <v>0.26</v>
      </c>
      <c r="AB721">
        <v>18</v>
      </c>
      <c r="AC721">
        <v>8</v>
      </c>
      <c r="AD721">
        <v>10</v>
      </c>
      <c r="AE721">
        <v>44.44</v>
      </c>
      <c r="AF721">
        <v>13</v>
      </c>
      <c r="AG721">
        <v>6</v>
      </c>
      <c r="AH721">
        <v>3</v>
      </c>
      <c r="AI721">
        <v>9</v>
      </c>
    </row>
    <row r="722" spans="1:35" x14ac:dyDescent="0.2">
      <c r="A722" s="102">
        <v>1205</v>
      </c>
      <c r="B722">
        <v>4849</v>
      </c>
      <c r="C722" t="s">
        <v>546</v>
      </c>
      <c r="D722" t="s">
        <v>1253</v>
      </c>
      <c r="E722">
        <v>3310</v>
      </c>
      <c r="F722">
        <v>3350</v>
      </c>
      <c r="G722">
        <v>300</v>
      </c>
      <c r="H722" t="s">
        <v>1242</v>
      </c>
      <c r="I722">
        <v>6457</v>
      </c>
      <c r="J722" t="s">
        <v>1563</v>
      </c>
      <c r="K722" t="s">
        <v>1251</v>
      </c>
      <c r="L722">
        <v>3095</v>
      </c>
      <c r="M722">
        <v>3085</v>
      </c>
      <c r="N722">
        <v>300</v>
      </c>
      <c r="O722" t="s">
        <v>1239</v>
      </c>
      <c r="P722">
        <v>0.80470226140098799</v>
      </c>
      <c r="Q722">
        <v>0.84417025131133605</v>
      </c>
      <c r="R722">
        <v>5.1860291251150097E-2</v>
      </c>
      <c r="S722" s="15">
        <v>7.5847960924231702E-3</v>
      </c>
      <c r="T722">
        <v>-2.9460775259412602</v>
      </c>
      <c r="U722">
        <v>2.9460775259412602</v>
      </c>
      <c r="V722">
        <v>3.3401460639632901</v>
      </c>
      <c r="W722">
        <v>-33.79</v>
      </c>
      <c r="X722">
        <v>7.91</v>
      </c>
      <c r="Y722">
        <v>137007</v>
      </c>
      <c r="Z722">
        <v>13701</v>
      </c>
      <c r="AA722">
        <v>0.91</v>
      </c>
      <c r="AB722">
        <v>10</v>
      </c>
      <c r="AC722">
        <v>7</v>
      </c>
      <c r="AD722">
        <v>3</v>
      </c>
      <c r="AE722">
        <v>70</v>
      </c>
      <c r="AF722">
        <v>9</v>
      </c>
      <c r="AG722">
        <v>6</v>
      </c>
      <c r="AH722">
        <v>3</v>
      </c>
      <c r="AI722">
        <v>1</v>
      </c>
    </row>
    <row r="723" spans="1:35" x14ac:dyDescent="0.2">
      <c r="A723" s="102">
        <v>1297</v>
      </c>
      <c r="B723">
        <v>2220</v>
      </c>
      <c r="C723" t="s">
        <v>1550</v>
      </c>
      <c r="D723" t="s">
        <v>1266</v>
      </c>
      <c r="E723">
        <v>4700</v>
      </c>
      <c r="F723">
        <v>4560</v>
      </c>
      <c r="G723">
        <v>200</v>
      </c>
      <c r="H723" t="s">
        <v>1239</v>
      </c>
      <c r="I723">
        <v>7189</v>
      </c>
      <c r="J723" t="s">
        <v>42</v>
      </c>
      <c r="K723" t="s">
        <v>1294</v>
      </c>
      <c r="L723">
        <v>655</v>
      </c>
      <c r="M723">
        <v>651</v>
      </c>
      <c r="N723">
        <v>1400</v>
      </c>
      <c r="O723" t="s">
        <v>1242</v>
      </c>
      <c r="P723">
        <v>0.62657263726337398</v>
      </c>
      <c r="Q723">
        <v>0.83657844110542801</v>
      </c>
      <c r="R723">
        <v>0.27199974887739697</v>
      </c>
      <c r="S723" s="15">
        <v>3.8461774259508099E-3</v>
      </c>
      <c r="T723">
        <v>1.7354903322847901</v>
      </c>
      <c r="U723">
        <v>1.7354903322847901</v>
      </c>
      <c r="V723">
        <v>1.84398911757085</v>
      </c>
      <c r="W723">
        <v>11.52</v>
      </c>
      <c r="X723">
        <v>7.0000000000000007E-2</v>
      </c>
      <c r="Y723">
        <v>136602</v>
      </c>
      <c r="Z723">
        <v>5692</v>
      </c>
      <c r="AA723">
        <v>0.24</v>
      </c>
      <c r="AB723">
        <v>24</v>
      </c>
      <c r="AC723">
        <v>14</v>
      </c>
      <c r="AD723">
        <v>10</v>
      </c>
      <c r="AE723">
        <v>58.33</v>
      </c>
      <c r="AF723">
        <v>10</v>
      </c>
      <c r="AG723">
        <v>10</v>
      </c>
      <c r="AH723">
        <v>5</v>
      </c>
      <c r="AI723">
        <v>9</v>
      </c>
    </row>
    <row r="724" spans="1:35" x14ac:dyDescent="0.2">
      <c r="A724" s="102">
        <v>1255</v>
      </c>
      <c r="B724">
        <v>6113</v>
      </c>
      <c r="C724" t="s">
        <v>1561</v>
      </c>
      <c r="D724" t="s">
        <v>1251</v>
      </c>
      <c r="E724">
        <v>1019</v>
      </c>
      <c r="F724">
        <v>1039</v>
      </c>
      <c r="G724">
        <v>800</v>
      </c>
      <c r="H724" t="s">
        <v>1242</v>
      </c>
      <c r="I724">
        <v>6902</v>
      </c>
      <c r="J724" t="s">
        <v>765</v>
      </c>
      <c r="K724" t="s">
        <v>1256</v>
      </c>
      <c r="L724">
        <v>4280</v>
      </c>
      <c r="M724">
        <v>4328</v>
      </c>
      <c r="N724">
        <v>200</v>
      </c>
      <c r="O724" t="s">
        <v>1239</v>
      </c>
      <c r="P724">
        <v>0.93978549437926295</v>
      </c>
      <c r="Q724">
        <v>0.84024134231012904</v>
      </c>
      <c r="R724">
        <v>3.2892091375514403E-2</v>
      </c>
      <c r="S724">
        <v>1.9487408368449699E-2</v>
      </c>
      <c r="T724">
        <v>-2.5017909962606999</v>
      </c>
      <c r="U724">
        <v>2.5017909962606999</v>
      </c>
      <c r="V724">
        <v>2.5355664254911399</v>
      </c>
      <c r="W724">
        <v>-4.96</v>
      </c>
      <c r="X724">
        <v>3.97</v>
      </c>
      <c r="Y724">
        <v>135941</v>
      </c>
      <c r="Z724">
        <v>9063</v>
      </c>
      <c r="AA724">
        <v>0.42</v>
      </c>
      <c r="AB724">
        <v>15</v>
      </c>
      <c r="AC724">
        <v>10</v>
      </c>
      <c r="AD724">
        <v>5</v>
      </c>
      <c r="AE724">
        <v>66.67</v>
      </c>
      <c r="AF724">
        <v>15</v>
      </c>
      <c r="AG724">
        <v>3</v>
      </c>
      <c r="AH724">
        <v>2</v>
      </c>
      <c r="AI724">
        <v>10</v>
      </c>
    </row>
    <row r="725" spans="1:35" x14ac:dyDescent="0.2">
      <c r="A725" s="102">
        <v>1505</v>
      </c>
      <c r="B725">
        <v>4917</v>
      </c>
      <c r="C725" t="s">
        <v>1572</v>
      </c>
      <c r="D725" t="s">
        <v>1263</v>
      </c>
      <c r="E725">
        <v>2450</v>
      </c>
      <c r="F725">
        <v>2422</v>
      </c>
      <c r="G725">
        <v>400</v>
      </c>
      <c r="H725" t="s">
        <v>1242</v>
      </c>
      <c r="I725">
        <v>7267</v>
      </c>
      <c r="J725" t="s">
        <v>58</v>
      </c>
      <c r="K725" t="s">
        <v>1256</v>
      </c>
      <c r="L725">
        <v>2902</v>
      </c>
      <c r="M725">
        <v>2935</v>
      </c>
      <c r="N725">
        <v>300</v>
      </c>
      <c r="O725" t="s">
        <v>1239</v>
      </c>
      <c r="P725">
        <v>0.70532958452181904</v>
      </c>
      <c r="Q725">
        <v>0.81852818935104799</v>
      </c>
      <c r="R725" s="15">
        <v>0.17819016482262501</v>
      </c>
      <c r="S725">
        <v>1.44005982422889E-4</v>
      </c>
      <c r="T725">
        <v>-2.83612698753433</v>
      </c>
      <c r="U725">
        <v>2.83612698753433</v>
      </c>
      <c r="V725">
        <v>2.6704368172541901</v>
      </c>
      <c r="W725">
        <v>-14.52</v>
      </c>
      <c r="X725">
        <v>10.029999999999999</v>
      </c>
      <c r="Y725">
        <v>135244</v>
      </c>
      <c r="Z725">
        <v>10403</v>
      </c>
      <c r="AA725">
        <v>0.6</v>
      </c>
      <c r="AB725">
        <v>13</v>
      </c>
      <c r="AC725">
        <v>7</v>
      </c>
      <c r="AD725">
        <v>6</v>
      </c>
      <c r="AE725">
        <v>53.85</v>
      </c>
      <c r="AF725">
        <v>13</v>
      </c>
      <c r="AG725">
        <v>4</v>
      </c>
      <c r="AH725">
        <v>2</v>
      </c>
      <c r="AI725">
        <v>7</v>
      </c>
    </row>
    <row r="726" spans="1:35" x14ac:dyDescent="0.2">
      <c r="A726" s="102">
        <v>1203</v>
      </c>
      <c r="B726">
        <v>2229</v>
      </c>
      <c r="C726" t="s">
        <v>1848</v>
      </c>
      <c r="D726" t="s">
        <v>1266</v>
      </c>
      <c r="E726">
        <v>2951</v>
      </c>
      <c r="F726">
        <v>2923</v>
      </c>
      <c r="G726">
        <v>300</v>
      </c>
      <c r="H726" t="s">
        <v>1242</v>
      </c>
      <c r="I726">
        <v>6952</v>
      </c>
      <c r="J726" t="s">
        <v>437</v>
      </c>
      <c r="K726" t="s">
        <v>1244</v>
      </c>
      <c r="L726">
        <v>2009</v>
      </c>
      <c r="M726">
        <v>2032</v>
      </c>
      <c r="N726">
        <v>400</v>
      </c>
      <c r="O726" t="s">
        <v>1239</v>
      </c>
      <c r="P726">
        <v>0.55919614973405296</v>
      </c>
      <c r="Q726">
        <v>0.844324716450644</v>
      </c>
      <c r="R726" s="106">
        <v>0.186371211502351</v>
      </c>
      <c r="S726">
        <v>1.74737378272209E-3</v>
      </c>
      <c r="T726">
        <v>-2.0427681674632501</v>
      </c>
      <c r="U726">
        <v>2.0427681674632501</v>
      </c>
      <c r="V726">
        <v>1.9068128796852599</v>
      </c>
      <c r="W726">
        <v>-16.84</v>
      </c>
      <c r="X726">
        <v>7.31</v>
      </c>
      <c r="Y726">
        <v>134888</v>
      </c>
      <c r="Z726">
        <v>8993</v>
      </c>
      <c r="AA726">
        <v>0.43</v>
      </c>
      <c r="AB726">
        <v>15</v>
      </c>
      <c r="AC726">
        <v>7</v>
      </c>
      <c r="AD726">
        <v>8</v>
      </c>
      <c r="AE726">
        <v>46.67</v>
      </c>
      <c r="AF726">
        <v>14</v>
      </c>
      <c r="AG726">
        <v>5</v>
      </c>
      <c r="AH726">
        <v>2</v>
      </c>
      <c r="AI726">
        <v>8</v>
      </c>
    </row>
    <row r="727" spans="1:35" x14ac:dyDescent="0.2">
      <c r="A727" s="102">
        <v>1609</v>
      </c>
      <c r="B727">
        <v>4534</v>
      </c>
      <c r="C727" t="s">
        <v>1490</v>
      </c>
      <c r="D727" t="s">
        <v>1261</v>
      </c>
      <c r="E727">
        <v>4110</v>
      </c>
      <c r="F727">
        <v>4065</v>
      </c>
      <c r="G727">
        <v>200</v>
      </c>
      <c r="H727" t="s">
        <v>1239</v>
      </c>
      <c r="I727">
        <v>9716</v>
      </c>
      <c r="J727" t="s">
        <v>1438</v>
      </c>
      <c r="K727" t="s">
        <v>1253</v>
      </c>
      <c r="L727">
        <v>1074</v>
      </c>
      <c r="M727">
        <v>1096</v>
      </c>
      <c r="N727">
        <v>700</v>
      </c>
      <c r="O727" t="s">
        <v>1242</v>
      </c>
      <c r="P727">
        <v>0.82615213399746901</v>
      </c>
      <c r="Q727">
        <v>0.80838545226260505</v>
      </c>
      <c r="R727">
        <v>0.194891407500801</v>
      </c>
      <c r="S727">
        <v>3.5283907417244499E-2</v>
      </c>
      <c r="T727">
        <v>3.3528584555893999</v>
      </c>
      <c r="U727">
        <v>3.3528584555893999</v>
      </c>
      <c r="V727">
        <v>3.37543796214789</v>
      </c>
      <c r="W727">
        <v>13.37</v>
      </c>
      <c r="X727">
        <v>5.63</v>
      </c>
      <c r="Y727">
        <v>134447</v>
      </c>
      <c r="Z727">
        <v>13445</v>
      </c>
      <c r="AA727">
        <v>0.88</v>
      </c>
      <c r="AB727">
        <v>10</v>
      </c>
      <c r="AC727">
        <v>6</v>
      </c>
      <c r="AD727">
        <v>4</v>
      </c>
      <c r="AE727">
        <v>60</v>
      </c>
      <c r="AF727">
        <v>11</v>
      </c>
      <c r="AG727">
        <v>5</v>
      </c>
      <c r="AH727">
        <v>1</v>
      </c>
      <c r="AI727">
        <v>4</v>
      </c>
    </row>
    <row r="728" spans="1:35" x14ac:dyDescent="0.2">
      <c r="A728" s="102">
        <v>347</v>
      </c>
      <c r="B728">
        <v>3231</v>
      </c>
      <c r="C728" t="s">
        <v>440</v>
      </c>
      <c r="D728" t="s">
        <v>1260</v>
      </c>
      <c r="E728">
        <v>2603</v>
      </c>
      <c r="F728">
        <v>2616</v>
      </c>
      <c r="G728">
        <v>400</v>
      </c>
      <c r="H728" t="s">
        <v>1239</v>
      </c>
      <c r="I728">
        <v>9746</v>
      </c>
      <c r="J728" t="s">
        <v>1442</v>
      </c>
      <c r="K728" t="s">
        <v>1241</v>
      </c>
      <c r="L728">
        <v>5000</v>
      </c>
      <c r="M728">
        <v>5050</v>
      </c>
      <c r="N728">
        <v>200</v>
      </c>
      <c r="O728" t="s">
        <v>1242</v>
      </c>
      <c r="P728">
        <v>0.55452551793079596</v>
      </c>
      <c r="Q728">
        <v>0.91057661792965205</v>
      </c>
      <c r="R728">
        <v>4.7001158698693098E-2</v>
      </c>
      <c r="S728">
        <v>4.18953867953143E-2</v>
      </c>
      <c r="T728">
        <v>0.326963890078595</v>
      </c>
      <c r="U728">
        <v>0.326963890078595</v>
      </c>
      <c r="V728">
        <v>2.92208423938594E-2</v>
      </c>
      <c r="W728">
        <v>0.95</v>
      </c>
      <c r="X728">
        <v>3.6</v>
      </c>
      <c r="Y728">
        <v>134398</v>
      </c>
      <c r="Z728">
        <v>11200</v>
      </c>
      <c r="AA728">
        <v>0.65</v>
      </c>
      <c r="AB728">
        <v>12</v>
      </c>
      <c r="AC728">
        <v>8</v>
      </c>
      <c r="AD728">
        <v>4</v>
      </c>
      <c r="AE728">
        <v>66.67</v>
      </c>
      <c r="AF728">
        <v>13</v>
      </c>
      <c r="AG728">
        <v>5</v>
      </c>
      <c r="AH728">
        <v>4</v>
      </c>
      <c r="AI728">
        <v>3</v>
      </c>
    </row>
    <row r="729" spans="1:35" x14ac:dyDescent="0.2">
      <c r="A729" s="102">
        <v>1118</v>
      </c>
      <c r="B729">
        <v>3861</v>
      </c>
      <c r="C729" t="s">
        <v>35</v>
      </c>
      <c r="D729" t="s">
        <v>1453</v>
      </c>
      <c r="E729">
        <v>537</v>
      </c>
      <c r="F729">
        <v>545</v>
      </c>
      <c r="G729">
        <v>1100</v>
      </c>
      <c r="H729" t="s">
        <v>1239</v>
      </c>
      <c r="I729">
        <v>4114</v>
      </c>
      <c r="J729" t="s">
        <v>1391</v>
      </c>
      <c r="K729" t="s">
        <v>1263</v>
      </c>
      <c r="L729">
        <v>5830</v>
      </c>
      <c r="M729">
        <v>5800</v>
      </c>
      <c r="N729">
        <v>100</v>
      </c>
      <c r="O729" t="s">
        <v>1242</v>
      </c>
      <c r="P729">
        <v>0.63545225912552405</v>
      </c>
      <c r="Q729">
        <v>0.850027884158851</v>
      </c>
      <c r="R729">
        <v>0.41072641237575003</v>
      </c>
      <c r="S729" s="15">
        <v>6.0310835443117397E-2</v>
      </c>
      <c r="T729">
        <v>0.91468829098693205</v>
      </c>
      <c r="U729">
        <v>0.91468829098693205</v>
      </c>
      <c r="V729">
        <v>0.95147325166484198</v>
      </c>
      <c r="W729">
        <v>2.99</v>
      </c>
      <c r="X729">
        <v>3.36</v>
      </c>
      <c r="Y729">
        <v>134315</v>
      </c>
      <c r="Z729">
        <v>7069</v>
      </c>
      <c r="AA729">
        <v>0.59</v>
      </c>
      <c r="AB729">
        <v>19</v>
      </c>
      <c r="AC729">
        <v>12</v>
      </c>
      <c r="AD729">
        <v>7</v>
      </c>
      <c r="AE729">
        <v>63.16</v>
      </c>
      <c r="AF729">
        <v>12</v>
      </c>
      <c r="AG729">
        <v>8</v>
      </c>
      <c r="AH729">
        <v>4</v>
      </c>
      <c r="AI729">
        <v>7</v>
      </c>
    </row>
    <row r="730" spans="1:35" x14ac:dyDescent="0.2">
      <c r="A730" s="102">
        <v>1486</v>
      </c>
      <c r="B730">
        <v>6201</v>
      </c>
      <c r="C730" t="s">
        <v>1606</v>
      </c>
      <c r="D730" t="s">
        <v>1256</v>
      </c>
      <c r="E730">
        <v>5990</v>
      </c>
      <c r="F730">
        <v>6020</v>
      </c>
      <c r="G730">
        <v>100</v>
      </c>
      <c r="H730" t="s">
        <v>1239</v>
      </c>
      <c r="I730">
        <v>6807</v>
      </c>
      <c r="J730" t="s">
        <v>235</v>
      </c>
      <c r="K730" t="s">
        <v>1244</v>
      </c>
      <c r="L730">
        <v>1791</v>
      </c>
      <c r="M730">
        <v>1854</v>
      </c>
      <c r="N730">
        <v>300</v>
      </c>
      <c r="O730" t="s">
        <v>1242</v>
      </c>
      <c r="P730">
        <v>0.61986504111947505</v>
      </c>
      <c r="Q730">
        <v>0.82081856765565198</v>
      </c>
      <c r="R730" s="15">
        <v>0.20412116034276401</v>
      </c>
      <c r="S730" s="106">
        <v>6.8639056450407299E-2</v>
      </c>
      <c r="T730">
        <v>1.7487142569549901</v>
      </c>
      <c r="U730">
        <v>1.7487142569549901</v>
      </c>
      <c r="V730">
        <v>2.3522461551323799</v>
      </c>
      <c r="W730">
        <v>7.86</v>
      </c>
      <c r="X730">
        <v>7.61</v>
      </c>
      <c r="Y730">
        <v>134108</v>
      </c>
      <c r="Z730">
        <v>9579</v>
      </c>
      <c r="AA730">
        <v>0.84</v>
      </c>
      <c r="AB730">
        <v>14</v>
      </c>
      <c r="AC730">
        <v>8</v>
      </c>
      <c r="AD730">
        <v>6</v>
      </c>
      <c r="AE730">
        <v>57.14</v>
      </c>
      <c r="AF730">
        <v>10</v>
      </c>
      <c r="AG730">
        <v>7</v>
      </c>
      <c r="AH730">
        <v>4</v>
      </c>
      <c r="AI730">
        <v>3</v>
      </c>
    </row>
    <row r="731" spans="1:35" x14ac:dyDescent="0.2">
      <c r="A731" s="102">
        <v>238</v>
      </c>
      <c r="B731">
        <v>7259</v>
      </c>
      <c r="C731" t="s">
        <v>25</v>
      </c>
      <c r="D731" t="s">
        <v>1256</v>
      </c>
      <c r="E731">
        <v>3750</v>
      </c>
      <c r="F731">
        <v>3725</v>
      </c>
      <c r="G731">
        <v>200</v>
      </c>
      <c r="H731" t="s">
        <v>1242</v>
      </c>
      <c r="I731">
        <v>7267</v>
      </c>
      <c r="J731" t="s">
        <v>58</v>
      </c>
      <c r="K731" t="s">
        <v>1256</v>
      </c>
      <c r="L731">
        <v>2902</v>
      </c>
      <c r="M731">
        <v>2935</v>
      </c>
      <c r="N731">
        <v>300</v>
      </c>
      <c r="O731" t="s">
        <v>1239</v>
      </c>
      <c r="P731">
        <v>0.91022533743463396</v>
      </c>
      <c r="Q731">
        <v>0.92317771504504997</v>
      </c>
      <c r="R731" s="15">
        <v>0.146802761387861</v>
      </c>
      <c r="S731" s="106">
        <v>8.5334636734652997E-2</v>
      </c>
      <c r="T731">
        <v>-1.0673531579425199</v>
      </c>
      <c r="U731">
        <v>1.0673531579425199</v>
      </c>
      <c r="V731">
        <v>0.49582824145667098</v>
      </c>
      <c r="W731">
        <v>-3.85</v>
      </c>
      <c r="X731">
        <v>18.190000000000001</v>
      </c>
      <c r="Y731">
        <v>134018</v>
      </c>
      <c r="Z731">
        <v>19145</v>
      </c>
      <c r="AA731">
        <v>1.2</v>
      </c>
      <c r="AB731">
        <v>7</v>
      </c>
      <c r="AC731">
        <v>5</v>
      </c>
      <c r="AD731">
        <v>2</v>
      </c>
      <c r="AE731">
        <v>71.430000000000007</v>
      </c>
      <c r="AF731">
        <v>13</v>
      </c>
      <c r="AG731">
        <v>4</v>
      </c>
      <c r="AH731">
        <v>1</v>
      </c>
      <c r="AI731">
        <v>2</v>
      </c>
    </row>
    <row r="732" spans="1:35" x14ac:dyDescent="0.2">
      <c r="A732" s="102">
        <v>1524</v>
      </c>
      <c r="B732">
        <v>4540</v>
      </c>
      <c r="C732" t="s">
        <v>1659</v>
      </c>
      <c r="D732" t="s">
        <v>1261</v>
      </c>
      <c r="E732">
        <v>2688</v>
      </c>
      <c r="F732">
        <v>2656</v>
      </c>
      <c r="G732">
        <v>400</v>
      </c>
      <c r="H732" t="s">
        <v>1242</v>
      </c>
      <c r="I732">
        <v>7181</v>
      </c>
      <c r="J732" t="s">
        <v>61</v>
      </c>
      <c r="K732" t="s">
        <v>1418</v>
      </c>
      <c r="L732">
        <v>1780</v>
      </c>
      <c r="M732">
        <v>1783</v>
      </c>
      <c r="N732">
        <v>600</v>
      </c>
      <c r="O732" t="s">
        <v>1239</v>
      </c>
      <c r="P732">
        <v>0.59154318840364395</v>
      </c>
      <c r="Q732">
        <v>0.81682230605445005</v>
      </c>
      <c r="R732" s="106">
        <v>0.44694602638265002</v>
      </c>
      <c r="S732">
        <v>2.7295660618672601E-4</v>
      </c>
      <c r="T732">
        <v>-2.38881943291064</v>
      </c>
      <c r="U732">
        <v>2.38881943291064</v>
      </c>
      <c r="V732">
        <v>1.97947776253442</v>
      </c>
      <c r="W732">
        <v>-11.97</v>
      </c>
      <c r="X732">
        <v>0.7</v>
      </c>
      <c r="Y732">
        <v>133992</v>
      </c>
      <c r="Z732">
        <v>7882</v>
      </c>
      <c r="AA732">
        <v>0.36</v>
      </c>
      <c r="AB732">
        <v>17</v>
      </c>
      <c r="AC732">
        <v>9</v>
      </c>
      <c r="AD732">
        <v>8</v>
      </c>
      <c r="AE732">
        <v>52.94</v>
      </c>
      <c r="AF732">
        <v>14</v>
      </c>
      <c r="AG732">
        <v>6</v>
      </c>
      <c r="AH732">
        <v>4</v>
      </c>
      <c r="AI732">
        <v>7</v>
      </c>
    </row>
    <row r="733" spans="1:35" x14ac:dyDescent="0.2">
      <c r="A733" s="102">
        <v>1626</v>
      </c>
      <c r="B733">
        <v>4540</v>
      </c>
      <c r="C733" t="s">
        <v>1659</v>
      </c>
      <c r="D733" t="s">
        <v>1261</v>
      </c>
      <c r="E733">
        <v>2688</v>
      </c>
      <c r="F733">
        <v>2656</v>
      </c>
      <c r="G733">
        <v>400</v>
      </c>
      <c r="H733" t="s">
        <v>1242</v>
      </c>
      <c r="I733">
        <v>8377</v>
      </c>
      <c r="J733" t="s">
        <v>1360</v>
      </c>
      <c r="K733" t="s">
        <v>1294</v>
      </c>
      <c r="L733">
        <v>970</v>
      </c>
      <c r="M733">
        <v>971</v>
      </c>
      <c r="N733">
        <v>1100</v>
      </c>
      <c r="O733" t="s">
        <v>1239</v>
      </c>
      <c r="P733">
        <v>0.92312689213115695</v>
      </c>
      <c r="Q733">
        <v>0.80735525944167297</v>
      </c>
      <c r="R733" s="106">
        <v>0.120948899898341</v>
      </c>
      <c r="S733">
        <v>2.3585350303853999E-2</v>
      </c>
      <c r="T733">
        <v>-1.71713528366838</v>
      </c>
      <c r="U733">
        <v>1.71713528366838</v>
      </c>
      <c r="V733">
        <v>1.0962298116781699</v>
      </c>
      <c r="W733">
        <v>-3.3</v>
      </c>
      <c r="X733">
        <v>0.54</v>
      </c>
      <c r="Y733">
        <v>133710</v>
      </c>
      <c r="Z733">
        <v>9551</v>
      </c>
      <c r="AA733">
        <v>0.55000000000000004</v>
      </c>
      <c r="AB733">
        <v>14</v>
      </c>
      <c r="AC733">
        <v>9</v>
      </c>
      <c r="AD733">
        <v>5</v>
      </c>
      <c r="AE733">
        <v>64.290000000000006</v>
      </c>
      <c r="AF733">
        <v>11</v>
      </c>
      <c r="AG733">
        <v>6</v>
      </c>
      <c r="AH733">
        <v>4</v>
      </c>
      <c r="AI733">
        <v>4</v>
      </c>
    </row>
    <row r="734" spans="1:35" x14ac:dyDescent="0.2">
      <c r="A734" s="102">
        <v>504</v>
      </c>
      <c r="B734">
        <v>3101</v>
      </c>
      <c r="C734" t="s">
        <v>1521</v>
      </c>
      <c r="D734" t="s">
        <v>1515</v>
      </c>
      <c r="E734">
        <v>1449</v>
      </c>
      <c r="F734">
        <v>1451</v>
      </c>
      <c r="G734">
        <v>700</v>
      </c>
      <c r="H734" t="s">
        <v>1239</v>
      </c>
      <c r="I734">
        <v>8410</v>
      </c>
      <c r="J734" t="s">
        <v>1451</v>
      </c>
      <c r="K734" t="s">
        <v>1294</v>
      </c>
      <c r="L734">
        <v>309</v>
      </c>
      <c r="M734">
        <v>307</v>
      </c>
      <c r="N734">
        <v>3300</v>
      </c>
      <c r="O734" t="s">
        <v>1242</v>
      </c>
      <c r="P734">
        <v>0.88437676215438499</v>
      </c>
      <c r="Q734">
        <v>0.90014542542723996</v>
      </c>
      <c r="R734">
        <v>3.81459607497266E-2</v>
      </c>
      <c r="S734">
        <v>2.81934267602276E-2</v>
      </c>
      <c r="T734">
        <v>0.13338725320943601</v>
      </c>
      <c r="U734">
        <v>0.13338725320943601</v>
      </c>
      <c r="V734">
        <v>1.94110092862371E-2</v>
      </c>
      <c r="W734">
        <v>0.4</v>
      </c>
      <c r="X734">
        <v>0.26</v>
      </c>
      <c r="Y734">
        <v>133589</v>
      </c>
      <c r="Z734">
        <v>7422</v>
      </c>
      <c r="AA734">
        <v>0.39</v>
      </c>
      <c r="AB734">
        <v>18</v>
      </c>
      <c r="AC734">
        <v>12</v>
      </c>
      <c r="AD734">
        <v>6</v>
      </c>
      <c r="AE734">
        <v>66.67</v>
      </c>
      <c r="AF734">
        <v>13</v>
      </c>
      <c r="AG734">
        <v>7</v>
      </c>
      <c r="AH734">
        <v>3</v>
      </c>
      <c r="AI734">
        <v>8</v>
      </c>
    </row>
    <row r="735" spans="1:35" x14ac:dyDescent="0.2">
      <c r="A735" s="102">
        <v>1227</v>
      </c>
      <c r="B735">
        <v>6361</v>
      </c>
      <c r="C735" t="s">
        <v>740</v>
      </c>
      <c r="D735" t="s">
        <v>1251</v>
      </c>
      <c r="E735">
        <v>2705</v>
      </c>
      <c r="F735">
        <v>2723</v>
      </c>
      <c r="G735">
        <v>300</v>
      </c>
      <c r="H735" t="s">
        <v>1242</v>
      </c>
      <c r="I735">
        <v>9810</v>
      </c>
      <c r="J735" t="s">
        <v>1206</v>
      </c>
      <c r="K735" t="s">
        <v>1246</v>
      </c>
      <c r="L735">
        <v>4555</v>
      </c>
      <c r="M735">
        <v>4460</v>
      </c>
      <c r="N735">
        <v>200</v>
      </c>
      <c r="O735" t="s">
        <v>1239</v>
      </c>
      <c r="P735">
        <v>0.70962453998061203</v>
      </c>
      <c r="Q735">
        <v>0.84269135253998995</v>
      </c>
      <c r="R735" s="106">
        <v>2.30295574564441E-2</v>
      </c>
      <c r="S735">
        <v>8.9460603314314192E-3</v>
      </c>
      <c r="T735">
        <v>-1.5157892491548299</v>
      </c>
      <c r="U735">
        <v>1.5157892491548299</v>
      </c>
      <c r="V735">
        <v>1.26248175025878</v>
      </c>
      <c r="W735">
        <v>-7.04</v>
      </c>
      <c r="X735">
        <v>8.42</v>
      </c>
      <c r="Y735">
        <v>133585</v>
      </c>
      <c r="Z735">
        <v>33396</v>
      </c>
      <c r="AA735">
        <v>1.6</v>
      </c>
      <c r="AB735">
        <v>4</v>
      </c>
      <c r="AC735">
        <v>3</v>
      </c>
      <c r="AD735">
        <v>1</v>
      </c>
      <c r="AE735">
        <v>75</v>
      </c>
      <c r="AF735">
        <v>8</v>
      </c>
      <c r="AG735">
        <v>3</v>
      </c>
      <c r="AH735">
        <v>1</v>
      </c>
      <c r="AI735">
        <v>0</v>
      </c>
    </row>
    <row r="736" spans="1:35" x14ac:dyDescent="0.2">
      <c r="A736" s="102">
        <v>688</v>
      </c>
      <c r="B736">
        <v>1332</v>
      </c>
      <c r="C736" t="s">
        <v>1647</v>
      </c>
      <c r="D736" t="s">
        <v>1357</v>
      </c>
      <c r="E736">
        <v>571</v>
      </c>
      <c r="F736">
        <v>570</v>
      </c>
      <c r="G736">
        <v>1700</v>
      </c>
      <c r="H736" t="s">
        <v>1242</v>
      </c>
      <c r="I736">
        <v>2001</v>
      </c>
      <c r="J736" t="s">
        <v>1160</v>
      </c>
      <c r="K736" t="s">
        <v>1266</v>
      </c>
      <c r="L736">
        <v>1630</v>
      </c>
      <c r="M736">
        <v>1606</v>
      </c>
      <c r="N736">
        <v>600</v>
      </c>
      <c r="O736" t="s">
        <v>1239</v>
      </c>
      <c r="P736">
        <v>0.71839801009125104</v>
      </c>
      <c r="Q736">
        <v>0.88593518674860205</v>
      </c>
      <c r="R736">
        <v>6.5688761253074393E-2</v>
      </c>
      <c r="S736" s="106">
        <v>5.1859896288829498E-2</v>
      </c>
      <c r="T736">
        <v>-1.51037858138215</v>
      </c>
      <c r="U736">
        <v>1.51037858138215</v>
      </c>
      <c r="V736">
        <v>0.86535984480118999</v>
      </c>
      <c r="W736">
        <v>-4.2</v>
      </c>
      <c r="X736">
        <v>0.56000000000000005</v>
      </c>
      <c r="Y736">
        <v>133186</v>
      </c>
      <c r="Z736">
        <v>8879</v>
      </c>
      <c r="AA736">
        <v>0.42</v>
      </c>
      <c r="AB736">
        <v>15</v>
      </c>
      <c r="AC736">
        <v>8</v>
      </c>
      <c r="AD736">
        <v>7</v>
      </c>
      <c r="AE736">
        <v>53.33</v>
      </c>
      <c r="AF736">
        <v>13</v>
      </c>
      <c r="AG736">
        <v>6</v>
      </c>
      <c r="AH736">
        <v>3</v>
      </c>
      <c r="AI736">
        <v>6</v>
      </c>
    </row>
    <row r="737" spans="1:35" x14ac:dyDescent="0.2">
      <c r="A737" s="102">
        <v>381</v>
      </c>
      <c r="B737">
        <v>4188</v>
      </c>
      <c r="C737" t="s">
        <v>1452</v>
      </c>
      <c r="D737" t="s">
        <v>1263</v>
      </c>
      <c r="E737">
        <v>761</v>
      </c>
      <c r="F737">
        <v>773.5</v>
      </c>
      <c r="G737">
        <v>1000</v>
      </c>
      <c r="H737" t="s">
        <v>1239</v>
      </c>
      <c r="I737">
        <v>5471</v>
      </c>
      <c r="J737" t="s">
        <v>1456</v>
      </c>
      <c r="K737" t="s">
        <v>1292</v>
      </c>
      <c r="L737">
        <v>4040</v>
      </c>
      <c r="M737">
        <v>4035</v>
      </c>
      <c r="N737">
        <v>200</v>
      </c>
      <c r="O737" t="s">
        <v>1242</v>
      </c>
      <c r="P737">
        <v>0.88876950288205803</v>
      </c>
      <c r="Q737">
        <v>0.90846137663312898</v>
      </c>
      <c r="R737">
        <v>2.57868508196855E-2</v>
      </c>
      <c r="S737" s="106">
        <v>6.69799239984772E-2</v>
      </c>
      <c r="T737">
        <v>2.3680319680069202</v>
      </c>
      <c r="U737">
        <v>2.3680319680069202</v>
      </c>
      <c r="V737">
        <v>1.68540813152976</v>
      </c>
      <c r="W737">
        <v>9.49</v>
      </c>
      <c r="X737">
        <v>4.1500000000000004</v>
      </c>
      <c r="Y737">
        <v>132810</v>
      </c>
      <c r="Z737">
        <v>6037</v>
      </c>
      <c r="AA737">
        <v>0.28999999999999998</v>
      </c>
      <c r="AB737">
        <v>22</v>
      </c>
      <c r="AC737">
        <v>12</v>
      </c>
      <c r="AD737">
        <v>10</v>
      </c>
      <c r="AE737">
        <v>54.55</v>
      </c>
      <c r="AF737">
        <v>12</v>
      </c>
      <c r="AG737">
        <v>8</v>
      </c>
      <c r="AH737">
        <v>3</v>
      </c>
      <c r="AI737">
        <v>11</v>
      </c>
    </row>
    <row r="738" spans="1:35" x14ac:dyDescent="0.2">
      <c r="A738" s="102">
        <v>380</v>
      </c>
      <c r="B738">
        <v>1941</v>
      </c>
      <c r="C738" t="s">
        <v>1621</v>
      </c>
      <c r="D738" t="s">
        <v>1249</v>
      </c>
      <c r="E738">
        <v>2392</v>
      </c>
      <c r="F738">
        <v>2366</v>
      </c>
      <c r="G738">
        <v>400</v>
      </c>
      <c r="H738" t="s">
        <v>1239</v>
      </c>
      <c r="I738">
        <v>9706</v>
      </c>
      <c r="J738" t="s">
        <v>1363</v>
      </c>
      <c r="K738" t="s">
        <v>1260</v>
      </c>
      <c r="L738">
        <v>4800</v>
      </c>
      <c r="M738">
        <v>4760</v>
      </c>
      <c r="N738">
        <v>200</v>
      </c>
      <c r="O738" t="s">
        <v>1242</v>
      </c>
      <c r="P738">
        <v>0.66609281395793796</v>
      </c>
      <c r="Q738">
        <v>0.90850198258718695</v>
      </c>
      <c r="R738">
        <v>0.36206669382189299</v>
      </c>
      <c r="S738">
        <v>9.2504981319585303E-3</v>
      </c>
      <c r="T738">
        <v>1.8705599171685801</v>
      </c>
      <c r="U738">
        <v>1.8705599171685801</v>
      </c>
      <c r="V738">
        <v>0.93518903754905502</v>
      </c>
      <c r="W738">
        <v>8.67</v>
      </c>
      <c r="X738">
        <v>0.59</v>
      </c>
      <c r="Y738">
        <v>132746</v>
      </c>
      <c r="Z738">
        <v>8297</v>
      </c>
      <c r="AA738">
        <v>0.47</v>
      </c>
      <c r="AB738">
        <v>16</v>
      </c>
      <c r="AC738">
        <v>10</v>
      </c>
      <c r="AD738">
        <v>6</v>
      </c>
      <c r="AE738">
        <v>62.5</v>
      </c>
      <c r="AF738">
        <v>13</v>
      </c>
      <c r="AG738">
        <v>6</v>
      </c>
      <c r="AH738">
        <v>2</v>
      </c>
      <c r="AI738">
        <v>8</v>
      </c>
    </row>
    <row r="739" spans="1:35" x14ac:dyDescent="0.2">
      <c r="A739" s="102">
        <v>1421</v>
      </c>
      <c r="B739">
        <v>4183</v>
      </c>
      <c r="C739" t="s">
        <v>1432</v>
      </c>
      <c r="D739" t="s">
        <v>1263</v>
      </c>
      <c r="E739">
        <v>2400</v>
      </c>
      <c r="F739">
        <v>2450</v>
      </c>
      <c r="G739">
        <v>400</v>
      </c>
      <c r="H739" t="s">
        <v>1239</v>
      </c>
      <c r="I739">
        <v>7012</v>
      </c>
      <c r="J739" t="s">
        <v>1458</v>
      </c>
      <c r="K739" t="s">
        <v>1256</v>
      </c>
      <c r="L739">
        <v>2085</v>
      </c>
      <c r="M739">
        <v>2097</v>
      </c>
      <c r="N739">
        <v>500</v>
      </c>
      <c r="O739" t="s">
        <v>1242</v>
      </c>
      <c r="P739">
        <v>0.83816689792162102</v>
      </c>
      <c r="Q739">
        <v>0.82596609113330899</v>
      </c>
      <c r="R739">
        <v>0.21795680915204399</v>
      </c>
      <c r="S739" s="106">
        <v>3.3891390858503602E-2</v>
      </c>
      <c r="T739">
        <v>1.9735843019174999</v>
      </c>
      <c r="U739">
        <v>1.9735843019174999</v>
      </c>
      <c r="V739">
        <v>1.61871373840124</v>
      </c>
      <c r="W739">
        <v>6.14</v>
      </c>
      <c r="X739">
        <v>6.99</v>
      </c>
      <c r="Y739">
        <v>132703</v>
      </c>
      <c r="Z739">
        <v>13270</v>
      </c>
      <c r="AA739">
        <v>0.72</v>
      </c>
      <c r="AB739">
        <v>10</v>
      </c>
      <c r="AC739">
        <v>5</v>
      </c>
      <c r="AD739">
        <v>5</v>
      </c>
      <c r="AE739">
        <v>50</v>
      </c>
      <c r="AF739">
        <v>14</v>
      </c>
      <c r="AG739">
        <v>4</v>
      </c>
      <c r="AH739">
        <v>1</v>
      </c>
      <c r="AI739">
        <v>5</v>
      </c>
    </row>
    <row r="740" spans="1:35" x14ac:dyDescent="0.2">
      <c r="A740" s="102">
        <v>341</v>
      </c>
      <c r="B740">
        <v>6856</v>
      </c>
      <c r="C740" t="s">
        <v>231</v>
      </c>
      <c r="D740" t="s">
        <v>1244</v>
      </c>
      <c r="E740">
        <v>6260</v>
      </c>
      <c r="F740">
        <v>6240</v>
      </c>
      <c r="G740">
        <v>100</v>
      </c>
      <c r="H740" t="s">
        <v>1239</v>
      </c>
      <c r="I740">
        <v>9706</v>
      </c>
      <c r="J740" t="s">
        <v>1363</v>
      </c>
      <c r="K740" t="s">
        <v>1260</v>
      </c>
      <c r="L740">
        <v>4800</v>
      </c>
      <c r="M740">
        <v>4760</v>
      </c>
      <c r="N740">
        <v>100</v>
      </c>
      <c r="O740" t="s">
        <v>1242</v>
      </c>
      <c r="P740">
        <v>0.78859553675489702</v>
      </c>
      <c r="Q740">
        <v>0.91119351067175902</v>
      </c>
      <c r="R740" s="15">
        <v>2.6235064459701099E-2</v>
      </c>
      <c r="S740" s="15">
        <v>8.5142174342243498E-2</v>
      </c>
      <c r="T740">
        <v>0.19986542986890199</v>
      </c>
      <c r="U740">
        <v>0.19986542986890199</v>
      </c>
      <c r="V740">
        <v>1.08124109228985E-2</v>
      </c>
      <c r="W740">
        <v>0.88</v>
      </c>
      <c r="X740">
        <v>23.72</v>
      </c>
      <c r="Y740">
        <v>132436</v>
      </c>
      <c r="Z740">
        <v>26487</v>
      </c>
      <c r="AA740">
        <v>1.54</v>
      </c>
      <c r="AB740">
        <v>5</v>
      </c>
      <c r="AC740">
        <v>4</v>
      </c>
      <c r="AD740">
        <v>1</v>
      </c>
      <c r="AE740">
        <v>80</v>
      </c>
      <c r="AF740">
        <v>6</v>
      </c>
      <c r="AG740">
        <v>3</v>
      </c>
      <c r="AH740">
        <v>1</v>
      </c>
      <c r="AI740">
        <v>1</v>
      </c>
    </row>
    <row r="741" spans="1:35" x14ac:dyDescent="0.2">
      <c r="A741" s="102">
        <v>1622</v>
      </c>
      <c r="B741">
        <v>8086</v>
      </c>
      <c r="C741" t="s">
        <v>1522</v>
      </c>
      <c r="D741" t="s">
        <v>1248</v>
      </c>
      <c r="E741">
        <v>1209</v>
      </c>
      <c r="F741">
        <v>1205</v>
      </c>
      <c r="G741">
        <v>800</v>
      </c>
      <c r="H741" t="s">
        <v>1239</v>
      </c>
      <c r="I741">
        <v>9076</v>
      </c>
      <c r="J741" t="s">
        <v>912</v>
      </c>
      <c r="K741" t="s">
        <v>1359</v>
      </c>
      <c r="L741">
        <v>1270</v>
      </c>
      <c r="M741">
        <v>1270</v>
      </c>
      <c r="N741">
        <v>800</v>
      </c>
      <c r="O741" t="s">
        <v>1242</v>
      </c>
      <c r="P741">
        <v>0.84207586203305895</v>
      </c>
      <c r="Q741">
        <v>0.80756271399420698</v>
      </c>
      <c r="R741" s="15">
        <v>3.4598564726982903E-2</v>
      </c>
      <c r="S741">
        <v>6.9967182719043106E-2</v>
      </c>
      <c r="T741">
        <v>2.73509425621842</v>
      </c>
      <c r="U741">
        <v>2.73509425621842</v>
      </c>
      <c r="V741">
        <v>2.11642322653057</v>
      </c>
      <c r="W741">
        <v>7.46</v>
      </c>
      <c r="X741">
        <v>5.12</v>
      </c>
      <c r="Y741">
        <v>132227</v>
      </c>
      <c r="Z741">
        <v>6611</v>
      </c>
      <c r="AA741">
        <v>0.3</v>
      </c>
      <c r="AB741">
        <v>20</v>
      </c>
      <c r="AC741">
        <v>13</v>
      </c>
      <c r="AD741">
        <v>7</v>
      </c>
      <c r="AE741">
        <v>65</v>
      </c>
      <c r="AF741">
        <v>12</v>
      </c>
      <c r="AG741">
        <v>9</v>
      </c>
      <c r="AH741">
        <v>4</v>
      </c>
      <c r="AI741">
        <v>7</v>
      </c>
    </row>
    <row r="742" spans="1:35" x14ac:dyDescent="0.2">
      <c r="A742" s="102">
        <v>1611</v>
      </c>
      <c r="B742">
        <v>4681</v>
      </c>
      <c r="C742" t="s">
        <v>1050</v>
      </c>
      <c r="D742" t="s">
        <v>1253</v>
      </c>
      <c r="E742">
        <v>1542</v>
      </c>
      <c r="F742">
        <v>1554</v>
      </c>
      <c r="G742">
        <v>600</v>
      </c>
      <c r="H742" t="s">
        <v>1242</v>
      </c>
      <c r="I742">
        <v>9684</v>
      </c>
      <c r="J742" t="s">
        <v>1421</v>
      </c>
      <c r="K742" t="s">
        <v>1241</v>
      </c>
      <c r="L742">
        <v>4715</v>
      </c>
      <c r="M742">
        <v>4725</v>
      </c>
      <c r="N742">
        <v>200</v>
      </c>
      <c r="O742" t="s">
        <v>1239</v>
      </c>
      <c r="P742">
        <v>0.841202101579823</v>
      </c>
      <c r="Q742">
        <v>0.808344825484547</v>
      </c>
      <c r="R742">
        <v>7.8514039566346103E-2</v>
      </c>
      <c r="S742" s="106">
        <v>5.21837981480721E-2</v>
      </c>
      <c r="T742">
        <v>-0.62446953413096395</v>
      </c>
      <c r="U742">
        <v>0.62446953413096395</v>
      </c>
      <c r="V742">
        <v>0.94876790790718502</v>
      </c>
      <c r="W742">
        <v>-2.85</v>
      </c>
      <c r="X742">
        <v>1.33</v>
      </c>
      <c r="Y742">
        <v>131472</v>
      </c>
      <c r="Z742">
        <v>5259</v>
      </c>
      <c r="AA742">
        <v>0.34</v>
      </c>
      <c r="AB742">
        <v>25</v>
      </c>
      <c r="AC742">
        <v>15</v>
      </c>
      <c r="AD742">
        <v>10</v>
      </c>
      <c r="AE742">
        <v>60</v>
      </c>
      <c r="AF742">
        <v>9</v>
      </c>
      <c r="AG742">
        <v>11</v>
      </c>
      <c r="AH742">
        <v>9</v>
      </c>
      <c r="AI742">
        <v>5</v>
      </c>
    </row>
    <row r="743" spans="1:35" x14ac:dyDescent="0.2">
      <c r="A743" s="102">
        <v>758</v>
      </c>
      <c r="B743">
        <v>3086</v>
      </c>
      <c r="C743" t="s">
        <v>617</v>
      </c>
      <c r="D743" t="s">
        <v>1264</v>
      </c>
      <c r="E743">
        <v>1224</v>
      </c>
      <c r="F743">
        <v>1235</v>
      </c>
      <c r="G743">
        <v>600</v>
      </c>
      <c r="H743" t="s">
        <v>1242</v>
      </c>
      <c r="I743">
        <v>5947</v>
      </c>
      <c r="J743" t="s">
        <v>228</v>
      </c>
      <c r="K743" t="s">
        <v>1436</v>
      </c>
      <c r="L743">
        <v>7790</v>
      </c>
      <c r="M743">
        <v>7950</v>
      </c>
      <c r="N743">
        <v>100</v>
      </c>
      <c r="O743" t="s">
        <v>1239</v>
      </c>
      <c r="P743">
        <v>0.78170853839194399</v>
      </c>
      <c r="Q743">
        <v>0.88011031496922199</v>
      </c>
      <c r="R743">
        <v>9.7603758224342196E-2</v>
      </c>
      <c r="S743">
        <v>8.6181618873511293E-3</v>
      </c>
      <c r="T743">
        <v>-2.5144993834841198</v>
      </c>
      <c r="U743">
        <v>2.5144993834841198</v>
      </c>
      <c r="V743">
        <v>2.3792024561892999</v>
      </c>
      <c r="W743">
        <v>-10.57</v>
      </c>
      <c r="X743">
        <v>6.79</v>
      </c>
      <c r="Y743">
        <v>131430</v>
      </c>
      <c r="Z743">
        <v>5974</v>
      </c>
      <c r="AA743">
        <v>0.5</v>
      </c>
      <c r="AB743">
        <v>22</v>
      </c>
      <c r="AC743">
        <v>13</v>
      </c>
      <c r="AD743">
        <v>9</v>
      </c>
      <c r="AE743">
        <v>59.09</v>
      </c>
      <c r="AF743">
        <v>12</v>
      </c>
      <c r="AG743">
        <v>9</v>
      </c>
      <c r="AH743">
        <v>4</v>
      </c>
      <c r="AI743">
        <v>9</v>
      </c>
    </row>
    <row r="744" spans="1:35" x14ac:dyDescent="0.2">
      <c r="A744" s="102">
        <v>453</v>
      </c>
      <c r="B744">
        <v>3635</v>
      </c>
      <c r="C744" t="s">
        <v>44</v>
      </c>
      <c r="D744" t="s">
        <v>1241</v>
      </c>
      <c r="E744">
        <v>2830</v>
      </c>
      <c r="F744">
        <v>2939</v>
      </c>
      <c r="G744">
        <v>300</v>
      </c>
      <c r="H744" t="s">
        <v>1239</v>
      </c>
      <c r="I744">
        <v>4739</v>
      </c>
      <c r="J744" t="s">
        <v>1291</v>
      </c>
      <c r="K744" t="s">
        <v>1241</v>
      </c>
      <c r="L744">
        <v>3195</v>
      </c>
      <c r="M744">
        <v>3265</v>
      </c>
      <c r="N744">
        <v>300</v>
      </c>
      <c r="O744" t="s">
        <v>1242</v>
      </c>
      <c r="P744">
        <v>0.88799494386757205</v>
      </c>
      <c r="Q744">
        <v>0.90392854275177104</v>
      </c>
      <c r="R744">
        <v>7.9980444054034205E-2</v>
      </c>
      <c r="S744">
        <v>6.0714950498248502E-2</v>
      </c>
      <c r="T744">
        <v>0.226500441917908</v>
      </c>
      <c r="U744">
        <v>0.226500441917908</v>
      </c>
      <c r="V744">
        <v>7.2535827206408193E-2</v>
      </c>
      <c r="W744">
        <v>0.68</v>
      </c>
      <c r="X744">
        <v>9.98</v>
      </c>
      <c r="Y744">
        <v>131340</v>
      </c>
      <c r="Z744">
        <v>10103</v>
      </c>
      <c r="AA744">
        <v>0.57999999999999996</v>
      </c>
      <c r="AB744">
        <v>13</v>
      </c>
      <c r="AC744">
        <v>8</v>
      </c>
      <c r="AD744">
        <v>5</v>
      </c>
      <c r="AE744">
        <v>61.54</v>
      </c>
      <c r="AF744">
        <v>12</v>
      </c>
      <c r="AG744">
        <v>5</v>
      </c>
      <c r="AH744">
        <v>2</v>
      </c>
      <c r="AI744">
        <v>6</v>
      </c>
    </row>
    <row r="745" spans="1:35" x14ac:dyDescent="0.2">
      <c r="A745" s="102">
        <v>138</v>
      </c>
      <c r="B745">
        <v>5333</v>
      </c>
      <c r="C745" t="s">
        <v>234</v>
      </c>
      <c r="D745" t="s">
        <v>1238</v>
      </c>
      <c r="E745">
        <v>1817</v>
      </c>
      <c r="F745">
        <v>1826</v>
      </c>
      <c r="G745">
        <v>300</v>
      </c>
      <c r="H745" t="s">
        <v>1239</v>
      </c>
      <c r="I745">
        <v>6981</v>
      </c>
      <c r="J745" t="s">
        <v>1424</v>
      </c>
      <c r="K745" t="s">
        <v>1244</v>
      </c>
      <c r="L745">
        <v>5900</v>
      </c>
      <c r="M745">
        <v>6138</v>
      </c>
      <c r="N745">
        <v>100</v>
      </c>
      <c r="O745" t="s">
        <v>1242</v>
      </c>
      <c r="P745">
        <v>0.77008639906892196</v>
      </c>
      <c r="Q745">
        <v>0.93658738403736497</v>
      </c>
      <c r="R745" s="15">
        <v>7.0756542382203996E-2</v>
      </c>
      <c r="S745">
        <v>5.2323523275470102E-2</v>
      </c>
      <c r="T745">
        <v>1.18099470374357</v>
      </c>
      <c r="U745">
        <v>1.18099470374357</v>
      </c>
      <c r="V745">
        <v>2.18739130031235</v>
      </c>
      <c r="W745">
        <v>2.2799999999999998</v>
      </c>
      <c r="X745">
        <v>10.75</v>
      </c>
      <c r="Y745">
        <v>130770</v>
      </c>
      <c r="Z745">
        <v>9341</v>
      </c>
      <c r="AA745">
        <v>0.68</v>
      </c>
      <c r="AB745">
        <v>14</v>
      </c>
      <c r="AC745">
        <v>8</v>
      </c>
      <c r="AD745">
        <v>6</v>
      </c>
      <c r="AE745">
        <v>57.14</v>
      </c>
      <c r="AF745">
        <v>14</v>
      </c>
      <c r="AG745">
        <v>4</v>
      </c>
      <c r="AH745">
        <v>4</v>
      </c>
      <c r="AI745">
        <v>6</v>
      </c>
    </row>
    <row r="746" spans="1:35" x14ac:dyDescent="0.2">
      <c r="A746" s="102">
        <v>911</v>
      </c>
      <c r="B746">
        <v>4118</v>
      </c>
      <c r="C746" t="s">
        <v>1484</v>
      </c>
      <c r="D746" t="s">
        <v>1263</v>
      </c>
      <c r="E746">
        <v>3130</v>
      </c>
      <c r="F746">
        <v>3160</v>
      </c>
      <c r="G746">
        <v>300</v>
      </c>
      <c r="H746" t="s">
        <v>1242</v>
      </c>
      <c r="I746">
        <v>7751</v>
      </c>
      <c r="J746" t="s">
        <v>1667</v>
      </c>
      <c r="K746" t="s">
        <v>1244</v>
      </c>
      <c r="L746">
        <v>2676</v>
      </c>
      <c r="M746">
        <v>2724</v>
      </c>
      <c r="N746">
        <v>300</v>
      </c>
      <c r="O746" t="s">
        <v>1239</v>
      </c>
      <c r="P746">
        <v>0.821003682325671</v>
      </c>
      <c r="Q746">
        <v>0.86632525033218599</v>
      </c>
      <c r="R746" s="106">
        <v>0.15874679239092701</v>
      </c>
      <c r="S746" s="106">
        <v>6.7428010318909395E-2</v>
      </c>
      <c r="T746">
        <v>-0.49210318747457898</v>
      </c>
      <c r="U746">
        <v>0.49210318747457898</v>
      </c>
      <c r="V746">
        <v>0.30635948103598898</v>
      </c>
      <c r="W746">
        <v>-1.76</v>
      </c>
      <c r="X746">
        <v>13.8</v>
      </c>
      <c r="Y746">
        <v>129977</v>
      </c>
      <c r="Z746">
        <v>43326</v>
      </c>
      <c r="AA746">
        <v>1.93</v>
      </c>
      <c r="AB746">
        <v>3</v>
      </c>
      <c r="AC746">
        <v>3</v>
      </c>
      <c r="AD746">
        <v>0</v>
      </c>
      <c r="AE746">
        <v>100</v>
      </c>
      <c r="AF746">
        <v>11</v>
      </c>
      <c r="AG746">
        <v>2</v>
      </c>
      <c r="AH746">
        <v>0</v>
      </c>
      <c r="AI746">
        <v>1</v>
      </c>
    </row>
    <row r="747" spans="1:35" x14ac:dyDescent="0.2">
      <c r="A747" s="102">
        <v>257</v>
      </c>
      <c r="B747">
        <v>5444</v>
      </c>
      <c r="C747" t="s">
        <v>1681</v>
      </c>
      <c r="D747" t="s">
        <v>1292</v>
      </c>
      <c r="E747">
        <v>2366</v>
      </c>
      <c r="F747">
        <v>2395</v>
      </c>
      <c r="G747">
        <v>500</v>
      </c>
      <c r="H747" t="s">
        <v>1239</v>
      </c>
      <c r="I747">
        <v>7011</v>
      </c>
      <c r="J747" t="s">
        <v>1608</v>
      </c>
      <c r="K747" t="s">
        <v>1251</v>
      </c>
      <c r="L747">
        <v>3610</v>
      </c>
      <c r="M747">
        <v>3650</v>
      </c>
      <c r="N747">
        <v>300</v>
      </c>
      <c r="O747" t="s">
        <v>1242</v>
      </c>
      <c r="P747">
        <v>0.85177685228115396</v>
      </c>
      <c r="Q747">
        <v>0.92017147863678495</v>
      </c>
      <c r="R747">
        <v>0.32503034482071402</v>
      </c>
      <c r="S747">
        <v>8.8267256635043805E-3</v>
      </c>
      <c r="T747">
        <v>0.95937723176506895</v>
      </c>
      <c r="U747">
        <v>0.95937723176506895</v>
      </c>
      <c r="V747">
        <v>1.5498629114184199</v>
      </c>
      <c r="W747">
        <v>1.96</v>
      </c>
      <c r="X747">
        <v>9.36</v>
      </c>
      <c r="Y747">
        <v>129796</v>
      </c>
      <c r="Z747">
        <v>10816</v>
      </c>
      <c r="AA747">
        <v>0.66</v>
      </c>
      <c r="AB747">
        <v>12</v>
      </c>
      <c r="AC747">
        <v>7</v>
      </c>
      <c r="AD747">
        <v>5</v>
      </c>
      <c r="AE747">
        <v>58.33</v>
      </c>
      <c r="AF747">
        <v>13</v>
      </c>
      <c r="AG747">
        <v>5</v>
      </c>
      <c r="AH747">
        <v>1</v>
      </c>
      <c r="AI747">
        <v>6</v>
      </c>
    </row>
    <row r="748" spans="1:35" x14ac:dyDescent="0.2">
      <c r="A748" s="102">
        <v>194</v>
      </c>
      <c r="B748">
        <v>6301</v>
      </c>
      <c r="C748" t="s">
        <v>53</v>
      </c>
      <c r="D748" t="s">
        <v>1251</v>
      </c>
      <c r="E748">
        <v>2219</v>
      </c>
      <c r="F748">
        <v>2241.5</v>
      </c>
      <c r="G748">
        <v>400</v>
      </c>
      <c r="H748" t="s">
        <v>1239</v>
      </c>
      <c r="I748">
        <v>6472</v>
      </c>
      <c r="J748" t="s">
        <v>60</v>
      </c>
      <c r="K748" t="s">
        <v>1251</v>
      </c>
      <c r="L748">
        <v>276</v>
      </c>
      <c r="M748">
        <v>281</v>
      </c>
      <c r="N748">
        <v>3200</v>
      </c>
      <c r="O748" t="s">
        <v>1242</v>
      </c>
      <c r="P748">
        <v>0.95374185160897396</v>
      </c>
      <c r="Q748">
        <v>0.92893710330232604</v>
      </c>
      <c r="R748">
        <v>0.281560552011617</v>
      </c>
      <c r="S748">
        <v>2.1782868916093601E-2</v>
      </c>
      <c r="T748">
        <v>1.0409043730571801</v>
      </c>
      <c r="U748">
        <v>1.0409043730571801</v>
      </c>
      <c r="V748">
        <v>0.48297329116430798</v>
      </c>
      <c r="W748">
        <v>2.94</v>
      </c>
      <c r="X748">
        <v>0.28999999999999998</v>
      </c>
      <c r="Y748">
        <v>129736</v>
      </c>
      <c r="Z748">
        <v>6178</v>
      </c>
      <c r="AA748">
        <v>0.22</v>
      </c>
      <c r="AB748">
        <v>21</v>
      </c>
      <c r="AC748">
        <v>11</v>
      </c>
      <c r="AD748">
        <v>10</v>
      </c>
      <c r="AE748">
        <v>52.38</v>
      </c>
      <c r="AF748">
        <v>11</v>
      </c>
      <c r="AG748">
        <v>8</v>
      </c>
      <c r="AH748">
        <v>7</v>
      </c>
      <c r="AI748">
        <v>6</v>
      </c>
    </row>
    <row r="749" spans="1:35" x14ac:dyDescent="0.2">
      <c r="A749" s="102">
        <v>696</v>
      </c>
      <c r="B749">
        <v>1414</v>
      </c>
      <c r="C749" t="s">
        <v>1417</v>
      </c>
      <c r="D749" t="s">
        <v>1249</v>
      </c>
      <c r="E749">
        <v>4120</v>
      </c>
      <c r="F749">
        <v>4125</v>
      </c>
      <c r="G749">
        <v>200</v>
      </c>
      <c r="H749" t="s">
        <v>1242</v>
      </c>
      <c r="I749">
        <v>5714</v>
      </c>
      <c r="J749" t="s">
        <v>708</v>
      </c>
      <c r="K749" t="s">
        <v>1254</v>
      </c>
      <c r="L749">
        <v>3725</v>
      </c>
      <c r="M749">
        <v>3735</v>
      </c>
      <c r="N749">
        <v>200</v>
      </c>
      <c r="O749" t="s">
        <v>1239</v>
      </c>
      <c r="P749">
        <v>0.749870345655401</v>
      </c>
      <c r="Q749">
        <v>0.884859907973646</v>
      </c>
      <c r="R749">
        <v>0.43282824340492998</v>
      </c>
      <c r="S749">
        <v>5.56466916564754E-2</v>
      </c>
      <c r="T749">
        <v>-0.33156115155193799</v>
      </c>
      <c r="U749">
        <v>0.33156115155193799</v>
      </c>
      <c r="V749">
        <v>0.80876622660098996</v>
      </c>
      <c r="W749">
        <v>-0.81</v>
      </c>
      <c r="X749">
        <v>9.4499999999999993</v>
      </c>
      <c r="Y749">
        <v>129730</v>
      </c>
      <c r="Z749">
        <v>12973</v>
      </c>
      <c r="AA749">
        <v>0.82</v>
      </c>
      <c r="AB749">
        <v>10</v>
      </c>
      <c r="AC749">
        <v>6</v>
      </c>
      <c r="AD749">
        <v>4</v>
      </c>
      <c r="AE749">
        <v>60</v>
      </c>
      <c r="AF749">
        <v>13</v>
      </c>
      <c r="AG749">
        <v>4</v>
      </c>
      <c r="AH749">
        <v>2</v>
      </c>
      <c r="AI749">
        <v>4</v>
      </c>
    </row>
    <row r="750" spans="1:35" x14ac:dyDescent="0.2">
      <c r="A750" s="102">
        <v>1493</v>
      </c>
      <c r="B750">
        <v>3076</v>
      </c>
      <c r="C750" t="s">
        <v>1553</v>
      </c>
      <c r="D750" t="s">
        <v>1246</v>
      </c>
      <c r="E750">
        <v>1640</v>
      </c>
      <c r="F750">
        <v>1630</v>
      </c>
      <c r="G750">
        <v>500</v>
      </c>
      <c r="H750" t="s">
        <v>1242</v>
      </c>
      <c r="I750">
        <v>6592</v>
      </c>
      <c r="J750" t="s">
        <v>1464</v>
      </c>
      <c r="K750" t="s">
        <v>1244</v>
      </c>
      <c r="L750">
        <v>3950</v>
      </c>
      <c r="M750">
        <v>3995</v>
      </c>
      <c r="N750">
        <v>200</v>
      </c>
      <c r="O750" t="s">
        <v>1239</v>
      </c>
      <c r="P750">
        <v>0.58854192349279899</v>
      </c>
      <c r="Q750">
        <v>0.81980900794123002</v>
      </c>
      <c r="R750">
        <v>6.2046505192812698E-3</v>
      </c>
      <c r="S750" s="15">
        <v>1.3370695198414899E-2</v>
      </c>
      <c r="T750">
        <v>-2.6829429121594002</v>
      </c>
      <c r="U750">
        <v>2.6829429121594002</v>
      </c>
      <c r="V750">
        <v>2.35451387897441</v>
      </c>
      <c r="W750">
        <v>-12.3</v>
      </c>
      <c r="X750">
        <v>2</v>
      </c>
      <c r="Y750">
        <v>129352</v>
      </c>
      <c r="Z750">
        <v>9950</v>
      </c>
      <c r="AA750">
        <v>0.4</v>
      </c>
      <c r="AB750">
        <v>13</v>
      </c>
      <c r="AC750">
        <v>5</v>
      </c>
      <c r="AD750">
        <v>8</v>
      </c>
      <c r="AE750">
        <v>38.46</v>
      </c>
      <c r="AF750">
        <v>12</v>
      </c>
      <c r="AG750">
        <v>5</v>
      </c>
      <c r="AH750">
        <v>3</v>
      </c>
      <c r="AI750">
        <v>5</v>
      </c>
    </row>
    <row r="751" spans="1:35" x14ac:dyDescent="0.2">
      <c r="A751" s="102">
        <v>196</v>
      </c>
      <c r="B751">
        <v>2281</v>
      </c>
      <c r="C751" t="s">
        <v>1090</v>
      </c>
      <c r="D751" t="s">
        <v>1266</v>
      </c>
      <c r="E751">
        <v>2358</v>
      </c>
      <c r="F751">
        <v>2348</v>
      </c>
      <c r="G751">
        <v>400</v>
      </c>
      <c r="H751" t="s">
        <v>1242</v>
      </c>
      <c r="I751">
        <v>8593</v>
      </c>
      <c r="J751" t="s">
        <v>221</v>
      </c>
      <c r="K751" t="s">
        <v>1245</v>
      </c>
      <c r="L751">
        <v>660</v>
      </c>
      <c r="M751">
        <v>663</v>
      </c>
      <c r="N751">
        <v>1400</v>
      </c>
      <c r="O751" t="s">
        <v>1239</v>
      </c>
      <c r="P751">
        <v>0.65368418591250099</v>
      </c>
      <c r="Q751">
        <v>0.92886264736565505</v>
      </c>
      <c r="R751">
        <v>0.150712480973625</v>
      </c>
      <c r="S751">
        <v>7.3034704901161096E-2</v>
      </c>
      <c r="T751">
        <v>-1.01445420290927</v>
      </c>
      <c r="U751">
        <v>1.01445420290927</v>
      </c>
      <c r="V751">
        <v>1.1663532825231999</v>
      </c>
      <c r="W751">
        <v>-2.68</v>
      </c>
      <c r="X751">
        <v>1.17</v>
      </c>
      <c r="Y751">
        <v>128683</v>
      </c>
      <c r="Z751">
        <v>8579</v>
      </c>
      <c r="AA751">
        <v>0.28000000000000003</v>
      </c>
      <c r="AB751">
        <v>15</v>
      </c>
      <c r="AC751">
        <v>8</v>
      </c>
      <c r="AD751">
        <v>7</v>
      </c>
      <c r="AE751">
        <v>53.33</v>
      </c>
      <c r="AF751">
        <v>13</v>
      </c>
      <c r="AG751">
        <v>6</v>
      </c>
      <c r="AH751">
        <v>4</v>
      </c>
      <c r="AI751">
        <v>5</v>
      </c>
    </row>
    <row r="752" spans="1:35" x14ac:dyDescent="0.2">
      <c r="A752" s="102">
        <v>259</v>
      </c>
      <c r="B752">
        <v>1911</v>
      </c>
      <c r="C752" t="s">
        <v>50</v>
      </c>
      <c r="D752" t="s">
        <v>1249</v>
      </c>
      <c r="E752">
        <v>1673</v>
      </c>
      <c r="F752">
        <v>1700</v>
      </c>
      <c r="G752">
        <v>500</v>
      </c>
      <c r="H752" t="s">
        <v>1239</v>
      </c>
      <c r="I752">
        <v>2897</v>
      </c>
      <c r="J752" t="s">
        <v>607</v>
      </c>
      <c r="K752" t="s">
        <v>1266</v>
      </c>
      <c r="L752">
        <v>8540</v>
      </c>
      <c r="M752">
        <v>8640</v>
      </c>
      <c r="N752">
        <v>100</v>
      </c>
      <c r="O752" t="s">
        <v>1242</v>
      </c>
      <c r="P752">
        <v>0.739522915915095</v>
      </c>
      <c r="Q752">
        <v>0.91991009942339697</v>
      </c>
      <c r="R752">
        <v>0.18779478975046399</v>
      </c>
      <c r="S752">
        <v>5.2904387032137103E-2</v>
      </c>
      <c r="T752">
        <v>0.83315882269125996</v>
      </c>
      <c r="U752">
        <v>0.83315882269125996</v>
      </c>
      <c r="V752">
        <v>0.97517569382207303</v>
      </c>
      <c r="W752">
        <v>2.11</v>
      </c>
      <c r="X752">
        <v>1.62</v>
      </c>
      <c r="Y752">
        <v>128349</v>
      </c>
      <c r="Z752">
        <v>9873</v>
      </c>
      <c r="AA752">
        <v>0.63</v>
      </c>
      <c r="AB752">
        <v>13</v>
      </c>
      <c r="AC752">
        <v>5</v>
      </c>
      <c r="AD752">
        <v>8</v>
      </c>
      <c r="AE752">
        <v>38.46</v>
      </c>
      <c r="AF752">
        <v>15</v>
      </c>
      <c r="AG752">
        <v>4</v>
      </c>
      <c r="AH752">
        <v>0</v>
      </c>
      <c r="AI752">
        <v>9</v>
      </c>
    </row>
    <row r="753" spans="1:35" x14ac:dyDescent="0.2">
      <c r="A753" s="102">
        <v>108</v>
      </c>
      <c r="B753">
        <v>5406</v>
      </c>
      <c r="C753" t="s">
        <v>1569</v>
      </c>
      <c r="D753" t="s">
        <v>1292</v>
      </c>
      <c r="E753">
        <v>426</v>
      </c>
      <c r="F753">
        <v>427</v>
      </c>
      <c r="G753">
        <v>2000</v>
      </c>
      <c r="H753" t="s">
        <v>1242</v>
      </c>
      <c r="I753">
        <v>9201</v>
      </c>
      <c r="J753" t="s">
        <v>1496</v>
      </c>
      <c r="K753" t="s">
        <v>1497</v>
      </c>
      <c r="L753">
        <v>2853</v>
      </c>
      <c r="M753">
        <v>2877.5</v>
      </c>
      <c r="N753">
        <v>300</v>
      </c>
      <c r="O753" t="s">
        <v>1239</v>
      </c>
      <c r="P753">
        <v>0.91840854758829304</v>
      </c>
      <c r="Q753">
        <v>0.94188127406009503</v>
      </c>
      <c r="R753">
        <v>9.9781182796996298E-2</v>
      </c>
      <c r="S753">
        <v>1.0826292669014101E-2</v>
      </c>
      <c r="T753">
        <v>-2.3999713533902698</v>
      </c>
      <c r="U753">
        <v>2.3999713533902698</v>
      </c>
      <c r="V753">
        <v>2.4213198188742502</v>
      </c>
      <c r="W753">
        <v>-13.91</v>
      </c>
      <c r="X753">
        <v>1.07</v>
      </c>
      <c r="Y753">
        <v>128268</v>
      </c>
      <c r="Z753">
        <v>7126</v>
      </c>
      <c r="AA753">
        <v>0.53</v>
      </c>
      <c r="AB753">
        <v>18</v>
      </c>
      <c r="AC753">
        <v>10</v>
      </c>
      <c r="AD753">
        <v>8</v>
      </c>
      <c r="AE753">
        <v>55.56</v>
      </c>
      <c r="AF753">
        <v>12</v>
      </c>
      <c r="AG753">
        <v>8</v>
      </c>
      <c r="AH753">
        <v>5</v>
      </c>
      <c r="AI753">
        <v>5</v>
      </c>
    </row>
    <row r="754" spans="1:35" x14ac:dyDescent="0.2">
      <c r="A754" s="102">
        <v>1291</v>
      </c>
      <c r="B754">
        <v>7321</v>
      </c>
      <c r="C754" t="s">
        <v>1441</v>
      </c>
      <c r="D754" t="s">
        <v>1294</v>
      </c>
      <c r="E754">
        <v>544</v>
      </c>
      <c r="F754">
        <v>543</v>
      </c>
      <c r="G754">
        <v>2000</v>
      </c>
      <c r="H754" t="s">
        <v>1242</v>
      </c>
      <c r="I754">
        <v>8129</v>
      </c>
      <c r="J754" t="s">
        <v>2032</v>
      </c>
      <c r="K754" t="s">
        <v>1246</v>
      </c>
      <c r="L754">
        <v>2223</v>
      </c>
      <c r="M754">
        <v>2193</v>
      </c>
      <c r="N754">
        <v>500</v>
      </c>
      <c r="O754" t="s">
        <v>1239</v>
      </c>
      <c r="P754">
        <v>0.87520207616261003</v>
      </c>
      <c r="Q754">
        <v>0.83708671377714405</v>
      </c>
      <c r="R754" s="15">
        <v>0.394988184129002</v>
      </c>
      <c r="S754">
        <v>2.4408290021563301E-3</v>
      </c>
      <c r="T754">
        <v>-2.5394438778799202</v>
      </c>
      <c r="U754">
        <v>2.5394438778799202</v>
      </c>
      <c r="V754">
        <v>2.0621687328460099</v>
      </c>
      <c r="W754">
        <v>-11.7</v>
      </c>
      <c r="X754">
        <v>0.96</v>
      </c>
      <c r="Y754">
        <v>128215</v>
      </c>
      <c r="Z754">
        <v>18316</v>
      </c>
      <c r="AA754">
        <v>1.1100000000000001</v>
      </c>
      <c r="AB754">
        <v>7</v>
      </c>
      <c r="AC754">
        <v>5</v>
      </c>
      <c r="AD754">
        <v>2</v>
      </c>
      <c r="AE754">
        <v>71.430000000000007</v>
      </c>
      <c r="AF754">
        <v>11</v>
      </c>
      <c r="AG754">
        <v>4</v>
      </c>
      <c r="AH754">
        <v>2</v>
      </c>
      <c r="AI754">
        <v>1</v>
      </c>
    </row>
    <row r="755" spans="1:35" x14ac:dyDescent="0.2">
      <c r="A755" s="102">
        <v>774</v>
      </c>
      <c r="B755">
        <v>4521</v>
      </c>
      <c r="C755" t="s">
        <v>673</v>
      </c>
      <c r="D755" t="s">
        <v>1261</v>
      </c>
      <c r="E755">
        <v>5620</v>
      </c>
      <c r="F755">
        <v>5600</v>
      </c>
      <c r="G755">
        <v>100</v>
      </c>
      <c r="H755" t="s">
        <v>1242</v>
      </c>
      <c r="I755">
        <v>8031</v>
      </c>
      <c r="J755" t="s">
        <v>827</v>
      </c>
      <c r="K755" t="s">
        <v>1246</v>
      </c>
      <c r="L755">
        <v>1852</v>
      </c>
      <c r="M755">
        <v>1869</v>
      </c>
      <c r="N755">
        <v>300</v>
      </c>
      <c r="O755" t="s">
        <v>1239</v>
      </c>
      <c r="P755">
        <v>0.78390918515679997</v>
      </c>
      <c r="Q755">
        <v>0.87868223733944995</v>
      </c>
      <c r="R755">
        <v>2.4004904313933099E-2</v>
      </c>
      <c r="S755" s="15">
        <v>4.4812532247710202E-2</v>
      </c>
      <c r="T755">
        <v>-0.86780432355981996</v>
      </c>
      <c r="U755">
        <v>0.86780432355981996</v>
      </c>
      <c r="V755">
        <v>0.73697214823136104</v>
      </c>
      <c r="W755">
        <v>-1.33</v>
      </c>
      <c r="X755">
        <v>0.12</v>
      </c>
      <c r="Y755">
        <v>128189</v>
      </c>
      <c r="Z755">
        <v>9861</v>
      </c>
      <c r="AA755">
        <v>0.72</v>
      </c>
      <c r="AB755">
        <v>13</v>
      </c>
      <c r="AC755">
        <v>9</v>
      </c>
      <c r="AD755">
        <v>4</v>
      </c>
      <c r="AE755">
        <v>69.23</v>
      </c>
      <c r="AF755">
        <v>14</v>
      </c>
      <c r="AG755">
        <v>5</v>
      </c>
      <c r="AH755">
        <v>3</v>
      </c>
      <c r="AI755">
        <v>5</v>
      </c>
    </row>
    <row r="756" spans="1:35" x14ac:dyDescent="0.2">
      <c r="A756" s="102">
        <v>1557</v>
      </c>
      <c r="B756">
        <v>4919</v>
      </c>
      <c r="C756" t="s">
        <v>688</v>
      </c>
      <c r="D756" t="s">
        <v>1263</v>
      </c>
      <c r="E756">
        <v>5570</v>
      </c>
      <c r="F756">
        <v>5610</v>
      </c>
      <c r="G756">
        <v>100</v>
      </c>
      <c r="H756" t="s">
        <v>1239</v>
      </c>
      <c r="I756">
        <v>6925</v>
      </c>
      <c r="J756" t="s">
        <v>1650</v>
      </c>
      <c r="K756" t="s">
        <v>1244</v>
      </c>
      <c r="L756">
        <v>1375</v>
      </c>
      <c r="M756">
        <v>1411</v>
      </c>
      <c r="N756">
        <v>400</v>
      </c>
      <c r="O756" t="s">
        <v>1242</v>
      </c>
      <c r="P756">
        <v>0.58881062658790395</v>
      </c>
      <c r="Q756">
        <v>0.81435693581041602</v>
      </c>
      <c r="R756">
        <v>0.13064769842883001</v>
      </c>
      <c r="S756">
        <v>1.40780626027593E-2</v>
      </c>
      <c r="T756">
        <v>1.36299213141499</v>
      </c>
      <c r="U756">
        <v>1.36299213141499</v>
      </c>
      <c r="V756">
        <v>1.1920097591670999</v>
      </c>
      <c r="W756">
        <v>5.68</v>
      </c>
      <c r="X756">
        <v>0.61</v>
      </c>
      <c r="Y756">
        <v>127969</v>
      </c>
      <c r="Z756">
        <v>7528</v>
      </c>
      <c r="AA756">
        <v>0.61</v>
      </c>
      <c r="AB756">
        <v>17</v>
      </c>
      <c r="AC756">
        <v>11</v>
      </c>
      <c r="AD756">
        <v>6</v>
      </c>
      <c r="AE756">
        <v>64.709999999999994</v>
      </c>
      <c r="AF756">
        <v>9</v>
      </c>
      <c r="AG756">
        <v>9</v>
      </c>
      <c r="AH756">
        <v>6</v>
      </c>
      <c r="AI756">
        <v>2</v>
      </c>
    </row>
    <row r="757" spans="1:35" x14ac:dyDescent="0.2">
      <c r="A757" s="102">
        <v>1495</v>
      </c>
      <c r="B757">
        <v>7211</v>
      </c>
      <c r="C757" t="s">
        <v>26</v>
      </c>
      <c r="D757" t="s">
        <v>1256</v>
      </c>
      <c r="E757">
        <v>388</v>
      </c>
      <c r="F757">
        <v>386</v>
      </c>
      <c r="G757">
        <v>2800</v>
      </c>
      <c r="H757" t="s">
        <v>1239</v>
      </c>
      <c r="I757">
        <v>9716</v>
      </c>
      <c r="J757" t="s">
        <v>1438</v>
      </c>
      <c r="K757" t="s">
        <v>1253</v>
      </c>
      <c r="L757">
        <v>1074</v>
      </c>
      <c r="M757">
        <v>1096</v>
      </c>
      <c r="N757">
        <v>1000</v>
      </c>
      <c r="O757" t="s">
        <v>1242</v>
      </c>
      <c r="P757">
        <v>0.87610933950890102</v>
      </c>
      <c r="Q757">
        <v>0.81977396163160299</v>
      </c>
      <c r="R757" s="15">
        <v>0.41177676153690301</v>
      </c>
      <c r="S757" s="15">
        <v>1.5694410492191401E-2</v>
      </c>
      <c r="T757">
        <v>0.97176416292451395</v>
      </c>
      <c r="U757">
        <v>0.97176416292451395</v>
      </c>
      <c r="V757">
        <v>0.60005812603636999</v>
      </c>
      <c r="W757">
        <v>4.57</v>
      </c>
      <c r="X757">
        <v>1.39</v>
      </c>
      <c r="Y757">
        <v>127281</v>
      </c>
      <c r="Z757">
        <v>10607</v>
      </c>
      <c r="AA757">
        <v>0.5</v>
      </c>
      <c r="AB757">
        <v>12</v>
      </c>
      <c r="AC757">
        <v>8</v>
      </c>
      <c r="AD757">
        <v>4</v>
      </c>
      <c r="AE757">
        <v>66.67</v>
      </c>
      <c r="AF757">
        <v>10</v>
      </c>
      <c r="AG757">
        <v>6</v>
      </c>
      <c r="AH757">
        <v>3</v>
      </c>
      <c r="AI757">
        <v>3</v>
      </c>
    </row>
    <row r="758" spans="1:35" x14ac:dyDescent="0.2">
      <c r="A758" s="102">
        <v>412</v>
      </c>
      <c r="B758">
        <v>1803</v>
      </c>
      <c r="C758" t="s">
        <v>1250</v>
      </c>
      <c r="D758" t="s">
        <v>1249</v>
      </c>
      <c r="E758">
        <v>1026</v>
      </c>
      <c r="F758">
        <v>1041</v>
      </c>
      <c r="G758">
        <v>1000</v>
      </c>
      <c r="H758" t="s">
        <v>1242</v>
      </c>
      <c r="I758">
        <v>6976</v>
      </c>
      <c r="J758" t="s">
        <v>772</v>
      </c>
      <c r="K758" t="s">
        <v>1244</v>
      </c>
      <c r="L758">
        <v>3360</v>
      </c>
      <c r="M758">
        <v>3425</v>
      </c>
      <c r="N758">
        <v>300</v>
      </c>
      <c r="O758" t="s">
        <v>1239</v>
      </c>
      <c r="P758">
        <v>0.56088612112823699</v>
      </c>
      <c r="Q758">
        <v>0.90627990716430296</v>
      </c>
      <c r="R758">
        <v>4.9238527459869098E-2</v>
      </c>
      <c r="S758">
        <v>1.4296206427460399E-2</v>
      </c>
      <c r="T758">
        <v>-1.9488624084780699</v>
      </c>
      <c r="U758">
        <v>1.9488624084780699</v>
      </c>
      <c r="V758">
        <v>2.1748834199928599</v>
      </c>
      <c r="W758">
        <v>-13.42</v>
      </c>
      <c r="X758">
        <v>1.31</v>
      </c>
      <c r="Y758">
        <v>127275</v>
      </c>
      <c r="Z758">
        <v>7487</v>
      </c>
      <c r="AA758">
        <v>0.32</v>
      </c>
      <c r="AB758">
        <v>17</v>
      </c>
      <c r="AC758">
        <v>9</v>
      </c>
      <c r="AD758">
        <v>8</v>
      </c>
      <c r="AE758">
        <v>52.94</v>
      </c>
      <c r="AF758">
        <v>12</v>
      </c>
      <c r="AG758">
        <v>4</v>
      </c>
      <c r="AH758">
        <v>5</v>
      </c>
      <c r="AI758">
        <v>8</v>
      </c>
    </row>
    <row r="759" spans="1:35" x14ac:dyDescent="0.2">
      <c r="A759" s="102">
        <v>1140</v>
      </c>
      <c r="B759">
        <v>7180</v>
      </c>
      <c r="C759" t="s">
        <v>1068</v>
      </c>
      <c r="D759" t="s">
        <v>1294</v>
      </c>
      <c r="E759">
        <v>390</v>
      </c>
      <c r="F759">
        <v>393</v>
      </c>
      <c r="G759">
        <v>2200</v>
      </c>
      <c r="H759" t="s">
        <v>1242</v>
      </c>
      <c r="I759">
        <v>7267</v>
      </c>
      <c r="J759" t="s">
        <v>58</v>
      </c>
      <c r="K759" t="s">
        <v>1256</v>
      </c>
      <c r="L759">
        <v>2902</v>
      </c>
      <c r="M759">
        <v>2935</v>
      </c>
      <c r="N759">
        <v>300</v>
      </c>
      <c r="O759" t="s">
        <v>1239</v>
      </c>
      <c r="P759">
        <v>0.53743452677148795</v>
      </c>
      <c r="Q759">
        <v>0.84864063871218798</v>
      </c>
      <c r="R759" s="15">
        <v>2.44135724267668E-2</v>
      </c>
      <c r="S759">
        <v>3.40747050192696E-4</v>
      </c>
      <c r="T759">
        <v>-3.07432557050348</v>
      </c>
      <c r="U759">
        <v>3.07432557050348</v>
      </c>
      <c r="V759">
        <v>3.2600494536603102</v>
      </c>
      <c r="W759">
        <v>-14.36</v>
      </c>
      <c r="X759">
        <v>1.81</v>
      </c>
      <c r="Y759">
        <v>126415</v>
      </c>
      <c r="Z759">
        <v>7023</v>
      </c>
      <c r="AA759">
        <v>0.3</v>
      </c>
      <c r="AB759">
        <v>18</v>
      </c>
      <c r="AC759">
        <v>11</v>
      </c>
      <c r="AD759">
        <v>7</v>
      </c>
      <c r="AE759">
        <v>61.11</v>
      </c>
      <c r="AF759">
        <v>13</v>
      </c>
      <c r="AG759">
        <v>7</v>
      </c>
      <c r="AH759">
        <v>5</v>
      </c>
      <c r="AI759">
        <v>6</v>
      </c>
    </row>
    <row r="760" spans="1:35" x14ac:dyDescent="0.2">
      <c r="A760" s="102">
        <v>1470</v>
      </c>
      <c r="B760">
        <v>7846</v>
      </c>
      <c r="C760" t="s">
        <v>810</v>
      </c>
      <c r="D760" t="s">
        <v>1262</v>
      </c>
      <c r="E760">
        <v>3920</v>
      </c>
      <c r="F760">
        <v>3845</v>
      </c>
      <c r="G760">
        <v>200</v>
      </c>
      <c r="H760" t="s">
        <v>1242</v>
      </c>
      <c r="I760">
        <v>8308</v>
      </c>
      <c r="J760" t="s">
        <v>49</v>
      </c>
      <c r="K760" t="s">
        <v>1294</v>
      </c>
      <c r="L760">
        <v>425</v>
      </c>
      <c r="M760">
        <v>430</v>
      </c>
      <c r="N760">
        <v>1800</v>
      </c>
      <c r="O760" t="s">
        <v>1239</v>
      </c>
      <c r="P760">
        <v>0.79255651144652794</v>
      </c>
      <c r="Q760">
        <v>0.82178645203412204</v>
      </c>
      <c r="R760">
        <v>2.8093443284533101E-2</v>
      </c>
      <c r="S760">
        <v>9.1242096518551294E-2</v>
      </c>
      <c r="T760">
        <v>-1.68872708049623</v>
      </c>
      <c r="U760">
        <v>1.68872708049623</v>
      </c>
      <c r="V760">
        <v>0.21704553757325201</v>
      </c>
      <c r="W760">
        <v>-4.38</v>
      </c>
      <c r="X760">
        <v>0.65</v>
      </c>
      <c r="Y760">
        <v>126313</v>
      </c>
      <c r="Z760">
        <v>6316</v>
      </c>
      <c r="AA760">
        <v>0.39</v>
      </c>
      <c r="AB760">
        <v>20</v>
      </c>
      <c r="AC760">
        <v>14</v>
      </c>
      <c r="AD760">
        <v>6</v>
      </c>
      <c r="AE760">
        <v>70</v>
      </c>
      <c r="AF760">
        <v>12</v>
      </c>
      <c r="AG760">
        <v>6</v>
      </c>
      <c r="AH760">
        <v>5</v>
      </c>
      <c r="AI760">
        <v>9</v>
      </c>
    </row>
    <row r="761" spans="1:35" x14ac:dyDescent="0.2">
      <c r="A761" s="102">
        <v>1099</v>
      </c>
      <c r="B761">
        <v>3401</v>
      </c>
      <c r="C761" t="s">
        <v>637</v>
      </c>
      <c r="D761" t="s">
        <v>1515</v>
      </c>
      <c r="E761">
        <v>1875</v>
      </c>
      <c r="F761">
        <v>1915</v>
      </c>
      <c r="G761">
        <v>500</v>
      </c>
      <c r="H761" t="s">
        <v>1242</v>
      </c>
      <c r="I761">
        <v>3880</v>
      </c>
      <c r="J761" t="s">
        <v>1184</v>
      </c>
      <c r="K761" t="s">
        <v>1453</v>
      </c>
      <c r="L761">
        <v>1420</v>
      </c>
      <c r="M761">
        <v>1431</v>
      </c>
      <c r="N761">
        <v>700</v>
      </c>
      <c r="O761" t="s">
        <v>1239</v>
      </c>
      <c r="P761">
        <v>0.846050970032034</v>
      </c>
      <c r="Q761">
        <v>0.85159529849605198</v>
      </c>
      <c r="R761">
        <v>1.03449771555498E-4</v>
      </c>
      <c r="S761">
        <v>8.0197715432200001E-2</v>
      </c>
      <c r="T761">
        <v>-1.81867391243667</v>
      </c>
      <c r="U761">
        <v>1.81867391243667</v>
      </c>
      <c r="V761">
        <v>0.39313367855843701</v>
      </c>
      <c r="W761">
        <v>-3.52</v>
      </c>
      <c r="X761">
        <v>4.62</v>
      </c>
      <c r="Y761">
        <v>126146</v>
      </c>
      <c r="Z761">
        <v>7420</v>
      </c>
      <c r="AA761">
        <v>0.43</v>
      </c>
      <c r="AB761">
        <v>17</v>
      </c>
      <c r="AC761">
        <v>10</v>
      </c>
      <c r="AD761">
        <v>7</v>
      </c>
      <c r="AE761">
        <v>58.82</v>
      </c>
      <c r="AF761">
        <v>14</v>
      </c>
      <c r="AG761">
        <v>7</v>
      </c>
      <c r="AH761">
        <v>5</v>
      </c>
      <c r="AI761">
        <v>5</v>
      </c>
    </row>
    <row r="762" spans="1:35" x14ac:dyDescent="0.2">
      <c r="A762" s="102">
        <v>217</v>
      </c>
      <c r="B762">
        <v>5714</v>
      </c>
      <c r="C762" t="s">
        <v>708</v>
      </c>
      <c r="D762" t="s">
        <v>1254</v>
      </c>
      <c r="E762">
        <v>3725</v>
      </c>
      <c r="F762">
        <v>3735</v>
      </c>
      <c r="G762">
        <v>200</v>
      </c>
      <c r="H762" t="s">
        <v>1242</v>
      </c>
      <c r="I762">
        <v>6134</v>
      </c>
      <c r="J762" t="s">
        <v>1461</v>
      </c>
      <c r="K762" t="s">
        <v>1251</v>
      </c>
      <c r="L762">
        <v>1750</v>
      </c>
      <c r="M762">
        <v>1810</v>
      </c>
      <c r="N762">
        <v>400</v>
      </c>
      <c r="O762" t="s">
        <v>1239</v>
      </c>
      <c r="P762">
        <v>0.564343556177619</v>
      </c>
      <c r="Q762">
        <v>0.92604309716351896</v>
      </c>
      <c r="R762" s="15">
        <v>0.49887758884897199</v>
      </c>
      <c r="S762">
        <v>3.3579490530490298E-3</v>
      </c>
      <c r="T762">
        <v>-0.27064679661699598</v>
      </c>
      <c r="U762">
        <v>0.27064679661699598</v>
      </c>
      <c r="V762">
        <v>0.178175420457277</v>
      </c>
      <c r="W762">
        <v>-1.03</v>
      </c>
      <c r="X762">
        <v>3.08</v>
      </c>
      <c r="Y762">
        <v>126106</v>
      </c>
      <c r="Z762">
        <v>7006</v>
      </c>
      <c r="AA762">
        <v>0.52</v>
      </c>
      <c r="AB762">
        <v>18</v>
      </c>
      <c r="AC762">
        <v>7</v>
      </c>
      <c r="AD762">
        <v>11</v>
      </c>
      <c r="AE762">
        <v>38.89</v>
      </c>
      <c r="AF762">
        <v>12</v>
      </c>
      <c r="AG762">
        <v>7</v>
      </c>
      <c r="AH762">
        <v>6</v>
      </c>
      <c r="AI762">
        <v>5</v>
      </c>
    </row>
    <row r="763" spans="1:35" x14ac:dyDescent="0.2">
      <c r="A763" s="102">
        <v>597</v>
      </c>
      <c r="B763">
        <v>1963</v>
      </c>
      <c r="C763" t="s">
        <v>1486</v>
      </c>
      <c r="D763" t="s">
        <v>1249</v>
      </c>
      <c r="E763">
        <v>1482</v>
      </c>
      <c r="F763">
        <v>1500</v>
      </c>
      <c r="G763">
        <v>700</v>
      </c>
      <c r="H763" t="s">
        <v>1239</v>
      </c>
      <c r="I763">
        <v>7205</v>
      </c>
      <c r="J763" t="s">
        <v>57</v>
      </c>
      <c r="K763" t="s">
        <v>1256</v>
      </c>
      <c r="L763">
        <v>955</v>
      </c>
      <c r="M763">
        <v>974</v>
      </c>
      <c r="N763">
        <v>1100</v>
      </c>
      <c r="O763" t="s">
        <v>1242</v>
      </c>
      <c r="P763">
        <v>0.93562686128253003</v>
      </c>
      <c r="Q763">
        <v>0.89386126294308299</v>
      </c>
      <c r="R763">
        <v>1.1438837190436301E-2</v>
      </c>
      <c r="S763">
        <v>1.4755174050122499E-2</v>
      </c>
      <c r="T763">
        <v>0.69891992921499702</v>
      </c>
      <c r="U763">
        <v>0.69891992921499702</v>
      </c>
      <c r="V763">
        <v>1.0722120283018199</v>
      </c>
      <c r="W763">
        <v>1.66</v>
      </c>
      <c r="X763">
        <v>2.04</v>
      </c>
      <c r="Y763">
        <v>126012</v>
      </c>
      <c r="Z763">
        <v>6632</v>
      </c>
      <c r="AA763">
        <v>0.34</v>
      </c>
      <c r="AB763">
        <v>19</v>
      </c>
      <c r="AC763">
        <v>10</v>
      </c>
      <c r="AD763">
        <v>9</v>
      </c>
      <c r="AE763">
        <v>52.63</v>
      </c>
      <c r="AF763">
        <v>10</v>
      </c>
      <c r="AG763">
        <v>8</v>
      </c>
      <c r="AH763">
        <v>4</v>
      </c>
      <c r="AI763">
        <v>7</v>
      </c>
    </row>
    <row r="764" spans="1:35" x14ac:dyDescent="0.2">
      <c r="A764" s="102">
        <v>947</v>
      </c>
      <c r="B764">
        <v>4681</v>
      </c>
      <c r="C764" t="s">
        <v>1050</v>
      </c>
      <c r="D764" t="s">
        <v>1253</v>
      </c>
      <c r="E764">
        <v>1542</v>
      </c>
      <c r="F764">
        <v>1554</v>
      </c>
      <c r="G764">
        <v>500</v>
      </c>
      <c r="H764" t="s">
        <v>1239</v>
      </c>
      <c r="I764">
        <v>8919</v>
      </c>
      <c r="J764" t="s">
        <v>1652</v>
      </c>
      <c r="K764" t="s">
        <v>1260</v>
      </c>
      <c r="L764">
        <v>3665</v>
      </c>
      <c r="M764">
        <v>3795</v>
      </c>
      <c r="N764">
        <v>200</v>
      </c>
      <c r="O764" t="s">
        <v>1242</v>
      </c>
      <c r="P764">
        <v>0.82049457670289705</v>
      </c>
      <c r="Q764">
        <v>0.86331803973375099</v>
      </c>
      <c r="R764">
        <v>0.14353756924449701</v>
      </c>
      <c r="S764" s="15">
        <v>7.5335113322746996E-3</v>
      </c>
      <c r="T764">
        <v>1.6179934421723201</v>
      </c>
      <c r="U764">
        <v>1.6179934421723201</v>
      </c>
      <c r="V764">
        <v>1.4683477921825301</v>
      </c>
      <c r="W764">
        <v>6.17</v>
      </c>
      <c r="X764">
        <v>2.37</v>
      </c>
      <c r="Y764">
        <v>125776</v>
      </c>
      <c r="Z764">
        <v>10481</v>
      </c>
      <c r="AA764">
        <v>0.42</v>
      </c>
      <c r="AB764">
        <v>12</v>
      </c>
      <c r="AC764">
        <v>6</v>
      </c>
      <c r="AD764">
        <v>6</v>
      </c>
      <c r="AE764">
        <v>50</v>
      </c>
      <c r="AF764">
        <v>8</v>
      </c>
      <c r="AG764">
        <v>6</v>
      </c>
      <c r="AH764">
        <v>4</v>
      </c>
      <c r="AI764">
        <v>2</v>
      </c>
    </row>
    <row r="765" spans="1:35" x14ac:dyDescent="0.2">
      <c r="A765" s="102">
        <v>506</v>
      </c>
      <c r="B765">
        <v>2768</v>
      </c>
      <c r="C765" t="s">
        <v>2074</v>
      </c>
      <c r="D765" t="s">
        <v>1246</v>
      </c>
      <c r="E765">
        <v>330</v>
      </c>
      <c r="F765">
        <v>331</v>
      </c>
      <c r="G765">
        <v>3000</v>
      </c>
      <c r="H765" t="s">
        <v>1239</v>
      </c>
      <c r="I765">
        <v>5301</v>
      </c>
      <c r="J765" t="s">
        <v>698</v>
      </c>
      <c r="K765" t="s">
        <v>1238</v>
      </c>
      <c r="L765">
        <v>966</v>
      </c>
      <c r="M765">
        <v>1001</v>
      </c>
      <c r="N765">
        <v>1000</v>
      </c>
      <c r="O765" t="s">
        <v>1242</v>
      </c>
      <c r="P765">
        <v>0.54456475710869001</v>
      </c>
      <c r="Q765">
        <v>0.89990207494116903</v>
      </c>
      <c r="R765" s="15">
        <v>6.2562629380298303E-3</v>
      </c>
      <c r="S765">
        <v>5.2497150355728703E-2</v>
      </c>
      <c r="T765">
        <v>0.13060833658315299</v>
      </c>
      <c r="U765">
        <v>0.13060833658315299</v>
      </c>
      <c r="V765">
        <v>0.62071894914897296</v>
      </c>
      <c r="W765">
        <v>0.49</v>
      </c>
      <c r="X765">
        <v>0.8</v>
      </c>
      <c r="Y765">
        <v>124878</v>
      </c>
      <c r="Z765">
        <v>4995</v>
      </c>
      <c r="AA765">
        <v>0.24</v>
      </c>
      <c r="AB765">
        <v>25</v>
      </c>
      <c r="AC765">
        <v>14</v>
      </c>
      <c r="AD765">
        <v>11</v>
      </c>
      <c r="AE765">
        <v>56</v>
      </c>
      <c r="AF765">
        <v>8</v>
      </c>
      <c r="AG765">
        <v>12</v>
      </c>
      <c r="AH765">
        <v>10</v>
      </c>
      <c r="AI765">
        <v>3</v>
      </c>
    </row>
    <row r="766" spans="1:35" x14ac:dyDescent="0.2">
      <c r="A766" s="102">
        <v>1572</v>
      </c>
      <c r="B766">
        <v>4188</v>
      </c>
      <c r="C766" t="s">
        <v>1452</v>
      </c>
      <c r="D766" t="s">
        <v>1263</v>
      </c>
      <c r="E766">
        <v>761</v>
      </c>
      <c r="F766">
        <v>773.5</v>
      </c>
      <c r="G766">
        <v>1400</v>
      </c>
      <c r="H766" t="s">
        <v>1239</v>
      </c>
      <c r="I766">
        <v>5110</v>
      </c>
      <c r="J766" t="s">
        <v>1098</v>
      </c>
      <c r="K766" t="s">
        <v>1367</v>
      </c>
      <c r="L766">
        <v>1199</v>
      </c>
      <c r="M766">
        <v>1208</v>
      </c>
      <c r="N766">
        <v>900</v>
      </c>
      <c r="O766" t="s">
        <v>1242</v>
      </c>
      <c r="P766">
        <v>0.84041520997658103</v>
      </c>
      <c r="Q766">
        <v>0.81263860107452701</v>
      </c>
      <c r="R766" s="15">
        <v>8.4008255226763508E-3</v>
      </c>
      <c r="S766">
        <v>8.9181542206622597E-2</v>
      </c>
      <c r="T766">
        <v>0.87146193073324296</v>
      </c>
      <c r="U766">
        <v>0.87146193073324296</v>
      </c>
      <c r="V766">
        <v>0.42700417296865401</v>
      </c>
      <c r="W766">
        <v>3.72</v>
      </c>
      <c r="X766">
        <v>0.4</v>
      </c>
      <c r="Y766">
        <v>124659</v>
      </c>
      <c r="Z766">
        <v>7333</v>
      </c>
      <c r="AA766">
        <v>0.33</v>
      </c>
      <c r="AB766">
        <v>17</v>
      </c>
      <c r="AC766">
        <v>9</v>
      </c>
      <c r="AD766">
        <v>8</v>
      </c>
      <c r="AE766">
        <v>52.94</v>
      </c>
      <c r="AF766">
        <v>15</v>
      </c>
      <c r="AG766">
        <v>5</v>
      </c>
      <c r="AH766">
        <v>2</v>
      </c>
      <c r="AI766">
        <v>10</v>
      </c>
    </row>
    <row r="767" spans="1:35" x14ac:dyDescent="0.2">
      <c r="A767" s="102">
        <v>1011</v>
      </c>
      <c r="B767">
        <v>1883</v>
      </c>
      <c r="C767" t="s">
        <v>1422</v>
      </c>
      <c r="D767" t="s">
        <v>1249</v>
      </c>
      <c r="E767">
        <v>3345</v>
      </c>
      <c r="F767">
        <v>3330</v>
      </c>
      <c r="G767">
        <v>300</v>
      </c>
      <c r="H767" t="s">
        <v>1239</v>
      </c>
      <c r="I767">
        <v>4739</v>
      </c>
      <c r="J767" t="s">
        <v>1291</v>
      </c>
      <c r="K767" t="s">
        <v>1241</v>
      </c>
      <c r="L767">
        <v>3195</v>
      </c>
      <c r="M767">
        <v>3265</v>
      </c>
      <c r="N767">
        <v>300</v>
      </c>
      <c r="O767" t="s">
        <v>1242</v>
      </c>
      <c r="P767">
        <v>0.78615918811598695</v>
      </c>
      <c r="Q767">
        <v>0.85787396016531003</v>
      </c>
      <c r="R767" s="106">
        <v>0.31173917261656198</v>
      </c>
      <c r="S767" s="106">
        <v>1.21066613528209E-2</v>
      </c>
      <c r="T767">
        <v>0.72646409486112895</v>
      </c>
      <c r="U767">
        <v>0.72646409486112895</v>
      </c>
      <c r="V767">
        <v>0.64466093920522205</v>
      </c>
      <c r="W767">
        <v>8.6</v>
      </c>
      <c r="X767">
        <v>1.95</v>
      </c>
      <c r="Y767">
        <v>124650</v>
      </c>
      <c r="Z767">
        <v>9588</v>
      </c>
      <c r="AA767">
        <v>0.45</v>
      </c>
      <c r="AB767">
        <v>13</v>
      </c>
      <c r="AC767">
        <v>9</v>
      </c>
      <c r="AD767">
        <v>4</v>
      </c>
      <c r="AE767">
        <v>69.23</v>
      </c>
      <c r="AF767">
        <v>13</v>
      </c>
      <c r="AG767">
        <v>5</v>
      </c>
      <c r="AH767">
        <v>2</v>
      </c>
      <c r="AI767">
        <v>6</v>
      </c>
    </row>
    <row r="768" spans="1:35" x14ac:dyDescent="0.2">
      <c r="A768" s="102">
        <v>1247</v>
      </c>
      <c r="B768">
        <v>2815</v>
      </c>
      <c r="C768" t="s">
        <v>1880</v>
      </c>
      <c r="D768" t="s">
        <v>1266</v>
      </c>
      <c r="E768">
        <v>7490</v>
      </c>
      <c r="F768">
        <v>7420</v>
      </c>
      <c r="G768">
        <v>100</v>
      </c>
      <c r="H768" t="s">
        <v>1239</v>
      </c>
      <c r="I768">
        <v>6436</v>
      </c>
      <c r="J768" t="s">
        <v>1643</v>
      </c>
      <c r="K768" t="s">
        <v>1251</v>
      </c>
      <c r="L768">
        <v>2690</v>
      </c>
      <c r="M768">
        <v>2760</v>
      </c>
      <c r="N768">
        <v>300</v>
      </c>
      <c r="O768" t="s">
        <v>1242</v>
      </c>
      <c r="P768">
        <v>0.67203484814763104</v>
      </c>
      <c r="Q768">
        <v>0.84115094397564505</v>
      </c>
      <c r="R768" s="15">
        <v>0.10699392593975</v>
      </c>
      <c r="S768">
        <v>3.9926299738458598E-2</v>
      </c>
      <c r="T768">
        <v>2.02725531093829</v>
      </c>
      <c r="U768">
        <v>2.02725531093829</v>
      </c>
      <c r="V768">
        <v>1.0711715648966</v>
      </c>
      <c r="W768">
        <v>9.32</v>
      </c>
      <c r="X768">
        <v>11.59</v>
      </c>
      <c r="Y768">
        <v>124472</v>
      </c>
      <c r="Z768">
        <v>11316</v>
      </c>
      <c r="AA768">
        <v>0.76</v>
      </c>
      <c r="AB768">
        <v>11</v>
      </c>
      <c r="AC768">
        <v>6</v>
      </c>
      <c r="AD768">
        <v>5</v>
      </c>
      <c r="AE768">
        <v>54.55</v>
      </c>
      <c r="AF768">
        <v>9</v>
      </c>
      <c r="AG768">
        <v>4</v>
      </c>
      <c r="AH768">
        <v>4</v>
      </c>
      <c r="AI768">
        <v>3</v>
      </c>
    </row>
    <row r="769" spans="1:35" x14ac:dyDescent="0.2">
      <c r="A769" s="102">
        <v>544</v>
      </c>
      <c r="B769">
        <v>3099</v>
      </c>
      <c r="C769" t="s">
        <v>34</v>
      </c>
      <c r="D769" t="s">
        <v>1264</v>
      </c>
      <c r="E769">
        <v>752</v>
      </c>
      <c r="F769">
        <v>756</v>
      </c>
      <c r="G769">
        <v>1400</v>
      </c>
      <c r="H769" t="s">
        <v>1242</v>
      </c>
      <c r="I769">
        <v>8086</v>
      </c>
      <c r="J769" t="s">
        <v>1522</v>
      </c>
      <c r="K769" t="s">
        <v>1248</v>
      </c>
      <c r="L769">
        <v>1209</v>
      </c>
      <c r="M769">
        <v>1205</v>
      </c>
      <c r="N769">
        <v>900</v>
      </c>
      <c r="O769" t="s">
        <v>1239</v>
      </c>
      <c r="P769">
        <v>0.79616593052811302</v>
      </c>
      <c r="Q769">
        <v>0.89750950955446696</v>
      </c>
      <c r="R769">
        <v>0.30661824949862698</v>
      </c>
      <c r="S769" s="106">
        <v>1.5283446684274499E-3</v>
      </c>
      <c r="T769">
        <v>-2.1726005663469801</v>
      </c>
      <c r="U769">
        <v>2.1726005663469801</v>
      </c>
      <c r="V769">
        <v>1.8970156121152599</v>
      </c>
      <c r="W769">
        <v>-17.440000000000001</v>
      </c>
      <c r="X769">
        <v>2.41</v>
      </c>
      <c r="Y769">
        <v>124280</v>
      </c>
      <c r="Z769">
        <v>8285</v>
      </c>
      <c r="AA769">
        <v>0.41</v>
      </c>
      <c r="AB769">
        <v>15</v>
      </c>
      <c r="AC769">
        <v>9</v>
      </c>
      <c r="AD769">
        <v>6</v>
      </c>
      <c r="AE769">
        <v>60</v>
      </c>
      <c r="AF769">
        <v>9</v>
      </c>
      <c r="AG769">
        <v>8</v>
      </c>
      <c r="AH769">
        <v>6</v>
      </c>
      <c r="AI769">
        <v>1</v>
      </c>
    </row>
    <row r="770" spans="1:35" x14ac:dyDescent="0.2">
      <c r="A770" s="102">
        <v>271</v>
      </c>
      <c r="B770">
        <v>1833</v>
      </c>
      <c r="C770" t="s">
        <v>1676</v>
      </c>
      <c r="D770" t="s">
        <v>1249</v>
      </c>
      <c r="E770">
        <v>2778</v>
      </c>
      <c r="F770">
        <v>2757</v>
      </c>
      <c r="G770">
        <v>300</v>
      </c>
      <c r="H770" t="s">
        <v>1239</v>
      </c>
      <c r="I770">
        <v>8136</v>
      </c>
      <c r="J770" t="s">
        <v>1346</v>
      </c>
      <c r="K770" t="s">
        <v>1246</v>
      </c>
      <c r="L770">
        <v>1818</v>
      </c>
      <c r="M770">
        <v>1805</v>
      </c>
      <c r="N770">
        <v>500</v>
      </c>
      <c r="O770" t="s">
        <v>1242</v>
      </c>
      <c r="P770">
        <v>0.74046171396824001</v>
      </c>
      <c r="Q770">
        <v>0.91871537688215799</v>
      </c>
      <c r="R770">
        <v>0.22172058776792</v>
      </c>
      <c r="S770">
        <v>3.5595957332488501E-3</v>
      </c>
      <c r="T770">
        <v>2.9296841141771202</v>
      </c>
      <c r="U770">
        <v>2.9296841141771202</v>
      </c>
      <c r="V770">
        <v>2.21144386368006</v>
      </c>
      <c r="W770">
        <v>8.84</v>
      </c>
      <c r="X770">
        <v>9.1199999999999992</v>
      </c>
      <c r="Y770">
        <v>123242</v>
      </c>
      <c r="Z770">
        <v>8216</v>
      </c>
      <c r="AA770">
        <v>0.38</v>
      </c>
      <c r="AB770">
        <v>15</v>
      </c>
      <c r="AC770">
        <v>8</v>
      </c>
      <c r="AD770">
        <v>7</v>
      </c>
      <c r="AE770">
        <v>53.33</v>
      </c>
      <c r="AF770">
        <v>12</v>
      </c>
      <c r="AG770">
        <v>6</v>
      </c>
      <c r="AH770">
        <v>5</v>
      </c>
      <c r="AI770">
        <v>4</v>
      </c>
    </row>
    <row r="771" spans="1:35" x14ac:dyDescent="0.2">
      <c r="A771" s="102">
        <v>1600</v>
      </c>
      <c r="B771">
        <v>3397</v>
      </c>
      <c r="C771" t="s">
        <v>636</v>
      </c>
      <c r="D771" t="s">
        <v>1264</v>
      </c>
      <c r="E771">
        <v>2653</v>
      </c>
      <c r="F771">
        <v>2667</v>
      </c>
      <c r="G771">
        <v>300</v>
      </c>
      <c r="H771" t="s">
        <v>1239</v>
      </c>
      <c r="I771">
        <v>4716</v>
      </c>
      <c r="J771" t="s">
        <v>1558</v>
      </c>
      <c r="K771" t="s">
        <v>1241</v>
      </c>
      <c r="L771">
        <v>9240</v>
      </c>
      <c r="M771">
        <v>9150</v>
      </c>
      <c r="N771">
        <v>100</v>
      </c>
      <c r="O771" t="s">
        <v>1242</v>
      </c>
      <c r="P771">
        <v>0.72002341847094797</v>
      </c>
      <c r="Q771">
        <v>0.80911731793279595</v>
      </c>
      <c r="R771" s="106">
        <v>0.47110868887160701</v>
      </c>
      <c r="S771" s="15">
        <v>6.8107380226339401E-2</v>
      </c>
      <c r="T771">
        <v>0.79594503632802704</v>
      </c>
      <c r="U771">
        <v>0.79594503632802704</v>
      </c>
      <c r="V771">
        <v>0.73388323107147901</v>
      </c>
      <c r="W771">
        <v>3.81</v>
      </c>
      <c r="X771">
        <v>12.56</v>
      </c>
      <c r="Y771">
        <v>123018</v>
      </c>
      <c r="Z771">
        <v>9463</v>
      </c>
      <c r="AA771">
        <v>0.44</v>
      </c>
      <c r="AB771">
        <v>13</v>
      </c>
      <c r="AC771">
        <v>6</v>
      </c>
      <c r="AD771">
        <v>7</v>
      </c>
      <c r="AE771">
        <v>46.15</v>
      </c>
      <c r="AF771">
        <v>10</v>
      </c>
      <c r="AG771">
        <v>5</v>
      </c>
      <c r="AH771">
        <v>5</v>
      </c>
      <c r="AI771">
        <v>3</v>
      </c>
    </row>
    <row r="772" spans="1:35" x14ac:dyDescent="0.2">
      <c r="A772" s="102">
        <v>824</v>
      </c>
      <c r="B772">
        <v>3865</v>
      </c>
      <c r="C772" t="s">
        <v>1189</v>
      </c>
      <c r="D772" t="s">
        <v>1453</v>
      </c>
      <c r="E772">
        <v>460</v>
      </c>
      <c r="F772">
        <v>476</v>
      </c>
      <c r="G772">
        <v>2300</v>
      </c>
      <c r="H772" t="s">
        <v>1239</v>
      </c>
      <c r="I772">
        <v>5406</v>
      </c>
      <c r="J772" t="s">
        <v>1569</v>
      </c>
      <c r="K772" t="s">
        <v>1292</v>
      </c>
      <c r="L772">
        <v>426</v>
      </c>
      <c r="M772">
        <v>427</v>
      </c>
      <c r="N772">
        <v>2600</v>
      </c>
      <c r="O772" t="s">
        <v>1242</v>
      </c>
      <c r="P772">
        <v>0.94260963407230602</v>
      </c>
      <c r="Q772">
        <v>0.87466127762719403</v>
      </c>
      <c r="R772">
        <v>0.119965906283416</v>
      </c>
      <c r="S772" s="15">
        <v>1.5781434436852801E-2</v>
      </c>
      <c r="T772">
        <v>2.8680151080054701</v>
      </c>
      <c r="U772">
        <v>2.8680151080054701</v>
      </c>
      <c r="V772">
        <v>2.67663837634908</v>
      </c>
      <c r="W772">
        <v>11.26</v>
      </c>
      <c r="X772">
        <v>1.41</v>
      </c>
      <c r="Y772">
        <v>122926</v>
      </c>
      <c r="Z772">
        <v>4917</v>
      </c>
      <c r="AA772">
        <v>0.21</v>
      </c>
      <c r="AB772">
        <v>25</v>
      </c>
      <c r="AC772">
        <v>13</v>
      </c>
      <c r="AD772">
        <v>12</v>
      </c>
      <c r="AE772">
        <v>52</v>
      </c>
      <c r="AF772">
        <v>9</v>
      </c>
      <c r="AG772">
        <v>12</v>
      </c>
      <c r="AH772">
        <v>7</v>
      </c>
      <c r="AI772">
        <v>6</v>
      </c>
    </row>
    <row r="773" spans="1:35" x14ac:dyDescent="0.2">
      <c r="A773" s="102">
        <v>309</v>
      </c>
      <c r="B773">
        <v>8309</v>
      </c>
      <c r="C773" t="s">
        <v>861</v>
      </c>
      <c r="D773" t="s">
        <v>1294</v>
      </c>
      <c r="E773">
        <v>3854</v>
      </c>
      <c r="F773">
        <v>3887</v>
      </c>
      <c r="G773">
        <v>200</v>
      </c>
      <c r="H773" t="s">
        <v>1239</v>
      </c>
      <c r="I773">
        <v>8341</v>
      </c>
      <c r="J773" t="s">
        <v>865</v>
      </c>
      <c r="K773" t="s">
        <v>1294</v>
      </c>
      <c r="L773">
        <v>1480</v>
      </c>
      <c r="M773">
        <v>1492</v>
      </c>
      <c r="N773">
        <v>500</v>
      </c>
      <c r="O773" t="s">
        <v>1242</v>
      </c>
      <c r="P773">
        <v>0.91456984737095903</v>
      </c>
      <c r="Q773">
        <v>0.91489146061707305</v>
      </c>
      <c r="R773">
        <v>0.21781511774554399</v>
      </c>
      <c r="S773" s="15">
        <v>3.4908863774443098E-2</v>
      </c>
      <c r="T773">
        <v>2.87113102321868</v>
      </c>
      <c r="U773">
        <v>2.87113102321868</v>
      </c>
      <c r="V773">
        <v>3.0823838776742298</v>
      </c>
      <c r="W773">
        <v>7.71</v>
      </c>
      <c r="X773">
        <v>4.04</v>
      </c>
      <c r="Y773">
        <v>122611</v>
      </c>
      <c r="Z773">
        <v>6812</v>
      </c>
      <c r="AA773">
        <v>0.47</v>
      </c>
      <c r="AB773">
        <v>18</v>
      </c>
      <c r="AC773">
        <v>10</v>
      </c>
      <c r="AD773">
        <v>8</v>
      </c>
      <c r="AE773">
        <v>55.56</v>
      </c>
      <c r="AF773">
        <v>14</v>
      </c>
      <c r="AG773">
        <v>5</v>
      </c>
      <c r="AH773">
        <v>3</v>
      </c>
      <c r="AI773">
        <v>10</v>
      </c>
    </row>
    <row r="774" spans="1:35" x14ac:dyDescent="0.2">
      <c r="A774" s="102">
        <v>1417</v>
      </c>
      <c r="B774">
        <v>3405</v>
      </c>
      <c r="C774" t="s">
        <v>1915</v>
      </c>
      <c r="D774" t="s">
        <v>1263</v>
      </c>
      <c r="E774">
        <v>1200</v>
      </c>
      <c r="F774">
        <v>1214</v>
      </c>
      <c r="G774">
        <v>800</v>
      </c>
      <c r="H774" t="s">
        <v>1239</v>
      </c>
      <c r="I774">
        <v>4324</v>
      </c>
      <c r="J774" t="s">
        <v>1471</v>
      </c>
      <c r="K774" t="s">
        <v>1253</v>
      </c>
      <c r="L774">
        <v>3060</v>
      </c>
      <c r="M774">
        <v>3060</v>
      </c>
      <c r="N774">
        <v>300</v>
      </c>
      <c r="O774" t="s">
        <v>1242</v>
      </c>
      <c r="P774">
        <v>0.63054844332389803</v>
      </c>
      <c r="Q774">
        <v>0.82631849722644402</v>
      </c>
      <c r="R774">
        <v>0.19372680561338401</v>
      </c>
      <c r="S774">
        <v>3.01683060410253E-3</v>
      </c>
      <c r="T774">
        <v>2.7443344796657101</v>
      </c>
      <c r="U774">
        <v>2.7443344796657101</v>
      </c>
      <c r="V774">
        <v>1.8879756638337899</v>
      </c>
      <c r="W774">
        <v>11.96</v>
      </c>
      <c r="X774">
        <v>5.8</v>
      </c>
      <c r="Y774">
        <v>121540</v>
      </c>
      <c r="Z774">
        <v>7596</v>
      </c>
      <c r="AA774">
        <v>0.51</v>
      </c>
      <c r="AB774">
        <v>16</v>
      </c>
      <c r="AC774">
        <v>9</v>
      </c>
      <c r="AD774">
        <v>7</v>
      </c>
      <c r="AE774">
        <v>56.25</v>
      </c>
      <c r="AF774">
        <v>13</v>
      </c>
      <c r="AG774">
        <v>5</v>
      </c>
      <c r="AH774">
        <v>3</v>
      </c>
      <c r="AI774">
        <v>8</v>
      </c>
    </row>
    <row r="775" spans="1:35" x14ac:dyDescent="0.2">
      <c r="A775" s="102">
        <v>1422</v>
      </c>
      <c r="B775">
        <v>1941</v>
      </c>
      <c r="C775" t="s">
        <v>1621</v>
      </c>
      <c r="D775" t="s">
        <v>1249</v>
      </c>
      <c r="E775">
        <v>2392</v>
      </c>
      <c r="F775">
        <v>2366</v>
      </c>
      <c r="G775">
        <v>400</v>
      </c>
      <c r="H775" t="s">
        <v>1239</v>
      </c>
      <c r="I775">
        <v>9684</v>
      </c>
      <c r="J775" t="s">
        <v>1421</v>
      </c>
      <c r="K775" t="s">
        <v>1241</v>
      </c>
      <c r="L775">
        <v>4715</v>
      </c>
      <c r="M775">
        <v>4725</v>
      </c>
      <c r="N775">
        <v>200</v>
      </c>
      <c r="O775" t="s">
        <v>1242</v>
      </c>
      <c r="P775">
        <v>0.69389910663957699</v>
      </c>
      <c r="Q775">
        <v>0.82586226610862501</v>
      </c>
      <c r="R775">
        <v>0.27993366282177701</v>
      </c>
      <c r="S775">
        <v>5.3173525472020498E-2</v>
      </c>
      <c r="T775">
        <v>1.0412847108685701</v>
      </c>
      <c r="U775">
        <v>1.0412847108685701</v>
      </c>
      <c r="V775">
        <v>0.61978397649231698</v>
      </c>
      <c r="W775">
        <v>4.4800000000000004</v>
      </c>
      <c r="X775">
        <v>0.15</v>
      </c>
      <c r="Y775">
        <v>120784</v>
      </c>
      <c r="Z775">
        <v>7549</v>
      </c>
      <c r="AA775">
        <v>0.19</v>
      </c>
      <c r="AB775">
        <v>16</v>
      </c>
      <c r="AC775">
        <v>9</v>
      </c>
      <c r="AD775">
        <v>7</v>
      </c>
      <c r="AE775">
        <v>56.25</v>
      </c>
      <c r="AF775">
        <v>11</v>
      </c>
      <c r="AG775">
        <v>8</v>
      </c>
      <c r="AH775">
        <v>5</v>
      </c>
      <c r="AI775">
        <v>3</v>
      </c>
    </row>
    <row r="776" spans="1:35" x14ac:dyDescent="0.2">
      <c r="A776" s="102">
        <v>334</v>
      </c>
      <c r="B776">
        <v>5332</v>
      </c>
      <c r="C776" t="s">
        <v>700</v>
      </c>
      <c r="D776" t="s">
        <v>1238</v>
      </c>
      <c r="E776">
        <v>4335</v>
      </c>
      <c r="F776">
        <v>4370</v>
      </c>
      <c r="G776">
        <v>200</v>
      </c>
      <c r="H776" t="s">
        <v>1239</v>
      </c>
      <c r="I776">
        <v>6448</v>
      </c>
      <c r="J776" t="s">
        <v>439</v>
      </c>
      <c r="K776" t="s">
        <v>1244</v>
      </c>
      <c r="L776">
        <v>2004</v>
      </c>
      <c r="M776">
        <v>2040</v>
      </c>
      <c r="N776">
        <v>400</v>
      </c>
      <c r="O776" t="s">
        <v>1242</v>
      </c>
      <c r="P776">
        <v>0.59209970585079097</v>
      </c>
      <c r="Q776">
        <v>0.91217447375097904</v>
      </c>
      <c r="R776" s="15">
        <v>0.49924949445369798</v>
      </c>
      <c r="S776" s="15">
        <v>2.0468805605886198E-2</v>
      </c>
      <c r="T776">
        <v>0.59463582929290804</v>
      </c>
      <c r="U776">
        <v>0.59463582929290804</v>
      </c>
      <c r="V776">
        <v>0.35334370203404902</v>
      </c>
      <c r="W776">
        <v>1.47</v>
      </c>
      <c r="X776">
        <v>6.64</v>
      </c>
      <c r="Y776">
        <v>120560</v>
      </c>
      <c r="Z776">
        <v>13396</v>
      </c>
      <c r="AA776">
        <v>0.57999999999999996</v>
      </c>
      <c r="AB776">
        <v>9</v>
      </c>
      <c r="AC776">
        <v>6</v>
      </c>
      <c r="AD776">
        <v>3</v>
      </c>
      <c r="AE776">
        <v>66.67</v>
      </c>
      <c r="AF776">
        <v>13</v>
      </c>
      <c r="AG776">
        <v>4</v>
      </c>
      <c r="AH776">
        <v>1</v>
      </c>
      <c r="AI776">
        <v>4</v>
      </c>
    </row>
    <row r="777" spans="1:35" x14ac:dyDescent="0.2">
      <c r="A777" s="102">
        <v>1289</v>
      </c>
      <c r="B777">
        <v>4676</v>
      </c>
      <c r="C777" t="s">
        <v>1686</v>
      </c>
      <c r="D777" t="s">
        <v>1241</v>
      </c>
      <c r="E777">
        <v>1358</v>
      </c>
      <c r="F777">
        <v>1365</v>
      </c>
      <c r="G777">
        <v>600</v>
      </c>
      <c r="H777" t="s">
        <v>1242</v>
      </c>
      <c r="I777">
        <v>8309</v>
      </c>
      <c r="J777" t="s">
        <v>861</v>
      </c>
      <c r="K777" t="s">
        <v>1294</v>
      </c>
      <c r="L777">
        <v>3854</v>
      </c>
      <c r="M777">
        <v>3887</v>
      </c>
      <c r="N777">
        <v>200</v>
      </c>
      <c r="O777" t="s">
        <v>1239</v>
      </c>
      <c r="P777">
        <v>0.69610513123511297</v>
      </c>
      <c r="Q777">
        <v>0.837268283840509</v>
      </c>
      <c r="R777">
        <v>0.16780644952200899</v>
      </c>
      <c r="S777" s="106">
        <v>6.1978679651861601E-2</v>
      </c>
      <c r="T777">
        <v>-1.4207673330764199</v>
      </c>
      <c r="U777">
        <v>1.4207673330764199</v>
      </c>
      <c r="V777">
        <v>1.83969479140653</v>
      </c>
      <c r="W777">
        <v>-3.3</v>
      </c>
      <c r="X777">
        <v>5.35</v>
      </c>
      <c r="Y777">
        <v>120009</v>
      </c>
      <c r="Z777">
        <v>9231</v>
      </c>
      <c r="AA777">
        <v>0.56999999999999995</v>
      </c>
      <c r="AB777">
        <v>13</v>
      </c>
      <c r="AC777">
        <v>8</v>
      </c>
      <c r="AD777">
        <v>5</v>
      </c>
      <c r="AE777">
        <v>61.54</v>
      </c>
      <c r="AF777">
        <v>13</v>
      </c>
      <c r="AG777">
        <v>3</v>
      </c>
      <c r="AH777">
        <v>2</v>
      </c>
      <c r="AI777">
        <v>8</v>
      </c>
    </row>
    <row r="778" spans="1:35" x14ac:dyDescent="0.2">
      <c r="A778" s="102">
        <v>693</v>
      </c>
      <c r="B778">
        <v>7984</v>
      </c>
      <c r="C778" t="s">
        <v>820</v>
      </c>
      <c r="D778" t="s">
        <v>1262</v>
      </c>
      <c r="E778">
        <v>1523</v>
      </c>
      <c r="F778">
        <v>1548</v>
      </c>
      <c r="G778">
        <v>700</v>
      </c>
      <c r="H778" t="s">
        <v>1239</v>
      </c>
      <c r="I778">
        <v>8410</v>
      </c>
      <c r="J778" t="s">
        <v>1451</v>
      </c>
      <c r="K778" t="s">
        <v>1294</v>
      </c>
      <c r="L778">
        <v>309</v>
      </c>
      <c r="M778">
        <v>307</v>
      </c>
      <c r="N778">
        <v>3500</v>
      </c>
      <c r="O778" t="s">
        <v>1242</v>
      </c>
      <c r="P778">
        <v>0.76775758655412696</v>
      </c>
      <c r="Q778">
        <v>0.88538257436586199</v>
      </c>
      <c r="R778">
        <v>0.15596364688387401</v>
      </c>
      <c r="S778">
        <v>3.2413209844840598E-4</v>
      </c>
      <c r="T778">
        <v>1.2018719028182101</v>
      </c>
      <c r="U778">
        <v>1.2018719028182101</v>
      </c>
      <c r="V778">
        <v>0.63731145435077396</v>
      </c>
      <c r="W778">
        <v>3.27</v>
      </c>
      <c r="X778">
        <v>0.84</v>
      </c>
      <c r="Y778">
        <v>119981</v>
      </c>
      <c r="Z778">
        <v>5999</v>
      </c>
      <c r="AA778">
        <v>0.35</v>
      </c>
      <c r="AB778">
        <v>20</v>
      </c>
      <c r="AC778">
        <v>11</v>
      </c>
      <c r="AD778">
        <v>9</v>
      </c>
      <c r="AE778">
        <v>55</v>
      </c>
      <c r="AF778">
        <v>13</v>
      </c>
      <c r="AG778">
        <v>9</v>
      </c>
      <c r="AH778">
        <v>6</v>
      </c>
      <c r="AI778">
        <v>5</v>
      </c>
    </row>
    <row r="779" spans="1:35" x14ac:dyDescent="0.2">
      <c r="A779" s="102">
        <v>1587</v>
      </c>
      <c r="B779">
        <v>4061</v>
      </c>
      <c r="C779" t="s">
        <v>1473</v>
      </c>
      <c r="D779" t="s">
        <v>1263</v>
      </c>
      <c r="E779">
        <v>2818</v>
      </c>
      <c r="F779">
        <v>2847</v>
      </c>
      <c r="G779">
        <v>300</v>
      </c>
      <c r="H779" t="s">
        <v>1239</v>
      </c>
      <c r="I779">
        <v>4471</v>
      </c>
      <c r="J779" t="s">
        <v>1683</v>
      </c>
      <c r="K779" t="s">
        <v>1263</v>
      </c>
      <c r="L779">
        <v>4630</v>
      </c>
      <c r="M779">
        <v>4650</v>
      </c>
      <c r="N779">
        <v>200</v>
      </c>
      <c r="O779" t="s">
        <v>1242</v>
      </c>
      <c r="P779">
        <v>0.90981319023107898</v>
      </c>
      <c r="Q779">
        <v>0.810947747845573</v>
      </c>
      <c r="R779">
        <v>7.1863095907605298E-2</v>
      </c>
      <c r="S779">
        <v>2.7998712912537499E-2</v>
      </c>
      <c r="T779">
        <v>0.54113483504366899</v>
      </c>
      <c r="U779">
        <v>0.54113483504366899</v>
      </c>
      <c r="V779">
        <v>0.36330095208213697</v>
      </c>
      <c r="W779">
        <v>1.22</v>
      </c>
      <c r="X779">
        <v>8.16</v>
      </c>
      <c r="Y779">
        <v>119215</v>
      </c>
      <c r="Z779">
        <v>11922</v>
      </c>
      <c r="AA779">
        <v>0.77</v>
      </c>
      <c r="AB779">
        <v>10</v>
      </c>
      <c r="AC779">
        <v>8</v>
      </c>
      <c r="AD779">
        <v>2</v>
      </c>
      <c r="AE779">
        <v>80</v>
      </c>
      <c r="AF779">
        <v>12</v>
      </c>
      <c r="AG779">
        <v>5</v>
      </c>
      <c r="AH779">
        <v>1</v>
      </c>
      <c r="AI779">
        <v>4</v>
      </c>
    </row>
    <row r="780" spans="1:35" x14ac:dyDescent="0.2">
      <c r="A780" s="102">
        <v>607</v>
      </c>
      <c r="B780">
        <v>2001</v>
      </c>
      <c r="C780" t="s">
        <v>1160</v>
      </c>
      <c r="D780" t="s">
        <v>1266</v>
      </c>
      <c r="E780">
        <v>1630</v>
      </c>
      <c r="F780">
        <v>1606</v>
      </c>
      <c r="G780">
        <v>600</v>
      </c>
      <c r="H780" t="s">
        <v>1242</v>
      </c>
      <c r="I780">
        <v>6178</v>
      </c>
      <c r="J780" t="s">
        <v>1680</v>
      </c>
      <c r="K780" t="s">
        <v>1253</v>
      </c>
      <c r="L780">
        <v>989</v>
      </c>
      <c r="M780">
        <v>985.9</v>
      </c>
      <c r="N780">
        <v>1000</v>
      </c>
      <c r="O780" t="s">
        <v>1239</v>
      </c>
      <c r="P780">
        <v>0.86194572571042505</v>
      </c>
      <c r="Q780">
        <v>0.89289322109845304</v>
      </c>
      <c r="R780" s="15">
        <v>2.8034545801726598E-3</v>
      </c>
      <c r="S780">
        <v>2.23170028522864E-2</v>
      </c>
      <c r="T780">
        <v>-1.0319448898193899</v>
      </c>
      <c r="U780">
        <v>1.0319448898193899</v>
      </c>
      <c r="V780">
        <v>0.76838578263395096</v>
      </c>
      <c r="W780">
        <v>-2.08</v>
      </c>
      <c r="X780">
        <v>2.31</v>
      </c>
      <c r="Y780">
        <v>118110</v>
      </c>
      <c r="Z780">
        <v>7874</v>
      </c>
      <c r="AA780">
        <v>0.42</v>
      </c>
      <c r="AB780">
        <v>15</v>
      </c>
      <c r="AC780">
        <v>10</v>
      </c>
      <c r="AD780">
        <v>5</v>
      </c>
      <c r="AE780">
        <v>66.67</v>
      </c>
      <c r="AF780">
        <v>14</v>
      </c>
      <c r="AG780">
        <v>5</v>
      </c>
      <c r="AH780">
        <v>2</v>
      </c>
      <c r="AI780">
        <v>8</v>
      </c>
    </row>
    <row r="781" spans="1:35" x14ac:dyDescent="0.2">
      <c r="A781" s="102">
        <v>1122</v>
      </c>
      <c r="B781">
        <v>4202</v>
      </c>
      <c r="C781" t="s">
        <v>46</v>
      </c>
      <c r="D781" t="s">
        <v>1263</v>
      </c>
      <c r="E781">
        <v>944</v>
      </c>
      <c r="F781">
        <v>956</v>
      </c>
      <c r="G781">
        <v>1100</v>
      </c>
      <c r="H781" t="s">
        <v>1239</v>
      </c>
      <c r="I781">
        <v>9076</v>
      </c>
      <c r="J781" t="s">
        <v>912</v>
      </c>
      <c r="K781" t="s">
        <v>1359</v>
      </c>
      <c r="L781">
        <v>1270</v>
      </c>
      <c r="M781">
        <v>1270</v>
      </c>
      <c r="N781">
        <v>800</v>
      </c>
      <c r="O781" t="s">
        <v>1242</v>
      </c>
      <c r="P781">
        <v>0.83685128124630104</v>
      </c>
      <c r="Q781">
        <v>0.84962934048382699</v>
      </c>
      <c r="R781">
        <v>1.8990354176828799E-2</v>
      </c>
      <c r="S781" s="106">
        <v>9.1714097121998808E-3</v>
      </c>
      <c r="T781">
        <v>1.50077902496022</v>
      </c>
      <c r="U781">
        <v>1.50077902496022</v>
      </c>
      <c r="V781">
        <v>1.04941090303816</v>
      </c>
      <c r="W781">
        <v>3.7</v>
      </c>
      <c r="X781">
        <v>3.5</v>
      </c>
      <c r="Y781">
        <v>117867</v>
      </c>
      <c r="Z781">
        <v>6204</v>
      </c>
      <c r="AA781">
        <v>0.32</v>
      </c>
      <c r="AB781">
        <v>19</v>
      </c>
      <c r="AC781">
        <v>11</v>
      </c>
      <c r="AD781">
        <v>8</v>
      </c>
      <c r="AE781">
        <v>57.89</v>
      </c>
      <c r="AF781">
        <v>13</v>
      </c>
      <c r="AG781">
        <v>6</v>
      </c>
      <c r="AH781">
        <v>4</v>
      </c>
      <c r="AI781">
        <v>9</v>
      </c>
    </row>
    <row r="782" spans="1:35" x14ac:dyDescent="0.2">
      <c r="A782" s="102">
        <v>739</v>
      </c>
      <c r="B782">
        <v>4114</v>
      </c>
      <c r="C782" t="s">
        <v>1391</v>
      </c>
      <c r="D782" t="s">
        <v>1263</v>
      </c>
      <c r="E782">
        <v>5830</v>
      </c>
      <c r="F782">
        <v>5800</v>
      </c>
      <c r="G782">
        <v>100</v>
      </c>
      <c r="H782" t="s">
        <v>1239</v>
      </c>
      <c r="I782">
        <v>5401</v>
      </c>
      <c r="J782" t="s">
        <v>1574</v>
      </c>
      <c r="K782" t="s">
        <v>1292</v>
      </c>
      <c r="L782">
        <v>1289.5</v>
      </c>
      <c r="M782">
        <v>1270.5</v>
      </c>
      <c r="N782">
        <v>500</v>
      </c>
      <c r="O782" t="s">
        <v>1242</v>
      </c>
      <c r="P782">
        <v>0.87898994760874505</v>
      </c>
      <c r="Q782">
        <v>0.88141621374902601</v>
      </c>
      <c r="R782">
        <v>0.12315033606609301</v>
      </c>
      <c r="S782">
        <v>1.56081303222736E-2</v>
      </c>
      <c r="T782">
        <v>2.79691964104711</v>
      </c>
      <c r="U782">
        <v>2.79691964104711</v>
      </c>
      <c r="V782">
        <v>2.3408053595201102</v>
      </c>
      <c r="W782">
        <v>9.82</v>
      </c>
      <c r="X782">
        <v>9.5299999999999994</v>
      </c>
      <c r="Y782">
        <v>117478</v>
      </c>
      <c r="Z782">
        <v>10680</v>
      </c>
      <c r="AA782">
        <v>0.78</v>
      </c>
      <c r="AB782">
        <v>11</v>
      </c>
      <c r="AC782">
        <v>7</v>
      </c>
      <c r="AD782">
        <v>4</v>
      </c>
      <c r="AE782">
        <v>63.64</v>
      </c>
      <c r="AF782">
        <v>12</v>
      </c>
      <c r="AG782">
        <v>5</v>
      </c>
      <c r="AH782">
        <v>2</v>
      </c>
      <c r="AI782">
        <v>4</v>
      </c>
    </row>
    <row r="783" spans="1:35" x14ac:dyDescent="0.2">
      <c r="A783" s="102">
        <v>1240</v>
      </c>
      <c r="B783">
        <v>3048</v>
      </c>
      <c r="C783" t="s">
        <v>1552</v>
      </c>
      <c r="D783" t="s">
        <v>1264</v>
      </c>
      <c r="E783">
        <v>1031</v>
      </c>
      <c r="F783">
        <v>1036</v>
      </c>
      <c r="G783">
        <v>1000</v>
      </c>
      <c r="H783" t="s">
        <v>1242</v>
      </c>
      <c r="I783">
        <v>7205</v>
      </c>
      <c r="J783" t="s">
        <v>57</v>
      </c>
      <c r="K783" t="s">
        <v>1256</v>
      </c>
      <c r="L783">
        <v>955</v>
      </c>
      <c r="M783">
        <v>974</v>
      </c>
      <c r="N783">
        <v>1100</v>
      </c>
      <c r="O783" t="s">
        <v>1239</v>
      </c>
      <c r="P783">
        <v>0.79650290485755204</v>
      </c>
      <c r="Q783">
        <v>0.84154083929896495</v>
      </c>
      <c r="R783">
        <v>8.58000751290732E-2</v>
      </c>
      <c r="S783">
        <v>1.80796101149171E-3</v>
      </c>
      <c r="T783">
        <v>-1.52909147276168</v>
      </c>
      <c r="U783">
        <v>1.52909147276168</v>
      </c>
      <c r="V783">
        <v>1.5833606970680401</v>
      </c>
      <c r="W783">
        <v>-5.25</v>
      </c>
      <c r="X783">
        <v>3.42</v>
      </c>
      <c r="Y783">
        <v>117350</v>
      </c>
      <c r="Z783">
        <v>7334</v>
      </c>
      <c r="AA783">
        <v>0.42</v>
      </c>
      <c r="AB783">
        <v>16</v>
      </c>
      <c r="AC783">
        <v>9</v>
      </c>
      <c r="AD783">
        <v>7</v>
      </c>
      <c r="AE783">
        <v>56.25</v>
      </c>
      <c r="AF783">
        <v>10</v>
      </c>
      <c r="AG783">
        <v>9</v>
      </c>
      <c r="AH783">
        <v>4</v>
      </c>
      <c r="AI783">
        <v>3</v>
      </c>
    </row>
    <row r="784" spans="1:35" x14ac:dyDescent="0.2">
      <c r="A784" s="102">
        <v>883</v>
      </c>
      <c r="B784">
        <v>4183</v>
      </c>
      <c r="C784" t="s">
        <v>1432</v>
      </c>
      <c r="D784" t="s">
        <v>1263</v>
      </c>
      <c r="E784">
        <v>2400</v>
      </c>
      <c r="F784">
        <v>2450</v>
      </c>
      <c r="G784">
        <v>400</v>
      </c>
      <c r="H784" t="s">
        <v>1239</v>
      </c>
      <c r="I784">
        <v>6371</v>
      </c>
      <c r="J784" t="s">
        <v>1399</v>
      </c>
      <c r="K784" t="s">
        <v>1251</v>
      </c>
      <c r="L784">
        <v>3010</v>
      </c>
      <c r="M784">
        <v>3070</v>
      </c>
      <c r="N784">
        <v>300</v>
      </c>
      <c r="O784" t="s">
        <v>1242</v>
      </c>
      <c r="P784">
        <v>0.718260255216156</v>
      </c>
      <c r="Q784">
        <v>0.86941435727888206</v>
      </c>
      <c r="R784">
        <v>0.342742886871365</v>
      </c>
      <c r="S784">
        <v>1.06685193740042E-2</v>
      </c>
      <c r="T784">
        <v>2.6199162575708099</v>
      </c>
      <c r="U784">
        <v>2.6199162575708099</v>
      </c>
      <c r="V784">
        <v>2.6030510213177598</v>
      </c>
      <c r="W784">
        <v>11.3</v>
      </c>
      <c r="X784">
        <v>6.41</v>
      </c>
      <c r="Y784">
        <v>116535</v>
      </c>
      <c r="Z784">
        <v>6855</v>
      </c>
      <c r="AA784">
        <v>0.43</v>
      </c>
      <c r="AB784">
        <v>17</v>
      </c>
      <c r="AC784">
        <v>9</v>
      </c>
      <c r="AD784">
        <v>8</v>
      </c>
      <c r="AE784">
        <v>52.94</v>
      </c>
      <c r="AF784">
        <v>13</v>
      </c>
      <c r="AG784">
        <v>8</v>
      </c>
      <c r="AH784">
        <v>5</v>
      </c>
      <c r="AI784">
        <v>4</v>
      </c>
    </row>
    <row r="785" spans="1:35" x14ac:dyDescent="0.2">
      <c r="A785" s="102">
        <v>641</v>
      </c>
      <c r="B785">
        <v>8086</v>
      </c>
      <c r="C785" t="s">
        <v>1522</v>
      </c>
      <c r="D785" t="s">
        <v>1248</v>
      </c>
      <c r="E785">
        <v>1209</v>
      </c>
      <c r="F785">
        <v>1205</v>
      </c>
      <c r="G785">
        <v>900</v>
      </c>
      <c r="H785" t="s">
        <v>1239</v>
      </c>
      <c r="I785">
        <v>8218</v>
      </c>
      <c r="J785" t="s">
        <v>1405</v>
      </c>
      <c r="K785" t="s">
        <v>1264</v>
      </c>
      <c r="L785">
        <v>2107</v>
      </c>
      <c r="M785">
        <v>2106</v>
      </c>
      <c r="N785">
        <v>500</v>
      </c>
      <c r="O785" t="s">
        <v>1242</v>
      </c>
      <c r="P785">
        <v>0.65098401081351398</v>
      </c>
      <c r="Q785">
        <v>0.88964655384711899</v>
      </c>
      <c r="R785">
        <v>9.7007261261028196E-2</v>
      </c>
      <c r="S785">
        <v>2.8346769520805198E-3</v>
      </c>
      <c r="T785">
        <v>1.0827773131271601</v>
      </c>
      <c r="U785">
        <v>1.0827773131271601</v>
      </c>
      <c r="V785">
        <v>0.53957700274491105</v>
      </c>
      <c r="W785">
        <v>3.04</v>
      </c>
      <c r="X785">
        <v>2.99</v>
      </c>
      <c r="Y785">
        <v>116300</v>
      </c>
      <c r="Z785">
        <v>6841</v>
      </c>
      <c r="AA785">
        <v>0.34</v>
      </c>
      <c r="AB785">
        <v>17</v>
      </c>
      <c r="AC785">
        <v>10</v>
      </c>
      <c r="AD785">
        <v>7</v>
      </c>
      <c r="AE785">
        <v>58.82</v>
      </c>
      <c r="AF785">
        <v>12</v>
      </c>
      <c r="AG785">
        <v>7</v>
      </c>
      <c r="AH785">
        <v>5</v>
      </c>
      <c r="AI785">
        <v>5</v>
      </c>
    </row>
    <row r="786" spans="1:35" x14ac:dyDescent="0.2">
      <c r="A786" s="102">
        <v>265</v>
      </c>
      <c r="B786">
        <v>4530</v>
      </c>
      <c r="C786" t="s">
        <v>1019</v>
      </c>
      <c r="D786" t="s">
        <v>1261</v>
      </c>
      <c r="E786">
        <v>5270</v>
      </c>
      <c r="F786">
        <v>5230</v>
      </c>
      <c r="G786">
        <v>200</v>
      </c>
      <c r="H786" t="s">
        <v>1239</v>
      </c>
      <c r="I786">
        <v>8601</v>
      </c>
      <c r="J786" t="s">
        <v>23</v>
      </c>
      <c r="K786" t="s">
        <v>1428</v>
      </c>
      <c r="L786">
        <v>510.6</v>
      </c>
      <c r="M786">
        <v>501.5</v>
      </c>
      <c r="N786">
        <v>2100</v>
      </c>
      <c r="O786" t="s">
        <v>1242</v>
      </c>
      <c r="P786">
        <v>0.67200404655799795</v>
      </c>
      <c r="Q786">
        <v>0.91933614137286002</v>
      </c>
      <c r="R786" s="106">
        <v>0.28005647809540302</v>
      </c>
      <c r="S786">
        <v>1.8938574245133299E-2</v>
      </c>
      <c r="T786">
        <v>1.51239746376907</v>
      </c>
      <c r="U786">
        <v>1.51239746376907</v>
      </c>
      <c r="V786">
        <v>1.20975759465935</v>
      </c>
      <c r="W786">
        <v>4.41</v>
      </c>
      <c r="X786">
        <v>0.68</v>
      </c>
      <c r="Y786">
        <v>116090</v>
      </c>
      <c r="Z786">
        <v>5528</v>
      </c>
      <c r="AA786">
        <v>0.24</v>
      </c>
      <c r="AB786">
        <v>21</v>
      </c>
      <c r="AC786">
        <v>11</v>
      </c>
      <c r="AD786">
        <v>10</v>
      </c>
      <c r="AE786">
        <v>52.38</v>
      </c>
      <c r="AF786">
        <v>13</v>
      </c>
      <c r="AG786">
        <v>9</v>
      </c>
      <c r="AH786">
        <v>6</v>
      </c>
      <c r="AI786">
        <v>6</v>
      </c>
    </row>
    <row r="787" spans="1:35" x14ac:dyDescent="0.2">
      <c r="A787" s="102">
        <v>1502</v>
      </c>
      <c r="B787">
        <v>1721</v>
      </c>
      <c r="C787" t="s">
        <v>1910</v>
      </c>
      <c r="D787" t="s">
        <v>1249</v>
      </c>
      <c r="E787">
        <v>2749</v>
      </c>
      <c r="F787">
        <v>2768</v>
      </c>
      <c r="G787">
        <v>300</v>
      </c>
      <c r="H787" t="s">
        <v>1242</v>
      </c>
      <c r="I787">
        <v>7313</v>
      </c>
      <c r="J787" t="s">
        <v>1192</v>
      </c>
      <c r="K787" t="s">
        <v>1256</v>
      </c>
      <c r="L787">
        <v>2965</v>
      </c>
      <c r="M787">
        <v>3000</v>
      </c>
      <c r="N787">
        <v>300</v>
      </c>
      <c r="O787" t="s">
        <v>1239</v>
      </c>
      <c r="P787">
        <v>0.57067362821311896</v>
      </c>
      <c r="Q787">
        <v>0.81923190058607598</v>
      </c>
      <c r="R787" s="15">
        <v>8.0267693527302397E-2</v>
      </c>
      <c r="S787" s="15">
        <v>9.8188091403470498E-2</v>
      </c>
      <c r="T787">
        <v>-0.65450281515429998</v>
      </c>
      <c r="U787">
        <v>0.65450281515429998</v>
      </c>
      <c r="V787">
        <v>0.73192340713202297</v>
      </c>
      <c r="W787">
        <v>-2.76</v>
      </c>
      <c r="X787">
        <v>7.73</v>
      </c>
      <c r="Y787">
        <v>115940</v>
      </c>
      <c r="Z787">
        <v>7729</v>
      </c>
      <c r="AA787">
        <v>0.39</v>
      </c>
      <c r="AB787">
        <v>15</v>
      </c>
      <c r="AC787">
        <v>9</v>
      </c>
      <c r="AD787">
        <v>6</v>
      </c>
      <c r="AE787">
        <v>60</v>
      </c>
      <c r="AF787">
        <v>12</v>
      </c>
      <c r="AG787">
        <v>6</v>
      </c>
      <c r="AH787">
        <v>5</v>
      </c>
      <c r="AI787">
        <v>4</v>
      </c>
    </row>
    <row r="788" spans="1:35" x14ac:dyDescent="0.2">
      <c r="A788" s="102">
        <v>350</v>
      </c>
      <c r="B788">
        <v>4208</v>
      </c>
      <c r="C788" t="s">
        <v>1430</v>
      </c>
      <c r="D788" t="s">
        <v>1263</v>
      </c>
      <c r="E788">
        <v>2070</v>
      </c>
      <c r="F788">
        <v>2080</v>
      </c>
      <c r="G788">
        <v>400</v>
      </c>
      <c r="H788" t="s">
        <v>1242</v>
      </c>
      <c r="I788">
        <v>7267</v>
      </c>
      <c r="J788" t="s">
        <v>58</v>
      </c>
      <c r="K788" t="s">
        <v>1256</v>
      </c>
      <c r="L788">
        <v>2902</v>
      </c>
      <c r="M788">
        <v>2935</v>
      </c>
      <c r="N788">
        <v>300</v>
      </c>
      <c r="O788" t="s">
        <v>1239</v>
      </c>
      <c r="P788">
        <v>0.82328462544994496</v>
      </c>
      <c r="Q788">
        <v>0.91048959233204296</v>
      </c>
      <c r="R788" s="15">
        <v>4.7360555123279302E-2</v>
      </c>
      <c r="S788" s="106">
        <v>8.5308939360707898E-3</v>
      </c>
      <c r="T788">
        <v>-2.94800006876208</v>
      </c>
      <c r="U788">
        <v>2.94800006876208</v>
      </c>
      <c r="V788">
        <v>2.8233295388403401</v>
      </c>
      <c r="W788">
        <v>-7.32</v>
      </c>
      <c r="X788">
        <v>5.51</v>
      </c>
      <c r="Y788">
        <v>113921</v>
      </c>
      <c r="Z788">
        <v>8763</v>
      </c>
      <c r="AA788">
        <v>0.43</v>
      </c>
      <c r="AB788">
        <v>13</v>
      </c>
      <c r="AC788">
        <v>8</v>
      </c>
      <c r="AD788">
        <v>5</v>
      </c>
      <c r="AE788">
        <v>61.54</v>
      </c>
      <c r="AF788">
        <v>14</v>
      </c>
      <c r="AG788">
        <v>3</v>
      </c>
      <c r="AH788">
        <v>2</v>
      </c>
      <c r="AI788">
        <v>8</v>
      </c>
    </row>
    <row r="789" spans="1:35" x14ac:dyDescent="0.2">
      <c r="A789" s="102">
        <v>726</v>
      </c>
      <c r="B789">
        <v>3593</v>
      </c>
      <c r="C789" t="s">
        <v>2072</v>
      </c>
      <c r="D789" t="s">
        <v>1515</v>
      </c>
      <c r="E789">
        <v>3170</v>
      </c>
      <c r="F789">
        <v>3205</v>
      </c>
      <c r="G789">
        <v>300</v>
      </c>
      <c r="H789" t="s">
        <v>1239</v>
      </c>
      <c r="I789">
        <v>7458</v>
      </c>
      <c r="J789" t="s">
        <v>1671</v>
      </c>
      <c r="K789" t="s">
        <v>1246</v>
      </c>
      <c r="L789">
        <v>4615</v>
      </c>
      <c r="M789">
        <v>4620</v>
      </c>
      <c r="N789">
        <v>200</v>
      </c>
      <c r="O789" t="s">
        <v>1242</v>
      </c>
      <c r="P789">
        <v>0.62329438660596004</v>
      </c>
      <c r="Q789">
        <v>0.88282056431817602</v>
      </c>
      <c r="R789">
        <v>2.21532820932125E-2</v>
      </c>
      <c r="S789">
        <v>2.5725179513039001E-2</v>
      </c>
      <c r="T789">
        <v>1.1323391122514299</v>
      </c>
      <c r="U789">
        <v>1.1323391122514299</v>
      </c>
      <c r="V789">
        <v>1.11643571975988</v>
      </c>
      <c r="W789">
        <v>4.0599999999999996</v>
      </c>
      <c r="X789">
        <v>4.0599999999999996</v>
      </c>
      <c r="Y789">
        <v>113707</v>
      </c>
      <c r="Z789">
        <v>14213</v>
      </c>
      <c r="AA789">
        <v>0.6</v>
      </c>
      <c r="AB789">
        <v>8</v>
      </c>
      <c r="AC789">
        <v>6</v>
      </c>
      <c r="AD789">
        <v>2</v>
      </c>
      <c r="AE789">
        <v>75</v>
      </c>
      <c r="AF789">
        <v>16</v>
      </c>
      <c r="AG789">
        <v>1</v>
      </c>
      <c r="AH789">
        <v>1</v>
      </c>
      <c r="AI789">
        <v>6</v>
      </c>
    </row>
    <row r="790" spans="1:35" x14ac:dyDescent="0.2">
      <c r="A790" s="102">
        <v>565</v>
      </c>
      <c r="B790">
        <v>4204</v>
      </c>
      <c r="C790" t="s">
        <v>227</v>
      </c>
      <c r="D790" t="s">
        <v>1263</v>
      </c>
      <c r="E790">
        <v>1686</v>
      </c>
      <c r="F790">
        <v>1732</v>
      </c>
      <c r="G790">
        <v>600</v>
      </c>
      <c r="H790" t="s">
        <v>1239</v>
      </c>
      <c r="I790">
        <v>8410</v>
      </c>
      <c r="J790" t="s">
        <v>1451</v>
      </c>
      <c r="K790" t="s">
        <v>1294</v>
      </c>
      <c r="L790">
        <v>309</v>
      </c>
      <c r="M790">
        <v>307</v>
      </c>
      <c r="N790">
        <v>3400</v>
      </c>
      <c r="O790" t="s">
        <v>1242</v>
      </c>
      <c r="P790">
        <v>0.63993189696661101</v>
      </c>
      <c r="Q790">
        <v>0.89641596428033399</v>
      </c>
      <c r="R790">
        <v>1.1492171994700699E-3</v>
      </c>
      <c r="S790">
        <v>7.8369471518609707E-2</v>
      </c>
      <c r="T790">
        <v>0.11089461764830499</v>
      </c>
      <c r="U790">
        <v>0.11089461764830499</v>
      </c>
      <c r="V790">
        <v>0.19138290369092101</v>
      </c>
      <c r="W790">
        <v>0.39</v>
      </c>
      <c r="X790">
        <v>0.44</v>
      </c>
      <c r="Y790">
        <v>113667</v>
      </c>
      <c r="Z790">
        <v>5683</v>
      </c>
      <c r="AA790">
        <v>0.28999999999999998</v>
      </c>
      <c r="AB790">
        <v>20</v>
      </c>
      <c r="AC790">
        <v>12</v>
      </c>
      <c r="AD790">
        <v>8</v>
      </c>
      <c r="AE790">
        <v>60</v>
      </c>
      <c r="AF790">
        <v>13</v>
      </c>
      <c r="AG790">
        <v>7</v>
      </c>
      <c r="AH790">
        <v>4</v>
      </c>
      <c r="AI790">
        <v>9</v>
      </c>
    </row>
    <row r="791" spans="1:35" x14ac:dyDescent="0.2">
      <c r="A791" s="102">
        <v>1048</v>
      </c>
      <c r="B791">
        <v>3774</v>
      </c>
      <c r="C791" t="s">
        <v>655</v>
      </c>
      <c r="D791" t="s">
        <v>1241</v>
      </c>
      <c r="E791">
        <v>3240</v>
      </c>
      <c r="F791">
        <v>3285</v>
      </c>
      <c r="G791">
        <v>300</v>
      </c>
      <c r="H791" t="s">
        <v>1239</v>
      </c>
      <c r="I791">
        <v>6370</v>
      </c>
      <c r="J791" t="s">
        <v>1480</v>
      </c>
      <c r="K791" t="s">
        <v>1251</v>
      </c>
      <c r="L791">
        <v>3090</v>
      </c>
      <c r="M791">
        <v>3055</v>
      </c>
      <c r="N791">
        <v>300</v>
      </c>
      <c r="O791" t="s">
        <v>1242</v>
      </c>
      <c r="P791">
        <v>0.55272044633985495</v>
      </c>
      <c r="Q791">
        <v>0.85535423446702097</v>
      </c>
      <c r="R791" s="106">
        <v>0.37683857820545003</v>
      </c>
      <c r="S791" s="106">
        <v>5.7918460997663998E-3</v>
      </c>
      <c r="T791">
        <v>2.4222898891342899</v>
      </c>
      <c r="U791">
        <v>2.4222898891342899</v>
      </c>
      <c r="V791">
        <v>2.1586174045996298</v>
      </c>
      <c r="W791">
        <v>16.88</v>
      </c>
      <c r="X791">
        <v>7</v>
      </c>
      <c r="Y791">
        <v>111611</v>
      </c>
      <c r="Z791">
        <v>5315</v>
      </c>
      <c r="AA791">
        <v>0.35</v>
      </c>
      <c r="AB791">
        <v>21</v>
      </c>
      <c r="AC791">
        <v>13</v>
      </c>
      <c r="AD791">
        <v>8</v>
      </c>
      <c r="AE791">
        <v>61.9</v>
      </c>
      <c r="AF791">
        <v>11</v>
      </c>
      <c r="AG791">
        <v>9</v>
      </c>
      <c r="AH791">
        <v>5</v>
      </c>
      <c r="AI791">
        <v>7</v>
      </c>
    </row>
    <row r="792" spans="1:35" x14ac:dyDescent="0.2">
      <c r="A792" s="102">
        <v>145</v>
      </c>
      <c r="B792">
        <v>4118</v>
      </c>
      <c r="C792" t="s">
        <v>1484</v>
      </c>
      <c r="D792" t="s">
        <v>1263</v>
      </c>
      <c r="E792">
        <v>3130</v>
      </c>
      <c r="F792">
        <v>3160</v>
      </c>
      <c r="G792">
        <v>300</v>
      </c>
      <c r="H792" t="s">
        <v>1239</v>
      </c>
      <c r="I792">
        <v>5401</v>
      </c>
      <c r="J792" t="s">
        <v>1574</v>
      </c>
      <c r="K792" t="s">
        <v>1292</v>
      </c>
      <c r="L792">
        <v>1289.5</v>
      </c>
      <c r="M792">
        <v>1270.5</v>
      </c>
      <c r="N792">
        <v>700</v>
      </c>
      <c r="O792" t="s">
        <v>1242</v>
      </c>
      <c r="P792">
        <v>0.87799723605956703</v>
      </c>
      <c r="Q792">
        <v>0.93566114956150503</v>
      </c>
      <c r="R792" s="15">
        <v>0.12265814304074001</v>
      </c>
      <c r="S792" s="15">
        <v>4.0861549346675602E-2</v>
      </c>
      <c r="T792">
        <v>2.5673547396504999</v>
      </c>
      <c r="U792">
        <v>2.5673547396504999</v>
      </c>
      <c r="V792">
        <v>2.4146317811056002</v>
      </c>
      <c r="W792">
        <v>11.44</v>
      </c>
      <c r="X792">
        <v>6.19</v>
      </c>
      <c r="Y792">
        <v>111269</v>
      </c>
      <c r="Z792">
        <v>10115</v>
      </c>
      <c r="AA792">
        <v>0.42</v>
      </c>
      <c r="AB792">
        <v>11</v>
      </c>
      <c r="AC792">
        <v>7</v>
      </c>
      <c r="AD792">
        <v>4</v>
      </c>
      <c r="AE792">
        <v>63.64</v>
      </c>
      <c r="AF792">
        <v>12</v>
      </c>
      <c r="AG792">
        <v>5</v>
      </c>
      <c r="AH792">
        <v>3</v>
      </c>
      <c r="AI792">
        <v>3</v>
      </c>
    </row>
    <row r="793" spans="1:35" x14ac:dyDescent="0.2">
      <c r="A793" s="102">
        <v>747</v>
      </c>
      <c r="B793">
        <v>3865</v>
      </c>
      <c r="C793" t="s">
        <v>1189</v>
      </c>
      <c r="D793" t="s">
        <v>1453</v>
      </c>
      <c r="E793">
        <v>460</v>
      </c>
      <c r="F793">
        <v>476</v>
      </c>
      <c r="G793">
        <v>2100</v>
      </c>
      <c r="H793" t="s">
        <v>1239</v>
      </c>
      <c r="I793">
        <v>5214</v>
      </c>
      <c r="J793" t="s">
        <v>1518</v>
      </c>
      <c r="K793" t="s">
        <v>1238</v>
      </c>
      <c r="L793">
        <v>1953</v>
      </c>
      <c r="M793">
        <v>1984</v>
      </c>
      <c r="N793">
        <v>500</v>
      </c>
      <c r="O793" t="s">
        <v>1242</v>
      </c>
      <c r="P793">
        <v>0.91324041526234401</v>
      </c>
      <c r="Q793">
        <v>0.88098768961704199</v>
      </c>
      <c r="R793">
        <v>0.26153582398083702</v>
      </c>
      <c r="S793">
        <v>1.6352407433422901E-2</v>
      </c>
      <c r="T793">
        <v>0.70496462704581997</v>
      </c>
      <c r="U793">
        <v>0.70496462704581997</v>
      </c>
      <c r="V793">
        <v>0.88788411567361702</v>
      </c>
      <c r="W793">
        <v>1.6</v>
      </c>
      <c r="X793">
        <v>0.77</v>
      </c>
      <c r="Y793">
        <v>111113</v>
      </c>
      <c r="Z793">
        <v>5556</v>
      </c>
      <c r="AA793">
        <v>0.28000000000000003</v>
      </c>
      <c r="AB793">
        <v>20</v>
      </c>
      <c r="AC793">
        <v>11</v>
      </c>
      <c r="AD793">
        <v>9</v>
      </c>
      <c r="AE793">
        <v>55</v>
      </c>
      <c r="AF793">
        <v>12</v>
      </c>
      <c r="AG793">
        <v>5</v>
      </c>
      <c r="AH793">
        <v>5</v>
      </c>
      <c r="AI793">
        <v>10</v>
      </c>
    </row>
    <row r="794" spans="1:35" x14ac:dyDescent="0.2">
      <c r="A794" s="102">
        <v>150</v>
      </c>
      <c r="B794">
        <v>4634</v>
      </c>
      <c r="C794" t="s">
        <v>63</v>
      </c>
      <c r="D794" t="s">
        <v>1263</v>
      </c>
      <c r="E794">
        <v>2310</v>
      </c>
      <c r="F794">
        <v>2274</v>
      </c>
      <c r="G794">
        <v>400</v>
      </c>
      <c r="H794" t="s">
        <v>1239</v>
      </c>
      <c r="I794">
        <v>6995</v>
      </c>
      <c r="J794" t="s">
        <v>48</v>
      </c>
      <c r="K794" t="s">
        <v>1256</v>
      </c>
      <c r="L794">
        <v>1711</v>
      </c>
      <c r="M794">
        <v>1717</v>
      </c>
      <c r="N794">
        <v>500</v>
      </c>
      <c r="O794" t="s">
        <v>1242</v>
      </c>
      <c r="P794">
        <v>0.92361568560889196</v>
      </c>
      <c r="Q794">
        <v>0.934356777792402</v>
      </c>
      <c r="R794">
        <v>8.8738543282647603E-2</v>
      </c>
      <c r="S794">
        <v>8.5432483202176807E-2</v>
      </c>
      <c r="T794">
        <v>1.37132320484909</v>
      </c>
      <c r="U794">
        <v>1.37132320484909</v>
      </c>
      <c r="V794">
        <v>1.5872435444666499</v>
      </c>
      <c r="W794">
        <v>4.1900000000000004</v>
      </c>
      <c r="X794">
        <v>5.62</v>
      </c>
      <c r="Y794">
        <v>110900</v>
      </c>
      <c r="Z794">
        <v>6524</v>
      </c>
      <c r="AA794">
        <v>0.25</v>
      </c>
      <c r="AB794">
        <v>17</v>
      </c>
      <c r="AC794">
        <v>9</v>
      </c>
      <c r="AD794">
        <v>8</v>
      </c>
      <c r="AE794">
        <v>52.94</v>
      </c>
      <c r="AF794">
        <v>13</v>
      </c>
      <c r="AG794">
        <v>5</v>
      </c>
      <c r="AH794">
        <v>3</v>
      </c>
      <c r="AI794">
        <v>9</v>
      </c>
    </row>
    <row r="795" spans="1:35" x14ac:dyDescent="0.2">
      <c r="A795" s="102">
        <v>869</v>
      </c>
      <c r="B795">
        <v>4543</v>
      </c>
      <c r="C795" t="s">
        <v>675</v>
      </c>
      <c r="D795" t="s">
        <v>1248</v>
      </c>
      <c r="E795">
        <v>3580</v>
      </c>
      <c r="F795">
        <v>3631</v>
      </c>
      <c r="G795">
        <v>300</v>
      </c>
      <c r="H795" t="s">
        <v>1242</v>
      </c>
      <c r="I795">
        <v>6479</v>
      </c>
      <c r="J795" t="s">
        <v>548</v>
      </c>
      <c r="K795" t="s">
        <v>1244</v>
      </c>
      <c r="L795">
        <v>2039</v>
      </c>
      <c r="M795">
        <v>2130</v>
      </c>
      <c r="N795">
        <v>500</v>
      </c>
      <c r="O795" t="s">
        <v>1239</v>
      </c>
      <c r="P795">
        <v>0.529447351571665</v>
      </c>
      <c r="Q795">
        <v>0.870306179601543</v>
      </c>
      <c r="R795" s="106">
        <v>8.3360572572917499E-2</v>
      </c>
      <c r="S795">
        <v>5.0394945205077903E-2</v>
      </c>
      <c r="T795">
        <v>-0.51545156485648302</v>
      </c>
      <c r="U795">
        <v>0.51545156485648302</v>
      </c>
      <c r="V795">
        <v>0.17766271396564401</v>
      </c>
      <c r="W795">
        <v>-1.77</v>
      </c>
      <c r="X795">
        <v>2.23</v>
      </c>
      <c r="Y795">
        <v>110781</v>
      </c>
      <c r="Z795">
        <v>6517</v>
      </c>
      <c r="AA795">
        <v>0.28000000000000003</v>
      </c>
      <c r="AB795">
        <v>17</v>
      </c>
      <c r="AC795">
        <v>11</v>
      </c>
      <c r="AD795">
        <v>6</v>
      </c>
      <c r="AE795">
        <v>64.709999999999994</v>
      </c>
      <c r="AF795">
        <v>10</v>
      </c>
      <c r="AG795">
        <v>8</v>
      </c>
      <c r="AH795">
        <v>5</v>
      </c>
      <c r="AI795">
        <v>4</v>
      </c>
    </row>
    <row r="796" spans="1:35" x14ac:dyDescent="0.2">
      <c r="A796" s="102">
        <v>731</v>
      </c>
      <c r="B796">
        <v>8341</v>
      </c>
      <c r="C796" t="s">
        <v>865</v>
      </c>
      <c r="D796" t="s">
        <v>1294</v>
      </c>
      <c r="E796">
        <v>1480</v>
      </c>
      <c r="F796">
        <v>1492</v>
      </c>
      <c r="G796">
        <v>700</v>
      </c>
      <c r="H796" t="s">
        <v>1242</v>
      </c>
      <c r="I796">
        <v>8795</v>
      </c>
      <c r="J796" t="s">
        <v>1493</v>
      </c>
      <c r="K796" t="s">
        <v>1418</v>
      </c>
      <c r="L796">
        <v>1148</v>
      </c>
      <c r="M796">
        <v>1166</v>
      </c>
      <c r="N796">
        <v>900</v>
      </c>
      <c r="O796" t="s">
        <v>1239</v>
      </c>
      <c r="P796">
        <v>0.88991451638726204</v>
      </c>
      <c r="Q796">
        <v>0.88227661601054597</v>
      </c>
      <c r="R796" s="15">
        <v>0.44452537200229397</v>
      </c>
      <c r="S796">
        <v>1.25976537628423E-2</v>
      </c>
      <c r="T796">
        <v>-1.5687306046638501</v>
      </c>
      <c r="U796">
        <v>1.5687306046638501</v>
      </c>
      <c r="V796">
        <v>1.7346300519242499</v>
      </c>
      <c r="W796">
        <v>-4.46</v>
      </c>
      <c r="X796">
        <v>0.48</v>
      </c>
      <c r="Y796">
        <v>110380</v>
      </c>
      <c r="Z796">
        <v>7359</v>
      </c>
      <c r="AA796">
        <v>0.4</v>
      </c>
      <c r="AB796">
        <v>15</v>
      </c>
      <c r="AC796">
        <v>10</v>
      </c>
      <c r="AD796">
        <v>5</v>
      </c>
      <c r="AE796">
        <v>66.67</v>
      </c>
      <c r="AF796">
        <v>12</v>
      </c>
      <c r="AG796">
        <v>5</v>
      </c>
      <c r="AH796">
        <v>3</v>
      </c>
      <c r="AI796">
        <v>7</v>
      </c>
    </row>
    <row r="797" spans="1:35" x14ac:dyDescent="0.2">
      <c r="A797" s="102">
        <v>1156</v>
      </c>
      <c r="B797">
        <v>6963</v>
      </c>
      <c r="C797" t="s">
        <v>2065</v>
      </c>
      <c r="D797" t="s">
        <v>1244</v>
      </c>
      <c r="E797">
        <v>7800</v>
      </c>
      <c r="F797">
        <v>7900</v>
      </c>
      <c r="G797">
        <v>100</v>
      </c>
      <c r="H797" t="s">
        <v>1239</v>
      </c>
      <c r="I797">
        <v>7649</v>
      </c>
      <c r="J797" t="s">
        <v>1466</v>
      </c>
      <c r="K797" t="s">
        <v>1264</v>
      </c>
      <c r="L797">
        <v>5330</v>
      </c>
      <c r="M797">
        <v>5260</v>
      </c>
      <c r="N797">
        <v>200</v>
      </c>
      <c r="O797" t="s">
        <v>1242</v>
      </c>
      <c r="P797">
        <v>0.68581605608470098</v>
      </c>
      <c r="Q797">
        <v>0.84765929657716099</v>
      </c>
      <c r="R797">
        <v>0.23960601431518899</v>
      </c>
      <c r="S797">
        <v>5.1297152539945302E-2</v>
      </c>
      <c r="T797">
        <v>0.182641892033371</v>
      </c>
      <c r="U797">
        <v>0.182641892033371</v>
      </c>
      <c r="V797">
        <v>0.60644605647507599</v>
      </c>
      <c r="W797">
        <v>0.78</v>
      </c>
      <c r="X797">
        <v>33.159999999999997</v>
      </c>
      <c r="Y797">
        <v>110279</v>
      </c>
      <c r="Z797">
        <v>36760</v>
      </c>
      <c r="AA797">
        <v>1.77</v>
      </c>
      <c r="AB797">
        <v>3</v>
      </c>
      <c r="AC797">
        <v>2</v>
      </c>
      <c r="AD797">
        <v>1</v>
      </c>
      <c r="AE797">
        <v>66.67</v>
      </c>
      <c r="AF797">
        <v>8</v>
      </c>
      <c r="AG797">
        <v>2</v>
      </c>
      <c r="AH797">
        <v>1</v>
      </c>
      <c r="AI797">
        <v>0</v>
      </c>
    </row>
    <row r="798" spans="1:35" x14ac:dyDescent="0.2">
      <c r="A798" s="102">
        <v>984</v>
      </c>
      <c r="B798">
        <v>3101</v>
      </c>
      <c r="C798" t="s">
        <v>1521</v>
      </c>
      <c r="D798" t="s">
        <v>1515</v>
      </c>
      <c r="E798">
        <v>1449</v>
      </c>
      <c r="F798">
        <v>1451</v>
      </c>
      <c r="G798">
        <v>700</v>
      </c>
      <c r="H798" t="s">
        <v>1239</v>
      </c>
      <c r="I798">
        <v>6770</v>
      </c>
      <c r="J798" t="s">
        <v>22</v>
      </c>
      <c r="K798" t="s">
        <v>1244</v>
      </c>
      <c r="L798">
        <v>1722</v>
      </c>
      <c r="M798">
        <v>1786</v>
      </c>
      <c r="N798">
        <v>600</v>
      </c>
      <c r="O798" t="s">
        <v>1242</v>
      </c>
      <c r="P798">
        <v>0.804724081609273</v>
      </c>
      <c r="Q798">
        <v>0.860026754635145</v>
      </c>
      <c r="R798">
        <v>0.34049121608980099</v>
      </c>
      <c r="S798" s="106">
        <v>7.8688588957793806E-2</v>
      </c>
      <c r="T798">
        <v>2.0693926549014798</v>
      </c>
      <c r="U798">
        <v>2.0693926549014798</v>
      </c>
      <c r="V798">
        <v>2.2800476234415799</v>
      </c>
      <c r="W798">
        <v>16.25</v>
      </c>
      <c r="X798">
        <v>5.22</v>
      </c>
      <c r="Y798">
        <v>110047</v>
      </c>
      <c r="Z798">
        <v>6114</v>
      </c>
      <c r="AA798">
        <v>0.39</v>
      </c>
      <c r="AB798">
        <v>18</v>
      </c>
      <c r="AC798">
        <v>11</v>
      </c>
      <c r="AD798">
        <v>7</v>
      </c>
      <c r="AE798">
        <v>61.11</v>
      </c>
      <c r="AF798">
        <v>12</v>
      </c>
      <c r="AG798">
        <v>6</v>
      </c>
      <c r="AH798">
        <v>4</v>
      </c>
      <c r="AI798">
        <v>8</v>
      </c>
    </row>
    <row r="799" spans="1:35" x14ac:dyDescent="0.2">
      <c r="A799" s="102">
        <v>1098</v>
      </c>
      <c r="B799">
        <v>2678</v>
      </c>
      <c r="C799" t="s">
        <v>599</v>
      </c>
      <c r="D799" t="s">
        <v>1264</v>
      </c>
      <c r="E799">
        <v>3200</v>
      </c>
      <c r="F799">
        <v>3210</v>
      </c>
      <c r="G799">
        <v>200</v>
      </c>
      <c r="H799" t="s">
        <v>1239</v>
      </c>
      <c r="I799">
        <v>3046</v>
      </c>
      <c r="J799" t="s">
        <v>614</v>
      </c>
      <c r="K799" t="s">
        <v>1264</v>
      </c>
      <c r="L799">
        <v>7080</v>
      </c>
      <c r="M799">
        <v>7190</v>
      </c>
      <c r="N799">
        <v>100</v>
      </c>
      <c r="O799" t="s">
        <v>1242</v>
      </c>
      <c r="P799">
        <v>0.84775132366001704</v>
      </c>
      <c r="Q799">
        <v>0.85160657008734997</v>
      </c>
      <c r="R799">
        <v>0.34542725719318801</v>
      </c>
      <c r="S799">
        <v>7.3605680604168999E-2</v>
      </c>
      <c r="T799">
        <v>0.185692934855926</v>
      </c>
      <c r="U799">
        <v>0.185692934855926</v>
      </c>
      <c r="V799">
        <v>0.73255805873982804</v>
      </c>
      <c r="W799">
        <v>0.64</v>
      </c>
      <c r="X799">
        <v>10.71</v>
      </c>
      <c r="Y799">
        <v>110038</v>
      </c>
      <c r="Z799">
        <v>12226</v>
      </c>
      <c r="AA799">
        <v>1.01</v>
      </c>
      <c r="AB799">
        <v>9</v>
      </c>
      <c r="AC799">
        <v>7</v>
      </c>
      <c r="AD799">
        <v>2</v>
      </c>
      <c r="AE799">
        <v>77.78</v>
      </c>
      <c r="AF799">
        <v>11</v>
      </c>
      <c r="AG799">
        <v>5</v>
      </c>
      <c r="AH799">
        <v>2</v>
      </c>
      <c r="AI799">
        <v>2</v>
      </c>
    </row>
    <row r="800" spans="1:35" x14ac:dyDescent="0.2">
      <c r="A800" s="102">
        <v>751</v>
      </c>
      <c r="B800">
        <v>4540</v>
      </c>
      <c r="C800" t="s">
        <v>1659</v>
      </c>
      <c r="D800" t="s">
        <v>1261</v>
      </c>
      <c r="E800">
        <v>2688</v>
      </c>
      <c r="F800">
        <v>2656</v>
      </c>
      <c r="G800">
        <v>400</v>
      </c>
      <c r="H800" t="s">
        <v>1242</v>
      </c>
      <c r="I800">
        <v>9003</v>
      </c>
      <c r="J800" t="s">
        <v>1470</v>
      </c>
      <c r="K800" t="s">
        <v>1359</v>
      </c>
      <c r="L800">
        <v>2639</v>
      </c>
      <c r="M800">
        <v>2607</v>
      </c>
      <c r="N800">
        <v>400</v>
      </c>
      <c r="O800" t="s">
        <v>1239</v>
      </c>
      <c r="P800">
        <v>0.90630482057140505</v>
      </c>
      <c r="Q800">
        <v>0.88065761997178904</v>
      </c>
      <c r="R800" s="106">
        <v>0.34686866884282602</v>
      </c>
      <c r="S800">
        <v>2.6270609204512001E-3</v>
      </c>
      <c r="T800">
        <v>-1.76112789360765</v>
      </c>
      <c r="U800">
        <v>1.76112789360765</v>
      </c>
      <c r="V800">
        <v>1.0497230660270001</v>
      </c>
      <c r="W800">
        <v>-3.71</v>
      </c>
      <c r="X800">
        <v>1.84</v>
      </c>
      <c r="Y800">
        <v>109910</v>
      </c>
      <c r="Z800">
        <v>9159</v>
      </c>
      <c r="AA800">
        <v>0.43</v>
      </c>
      <c r="AB800">
        <v>12</v>
      </c>
      <c r="AC800">
        <v>8</v>
      </c>
      <c r="AD800">
        <v>4</v>
      </c>
      <c r="AE800">
        <v>66.67</v>
      </c>
      <c r="AF800">
        <v>14</v>
      </c>
      <c r="AG800">
        <v>3</v>
      </c>
      <c r="AH800">
        <v>2</v>
      </c>
      <c r="AI800">
        <v>7</v>
      </c>
    </row>
    <row r="801" spans="1:35" x14ac:dyDescent="0.2">
      <c r="A801" s="102">
        <v>1637</v>
      </c>
      <c r="B801">
        <v>3048</v>
      </c>
      <c r="C801" t="s">
        <v>1552</v>
      </c>
      <c r="D801" t="s">
        <v>1264</v>
      </c>
      <c r="E801">
        <v>1031</v>
      </c>
      <c r="F801">
        <v>1036</v>
      </c>
      <c r="G801">
        <v>1000</v>
      </c>
      <c r="H801" t="s">
        <v>1242</v>
      </c>
      <c r="I801">
        <v>5991</v>
      </c>
      <c r="J801" t="s">
        <v>1071</v>
      </c>
      <c r="K801" t="s">
        <v>1436</v>
      </c>
      <c r="L801">
        <v>860</v>
      </c>
      <c r="M801">
        <v>859</v>
      </c>
      <c r="N801">
        <v>1200</v>
      </c>
      <c r="O801" t="s">
        <v>1239</v>
      </c>
      <c r="P801">
        <v>0.74319426583843895</v>
      </c>
      <c r="Q801">
        <v>0.80628137160443203</v>
      </c>
      <c r="R801">
        <v>0.116860685742597</v>
      </c>
      <c r="S801">
        <v>2.6195049558180802E-2</v>
      </c>
      <c r="T801">
        <v>-1.5345723485937799</v>
      </c>
      <c r="U801">
        <v>1.5345723485937799</v>
      </c>
      <c r="V801">
        <v>2.0971337557637</v>
      </c>
      <c r="W801">
        <v>-5.31</v>
      </c>
      <c r="X801">
        <v>0.5</v>
      </c>
      <c r="Y801">
        <v>109559</v>
      </c>
      <c r="Z801">
        <v>5766</v>
      </c>
      <c r="AA801">
        <v>0.24</v>
      </c>
      <c r="AB801">
        <v>19</v>
      </c>
      <c r="AC801">
        <v>9</v>
      </c>
      <c r="AD801">
        <v>10</v>
      </c>
      <c r="AE801">
        <v>47.37</v>
      </c>
      <c r="AF801">
        <v>9</v>
      </c>
      <c r="AG801">
        <v>9</v>
      </c>
      <c r="AH801">
        <v>6</v>
      </c>
      <c r="AI801">
        <v>4</v>
      </c>
    </row>
    <row r="802" spans="1:35" x14ac:dyDescent="0.2">
      <c r="A802" s="102">
        <v>463</v>
      </c>
      <c r="B802">
        <v>8242</v>
      </c>
      <c r="C802" t="s">
        <v>852</v>
      </c>
      <c r="D802" t="s">
        <v>1264</v>
      </c>
      <c r="E802">
        <v>900</v>
      </c>
      <c r="F802">
        <v>896</v>
      </c>
      <c r="G802">
        <v>1100</v>
      </c>
      <c r="H802" t="s">
        <v>1242</v>
      </c>
      <c r="I802">
        <v>9474</v>
      </c>
      <c r="J802" t="s">
        <v>1450</v>
      </c>
      <c r="K802" t="s">
        <v>1241</v>
      </c>
      <c r="L802">
        <v>1400</v>
      </c>
      <c r="M802">
        <v>1402</v>
      </c>
      <c r="N802">
        <v>700</v>
      </c>
      <c r="O802" t="s">
        <v>1239</v>
      </c>
      <c r="P802">
        <v>0.96642493707492605</v>
      </c>
      <c r="Q802">
        <v>0.90341607585203998</v>
      </c>
      <c r="R802" s="106">
        <v>0.24824618694793199</v>
      </c>
      <c r="S802" s="106">
        <v>5.32338401584974E-2</v>
      </c>
      <c r="T802">
        <v>-0.96366355060838704</v>
      </c>
      <c r="U802">
        <v>0.96366355060838704</v>
      </c>
      <c r="V802">
        <v>0.88042167275703298</v>
      </c>
      <c r="W802">
        <v>-3.04</v>
      </c>
      <c r="X802">
        <v>0.43</v>
      </c>
      <c r="Y802">
        <v>109385</v>
      </c>
      <c r="Z802">
        <v>5469</v>
      </c>
      <c r="AA802">
        <v>0.24</v>
      </c>
      <c r="AB802">
        <v>20</v>
      </c>
      <c r="AC802">
        <v>11</v>
      </c>
      <c r="AD802">
        <v>9</v>
      </c>
      <c r="AE802">
        <v>55</v>
      </c>
      <c r="AF802">
        <v>10</v>
      </c>
      <c r="AG802">
        <v>8</v>
      </c>
      <c r="AH802">
        <v>6</v>
      </c>
      <c r="AI802">
        <v>6</v>
      </c>
    </row>
    <row r="803" spans="1:35" x14ac:dyDescent="0.2">
      <c r="A803" s="102">
        <v>1585</v>
      </c>
      <c r="B803">
        <v>1941</v>
      </c>
      <c r="C803" t="s">
        <v>1621</v>
      </c>
      <c r="D803" t="s">
        <v>1249</v>
      </c>
      <c r="E803">
        <v>2392</v>
      </c>
      <c r="F803">
        <v>2366</v>
      </c>
      <c r="G803">
        <v>300</v>
      </c>
      <c r="H803" t="s">
        <v>1239</v>
      </c>
      <c r="I803">
        <v>8919</v>
      </c>
      <c r="J803" t="s">
        <v>1652</v>
      </c>
      <c r="K803" t="s">
        <v>1260</v>
      </c>
      <c r="L803">
        <v>3665</v>
      </c>
      <c r="M803">
        <v>3795</v>
      </c>
      <c r="N803">
        <v>200</v>
      </c>
      <c r="O803" t="s">
        <v>1242</v>
      </c>
      <c r="P803">
        <v>0.63045594849188602</v>
      </c>
      <c r="Q803">
        <v>0.81104208486222396</v>
      </c>
      <c r="R803" s="106">
        <v>0.34714267760119799</v>
      </c>
      <c r="S803">
        <v>5.5619070782080803E-2</v>
      </c>
      <c r="T803">
        <v>2.7687470325125698</v>
      </c>
      <c r="U803">
        <v>2.7687470325125698</v>
      </c>
      <c r="V803">
        <v>2.69243950779317</v>
      </c>
      <c r="W803">
        <v>12.81</v>
      </c>
      <c r="X803">
        <v>6.48</v>
      </c>
      <c r="Y803">
        <v>109089</v>
      </c>
      <c r="Z803">
        <v>9091</v>
      </c>
      <c r="AA803">
        <v>0.64</v>
      </c>
      <c r="AB803">
        <v>12</v>
      </c>
      <c r="AC803">
        <v>8</v>
      </c>
      <c r="AD803">
        <v>4</v>
      </c>
      <c r="AE803">
        <v>66.67</v>
      </c>
      <c r="AF803">
        <v>9</v>
      </c>
      <c r="AG803">
        <v>7</v>
      </c>
      <c r="AH803">
        <v>3</v>
      </c>
      <c r="AI803">
        <v>2</v>
      </c>
    </row>
    <row r="804" spans="1:35" x14ac:dyDescent="0.2">
      <c r="A804" s="102">
        <v>1566</v>
      </c>
      <c r="B804">
        <v>3405</v>
      </c>
      <c r="C804" t="s">
        <v>1915</v>
      </c>
      <c r="D804" t="s">
        <v>1263</v>
      </c>
      <c r="E804">
        <v>1200</v>
      </c>
      <c r="F804">
        <v>1214</v>
      </c>
      <c r="G804">
        <v>900</v>
      </c>
      <c r="H804" t="s">
        <v>1239</v>
      </c>
      <c r="I804">
        <v>7278</v>
      </c>
      <c r="J804" t="s">
        <v>43</v>
      </c>
      <c r="K804" t="s">
        <v>1256</v>
      </c>
      <c r="L804">
        <v>2182</v>
      </c>
      <c r="M804">
        <v>2099</v>
      </c>
      <c r="N804">
        <v>500</v>
      </c>
      <c r="O804" t="s">
        <v>1242</v>
      </c>
      <c r="P804">
        <v>0.58981497101277003</v>
      </c>
      <c r="Q804">
        <v>0.813254988970465</v>
      </c>
      <c r="R804">
        <v>0.11196349546906501</v>
      </c>
      <c r="S804">
        <v>7.9646716733326101E-2</v>
      </c>
      <c r="T804">
        <v>1.07247722101858</v>
      </c>
      <c r="U804">
        <v>1.07247722101858</v>
      </c>
      <c r="V804">
        <v>0.59356020745319105</v>
      </c>
      <c r="W804">
        <v>3.9</v>
      </c>
      <c r="X804">
        <v>4.1100000000000003</v>
      </c>
      <c r="Y804">
        <v>108412</v>
      </c>
      <c r="Z804">
        <v>7744</v>
      </c>
      <c r="AA804">
        <v>0.37</v>
      </c>
      <c r="AB804">
        <v>14</v>
      </c>
      <c r="AC804">
        <v>9</v>
      </c>
      <c r="AD804">
        <v>5</v>
      </c>
      <c r="AE804">
        <v>64.290000000000006</v>
      </c>
      <c r="AF804">
        <v>12</v>
      </c>
      <c r="AG804">
        <v>5</v>
      </c>
      <c r="AH804">
        <v>3</v>
      </c>
      <c r="AI804">
        <v>6</v>
      </c>
    </row>
    <row r="805" spans="1:35" x14ac:dyDescent="0.2">
      <c r="A805" s="102">
        <v>1357</v>
      </c>
      <c r="B805">
        <v>2678</v>
      </c>
      <c r="C805" t="s">
        <v>599</v>
      </c>
      <c r="D805" t="s">
        <v>1264</v>
      </c>
      <c r="E805">
        <v>3200</v>
      </c>
      <c r="F805">
        <v>3210</v>
      </c>
      <c r="G805">
        <v>300</v>
      </c>
      <c r="H805" t="s">
        <v>1242</v>
      </c>
      <c r="I805">
        <v>6967</v>
      </c>
      <c r="J805" t="s">
        <v>770</v>
      </c>
      <c r="K805" t="s">
        <v>1244</v>
      </c>
      <c r="L805">
        <v>1264</v>
      </c>
      <c r="M805">
        <v>1329</v>
      </c>
      <c r="N805">
        <v>700</v>
      </c>
      <c r="O805" t="s">
        <v>1239</v>
      </c>
      <c r="P805">
        <v>0.75486093112973995</v>
      </c>
      <c r="Q805">
        <v>0.83156518831785797</v>
      </c>
      <c r="R805">
        <v>0.229382809845631</v>
      </c>
      <c r="S805">
        <v>7.6570246308803797E-2</v>
      </c>
      <c r="T805">
        <v>-1.4582434299481799</v>
      </c>
      <c r="U805">
        <v>1.4582434299481799</v>
      </c>
      <c r="V805">
        <v>1.62564831079162</v>
      </c>
      <c r="W805">
        <v>-7.56</v>
      </c>
      <c r="X805">
        <v>3.4</v>
      </c>
      <c r="Y805">
        <v>108329</v>
      </c>
      <c r="Z805">
        <v>4924</v>
      </c>
      <c r="AA805">
        <v>0.23</v>
      </c>
      <c r="AB805">
        <v>22</v>
      </c>
      <c r="AC805">
        <v>10</v>
      </c>
      <c r="AD805">
        <v>12</v>
      </c>
      <c r="AE805">
        <v>45.45</v>
      </c>
      <c r="AF805">
        <v>9</v>
      </c>
      <c r="AG805">
        <v>9</v>
      </c>
      <c r="AH805">
        <v>11</v>
      </c>
      <c r="AI805">
        <v>2</v>
      </c>
    </row>
    <row r="806" spans="1:35" x14ac:dyDescent="0.2">
      <c r="A806" s="102">
        <v>1460</v>
      </c>
      <c r="B806">
        <v>3591</v>
      </c>
      <c r="C806" t="s">
        <v>642</v>
      </c>
      <c r="D806" t="s">
        <v>1515</v>
      </c>
      <c r="E806">
        <v>2677</v>
      </c>
      <c r="F806">
        <v>2643</v>
      </c>
      <c r="G806">
        <v>400</v>
      </c>
      <c r="H806" t="s">
        <v>1242</v>
      </c>
      <c r="I806">
        <v>6448</v>
      </c>
      <c r="J806" t="s">
        <v>439</v>
      </c>
      <c r="K806" t="s">
        <v>1244</v>
      </c>
      <c r="L806">
        <v>2004</v>
      </c>
      <c r="M806">
        <v>2040</v>
      </c>
      <c r="N806">
        <v>500</v>
      </c>
      <c r="O806" t="s">
        <v>1239</v>
      </c>
      <c r="P806">
        <v>0.675491339998747</v>
      </c>
      <c r="Q806">
        <v>0.82250690220341904</v>
      </c>
      <c r="R806">
        <v>0.21587927112195299</v>
      </c>
      <c r="S806">
        <v>7.2294889178774996E-2</v>
      </c>
      <c r="T806">
        <v>-0.77476218060532798</v>
      </c>
      <c r="U806">
        <v>0.77476218060532798</v>
      </c>
      <c r="V806">
        <v>0.62797744240495701</v>
      </c>
      <c r="W806">
        <v>-2.02</v>
      </c>
      <c r="X806">
        <v>3.52</v>
      </c>
      <c r="Y806">
        <v>108225</v>
      </c>
      <c r="Z806">
        <v>6764</v>
      </c>
      <c r="AA806">
        <v>0.43</v>
      </c>
      <c r="AB806">
        <v>16</v>
      </c>
      <c r="AC806">
        <v>10</v>
      </c>
      <c r="AD806">
        <v>6</v>
      </c>
      <c r="AE806">
        <v>62.5</v>
      </c>
      <c r="AF806">
        <v>12</v>
      </c>
      <c r="AG806">
        <v>7</v>
      </c>
      <c r="AH806">
        <v>4</v>
      </c>
      <c r="AI806">
        <v>5</v>
      </c>
    </row>
    <row r="807" spans="1:35" x14ac:dyDescent="0.2">
      <c r="A807" s="102">
        <v>141</v>
      </c>
      <c r="B807">
        <v>5703</v>
      </c>
      <c r="C807" t="s">
        <v>219</v>
      </c>
      <c r="D807" t="s">
        <v>1254</v>
      </c>
      <c r="E807">
        <v>207</v>
      </c>
      <c r="F807">
        <v>205</v>
      </c>
      <c r="G807">
        <v>5200</v>
      </c>
      <c r="H807" t="s">
        <v>1239</v>
      </c>
      <c r="I807">
        <v>8377</v>
      </c>
      <c r="J807" t="s">
        <v>1360</v>
      </c>
      <c r="K807" t="s">
        <v>1294</v>
      </c>
      <c r="L807">
        <v>970</v>
      </c>
      <c r="M807">
        <v>971</v>
      </c>
      <c r="N807">
        <v>1100</v>
      </c>
      <c r="O807" t="s">
        <v>1242</v>
      </c>
      <c r="P807">
        <v>0.88565309621166</v>
      </c>
      <c r="Q807">
        <v>0.93624746315937801</v>
      </c>
      <c r="R807">
        <v>0.13074355894117701</v>
      </c>
      <c r="S807">
        <v>9.4876960919305204E-4</v>
      </c>
      <c r="T807">
        <v>2.0947994868783302</v>
      </c>
      <c r="U807">
        <v>2.0947994868783302</v>
      </c>
      <c r="V807">
        <v>2.9412766182137999</v>
      </c>
      <c r="W807">
        <v>4.18</v>
      </c>
      <c r="X807">
        <v>0.2</v>
      </c>
      <c r="Y807">
        <v>108119</v>
      </c>
      <c r="Z807">
        <v>6360</v>
      </c>
      <c r="AA807">
        <v>0.3</v>
      </c>
      <c r="AB807">
        <v>17</v>
      </c>
      <c r="AC807">
        <v>10</v>
      </c>
      <c r="AD807">
        <v>7</v>
      </c>
      <c r="AE807">
        <v>58.82</v>
      </c>
      <c r="AF807">
        <v>13</v>
      </c>
      <c r="AG807">
        <v>5</v>
      </c>
      <c r="AH807">
        <v>4</v>
      </c>
      <c r="AI807">
        <v>8</v>
      </c>
    </row>
    <row r="808" spans="1:35" x14ac:dyDescent="0.2">
      <c r="A808" s="102">
        <v>843</v>
      </c>
      <c r="B808">
        <v>3407</v>
      </c>
      <c r="C808" t="s">
        <v>1366</v>
      </c>
      <c r="D808" t="s">
        <v>1263</v>
      </c>
      <c r="E808">
        <v>951</v>
      </c>
      <c r="F808">
        <v>986</v>
      </c>
      <c r="G808">
        <v>900</v>
      </c>
      <c r="H808" t="s">
        <v>1242</v>
      </c>
      <c r="I808">
        <v>4061</v>
      </c>
      <c r="J808" t="s">
        <v>1473</v>
      </c>
      <c r="K808" t="s">
        <v>1263</v>
      </c>
      <c r="L808">
        <v>2818</v>
      </c>
      <c r="M808">
        <v>2847</v>
      </c>
      <c r="N808">
        <v>300</v>
      </c>
      <c r="O808" t="s">
        <v>1239</v>
      </c>
      <c r="P808">
        <v>0.93576493198224897</v>
      </c>
      <c r="Q808">
        <v>0.87235609962418303</v>
      </c>
      <c r="R808" s="106">
        <v>0.245774074196387</v>
      </c>
      <c r="S808">
        <v>4.7192060678322198E-2</v>
      </c>
      <c r="T808">
        <v>-2.23455510848218</v>
      </c>
      <c r="U808">
        <v>2.23455510848218</v>
      </c>
      <c r="V808">
        <v>2.4174577829295401</v>
      </c>
      <c r="W808">
        <v>-7.51</v>
      </c>
      <c r="X808">
        <v>3.9</v>
      </c>
      <c r="Y808">
        <v>107928</v>
      </c>
      <c r="Z808">
        <v>7195</v>
      </c>
      <c r="AA808">
        <v>0.33</v>
      </c>
      <c r="AB808">
        <v>15</v>
      </c>
      <c r="AC808">
        <v>9</v>
      </c>
      <c r="AD808">
        <v>6</v>
      </c>
      <c r="AE808">
        <v>60</v>
      </c>
      <c r="AF808">
        <v>12</v>
      </c>
      <c r="AG808">
        <v>7</v>
      </c>
      <c r="AH808">
        <v>3</v>
      </c>
      <c r="AI808">
        <v>5</v>
      </c>
    </row>
    <row r="809" spans="1:35" x14ac:dyDescent="0.2">
      <c r="A809" s="102">
        <v>136</v>
      </c>
      <c r="B809">
        <v>4290</v>
      </c>
      <c r="C809" t="s">
        <v>1293</v>
      </c>
      <c r="D809" t="s">
        <v>1253</v>
      </c>
      <c r="E809">
        <v>911</v>
      </c>
      <c r="F809">
        <v>927</v>
      </c>
      <c r="G809">
        <v>800</v>
      </c>
      <c r="H809" t="s">
        <v>1242</v>
      </c>
      <c r="I809">
        <v>4568</v>
      </c>
      <c r="J809" t="s">
        <v>1507</v>
      </c>
      <c r="K809" t="s">
        <v>1261</v>
      </c>
      <c r="L809">
        <v>7330</v>
      </c>
      <c r="M809">
        <v>7270</v>
      </c>
      <c r="N809">
        <v>100</v>
      </c>
      <c r="O809" t="s">
        <v>1239</v>
      </c>
      <c r="P809">
        <v>0.58445018999727905</v>
      </c>
      <c r="Q809">
        <v>0.93689584318589503</v>
      </c>
      <c r="R809" s="15">
        <v>0.105923982391743</v>
      </c>
      <c r="S809" s="15">
        <v>1.0646571725379599E-3</v>
      </c>
      <c r="T809">
        <v>-1.22776568536954</v>
      </c>
      <c r="U809">
        <v>1.22776568536954</v>
      </c>
      <c r="V809">
        <v>1.3620578681908599</v>
      </c>
      <c r="W809">
        <v>-4.45</v>
      </c>
      <c r="X809">
        <v>2.0099999999999998</v>
      </c>
      <c r="Y809">
        <v>107504</v>
      </c>
      <c r="Z809">
        <v>7167</v>
      </c>
      <c r="AA809">
        <v>0.49</v>
      </c>
      <c r="AB809">
        <v>15</v>
      </c>
      <c r="AC809">
        <v>9</v>
      </c>
      <c r="AD809">
        <v>6</v>
      </c>
      <c r="AE809">
        <v>60</v>
      </c>
      <c r="AF809">
        <v>8</v>
      </c>
      <c r="AG809">
        <v>8</v>
      </c>
      <c r="AH809">
        <v>5</v>
      </c>
      <c r="AI809">
        <v>2</v>
      </c>
    </row>
    <row r="810" spans="1:35" x14ac:dyDescent="0.2">
      <c r="A810" s="102">
        <v>1656</v>
      </c>
      <c r="B810">
        <v>4183</v>
      </c>
      <c r="C810" t="s">
        <v>1432</v>
      </c>
      <c r="D810" t="s">
        <v>1263</v>
      </c>
      <c r="E810">
        <v>2400</v>
      </c>
      <c r="F810">
        <v>2450</v>
      </c>
      <c r="G810">
        <v>400</v>
      </c>
      <c r="H810" t="s">
        <v>1242</v>
      </c>
      <c r="I810">
        <v>8086</v>
      </c>
      <c r="J810" t="s">
        <v>1522</v>
      </c>
      <c r="K810" t="s">
        <v>1248</v>
      </c>
      <c r="L810">
        <v>1209</v>
      </c>
      <c r="M810">
        <v>1205</v>
      </c>
      <c r="N810">
        <v>800</v>
      </c>
      <c r="O810" t="s">
        <v>1239</v>
      </c>
      <c r="P810">
        <v>0.81587231850332997</v>
      </c>
      <c r="Q810">
        <v>0.80422134003735202</v>
      </c>
      <c r="R810">
        <v>9.10314177389146E-2</v>
      </c>
      <c r="S810">
        <v>1.9238804645377899E-2</v>
      </c>
      <c r="T810">
        <v>-0.21375711082305299</v>
      </c>
      <c r="U810">
        <v>0.21375711082305299</v>
      </c>
      <c r="V810">
        <v>0.20914336669751199</v>
      </c>
      <c r="W810">
        <v>-0.62</v>
      </c>
      <c r="X810">
        <v>1.63</v>
      </c>
      <c r="Y810">
        <v>107271</v>
      </c>
      <c r="Z810">
        <v>7151</v>
      </c>
      <c r="AA810">
        <v>0.38</v>
      </c>
      <c r="AB810">
        <v>15</v>
      </c>
      <c r="AC810">
        <v>8</v>
      </c>
      <c r="AD810">
        <v>7</v>
      </c>
      <c r="AE810">
        <v>53.33</v>
      </c>
      <c r="AF810">
        <v>11</v>
      </c>
      <c r="AG810">
        <v>6</v>
      </c>
      <c r="AH810">
        <v>3</v>
      </c>
      <c r="AI810">
        <v>6</v>
      </c>
    </row>
    <row r="811" spans="1:35" x14ac:dyDescent="0.2">
      <c r="A811" s="102">
        <v>632</v>
      </c>
      <c r="B811">
        <v>4917</v>
      </c>
      <c r="C811" t="s">
        <v>1572</v>
      </c>
      <c r="D811" t="s">
        <v>1263</v>
      </c>
      <c r="E811">
        <v>2450</v>
      </c>
      <c r="F811">
        <v>2422</v>
      </c>
      <c r="G811">
        <v>400</v>
      </c>
      <c r="H811" t="s">
        <v>1239</v>
      </c>
      <c r="I811">
        <v>6770</v>
      </c>
      <c r="J811" t="s">
        <v>22</v>
      </c>
      <c r="K811" t="s">
        <v>1244</v>
      </c>
      <c r="L811">
        <v>1722</v>
      </c>
      <c r="M811">
        <v>1786</v>
      </c>
      <c r="N811">
        <v>500</v>
      </c>
      <c r="O811" t="s">
        <v>1242</v>
      </c>
      <c r="P811">
        <v>0.96444687418244501</v>
      </c>
      <c r="Q811">
        <v>0.89019047373564697</v>
      </c>
      <c r="R811" s="15">
        <v>1.9631642311836499E-2</v>
      </c>
      <c r="S811" s="15">
        <v>3.8058701613026E-3</v>
      </c>
      <c r="T811">
        <v>1.7344066064486301</v>
      </c>
      <c r="U811">
        <v>1.7344066064486301</v>
      </c>
      <c r="V811">
        <v>2.17086807097213</v>
      </c>
      <c r="W811">
        <v>8.9600000000000009</v>
      </c>
      <c r="X811">
        <v>7.82</v>
      </c>
      <c r="Y811">
        <v>105634</v>
      </c>
      <c r="Z811">
        <v>7042</v>
      </c>
      <c r="AA811">
        <v>0.52</v>
      </c>
      <c r="AB811">
        <v>15</v>
      </c>
      <c r="AC811">
        <v>8</v>
      </c>
      <c r="AD811">
        <v>7</v>
      </c>
      <c r="AE811">
        <v>53.33</v>
      </c>
      <c r="AF811">
        <v>9</v>
      </c>
      <c r="AG811">
        <v>7</v>
      </c>
      <c r="AH811">
        <v>4</v>
      </c>
      <c r="AI811">
        <v>4</v>
      </c>
    </row>
    <row r="812" spans="1:35" x14ac:dyDescent="0.2">
      <c r="A812" s="102">
        <v>835</v>
      </c>
      <c r="B812">
        <v>1662</v>
      </c>
      <c r="C812" t="s">
        <v>564</v>
      </c>
      <c r="D812" t="s">
        <v>1449</v>
      </c>
      <c r="E812">
        <v>2566</v>
      </c>
      <c r="F812">
        <v>2605</v>
      </c>
      <c r="G812">
        <v>400</v>
      </c>
      <c r="H812" t="s">
        <v>1242</v>
      </c>
      <c r="I812">
        <v>2331</v>
      </c>
      <c r="J812" t="s">
        <v>1386</v>
      </c>
      <c r="K812" t="s">
        <v>1253</v>
      </c>
      <c r="L812">
        <v>5290</v>
      </c>
      <c r="M812">
        <v>5310</v>
      </c>
      <c r="N812">
        <v>200</v>
      </c>
      <c r="O812" t="s">
        <v>1239</v>
      </c>
      <c r="P812">
        <v>0.78001396656198396</v>
      </c>
      <c r="Q812">
        <v>0.87335075992446498</v>
      </c>
      <c r="R812" s="106">
        <v>6.81120394038712E-2</v>
      </c>
      <c r="S812">
        <v>3.9641882345281803E-3</v>
      </c>
      <c r="T812">
        <v>-0.77539804488283604</v>
      </c>
      <c r="U812">
        <v>0.77539804488283604</v>
      </c>
      <c r="V812">
        <v>0.153153608014997</v>
      </c>
      <c r="W812">
        <v>-2.52</v>
      </c>
      <c r="X812">
        <v>1.88</v>
      </c>
      <c r="Y812">
        <v>105606</v>
      </c>
      <c r="Z812">
        <v>7543</v>
      </c>
      <c r="AA812">
        <v>0.3</v>
      </c>
      <c r="AB812">
        <v>14</v>
      </c>
      <c r="AC812">
        <v>8</v>
      </c>
      <c r="AD812">
        <v>6</v>
      </c>
      <c r="AE812">
        <v>57.14</v>
      </c>
      <c r="AF812">
        <v>9</v>
      </c>
      <c r="AG812">
        <v>7</v>
      </c>
      <c r="AH812">
        <v>5</v>
      </c>
      <c r="AI812">
        <v>2</v>
      </c>
    </row>
    <row r="813" spans="1:35" x14ac:dyDescent="0.2">
      <c r="A813" s="102">
        <v>407</v>
      </c>
      <c r="B813">
        <v>7267</v>
      </c>
      <c r="C813" t="s">
        <v>58</v>
      </c>
      <c r="D813" t="s">
        <v>1256</v>
      </c>
      <c r="E813">
        <v>2902</v>
      </c>
      <c r="F813">
        <v>2935</v>
      </c>
      <c r="G813">
        <v>400</v>
      </c>
      <c r="H813" t="s">
        <v>1239</v>
      </c>
      <c r="I813">
        <v>8316</v>
      </c>
      <c r="J813" t="s">
        <v>1455</v>
      </c>
      <c r="K813" t="s">
        <v>1294</v>
      </c>
      <c r="L813">
        <v>3614</v>
      </c>
      <c r="M813">
        <v>3640</v>
      </c>
      <c r="N813">
        <v>300</v>
      </c>
      <c r="O813" t="s">
        <v>1242</v>
      </c>
      <c r="P813">
        <v>0.693289228165621</v>
      </c>
      <c r="Q813">
        <v>0.90660150106041304</v>
      </c>
      <c r="R813">
        <v>0.38614253812965599</v>
      </c>
      <c r="S813">
        <v>2.40577562748139E-2</v>
      </c>
      <c r="T813">
        <v>1.8427419572488299</v>
      </c>
      <c r="U813">
        <v>1.8427419572488299</v>
      </c>
      <c r="V813">
        <v>2.0858434169547699</v>
      </c>
      <c r="W813">
        <v>4.41</v>
      </c>
      <c r="X813">
        <v>7.51</v>
      </c>
      <c r="Y813">
        <v>105413</v>
      </c>
      <c r="Z813">
        <v>13177</v>
      </c>
      <c r="AA813">
        <v>0.77</v>
      </c>
      <c r="AB813">
        <v>8</v>
      </c>
      <c r="AC813">
        <v>5</v>
      </c>
      <c r="AD813">
        <v>3</v>
      </c>
      <c r="AE813">
        <v>62.5</v>
      </c>
      <c r="AF813">
        <v>16</v>
      </c>
      <c r="AG813">
        <v>2</v>
      </c>
      <c r="AH813">
        <v>0</v>
      </c>
      <c r="AI813">
        <v>6</v>
      </c>
    </row>
    <row r="814" spans="1:35" x14ac:dyDescent="0.2">
      <c r="A814" s="102">
        <v>886</v>
      </c>
      <c r="B814">
        <v>4919</v>
      </c>
      <c r="C814" t="s">
        <v>688</v>
      </c>
      <c r="D814" t="s">
        <v>1263</v>
      </c>
      <c r="E814">
        <v>5570</v>
      </c>
      <c r="F814">
        <v>5610</v>
      </c>
      <c r="G814">
        <v>100</v>
      </c>
      <c r="H814" t="s">
        <v>1242</v>
      </c>
      <c r="I814">
        <v>6971</v>
      </c>
      <c r="J814" t="s">
        <v>771</v>
      </c>
      <c r="K814" t="s">
        <v>1244</v>
      </c>
      <c r="L814">
        <v>7151</v>
      </c>
      <c r="M814">
        <v>7179</v>
      </c>
      <c r="N814">
        <v>100</v>
      </c>
      <c r="O814" t="s">
        <v>1239</v>
      </c>
      <c r="P814">
        <v>0.61316036059100898</v>
      </c>
      <c r="Q814">
        <v>0.86902573951097695</v>
      </c>
      <c r="R814">
        <v>0.13560909886571099</v>
      </c>
      <c r="S814">
        <v>2.1261001152510499E-2</v>
      </c>
      <c r="T814">
        <v>-1.9202976137310199</v>
      </c>
      <c r="U814">
        <v>1.9202976137310199</v>
      </c>
      <c r="V814">
        <v>2.32550404045702</v>
      </c>
      <c r="W814">
        <v>-5.54</v>
      </c>
      <c r="X814">
        <v>21.86</v>
      </c>
      <c r="Y814">
        <v>104912</v>
      </c>
      <c r="Z814">
        <v>26228</v>
      </c>
      <c r="AA814">
        <v>1.98</v>
      </c>
      <c r="AB814">
        <v>4</v>
      </c>
      <c r="AC814">
        <v>3</v>
      </c>
      <c r="AD814">
        <v>1</v>
      </c>
      <c r="AE814">
        <v>75</v>
      </c>
      <c r="AF814">
        <v>10</v>
      </c>
      <c r="AG814">
        <v>3</v>
      </c>
      <c r="AH814">
        <v>0</v>
      </c>
      <c r="AI814">
        <v>1</v>
      </c>
    </row>
    <row r="815" spans="1:35" x14ac:dyDescent="0.2">
      <c r="A815" s="102">
        <v>1531</v>
      </c>
      <c r="B815">
        <v>1812</v>
      </c>
      <c r="C815" t="s">
        <v>1335</v>
      </c>
      <c r="D815" t="s">
        <v>1249</v>
      </c>
      <c r="E815">
        <v>1206</v>
      </c>
      <c r="F815">
        <v>1220</v>
      </c>
      <c r="G815">
        <v>700</v>
      </c>
      <c r="H815" t="s">
        <v>1242</v>
      </c>
      <c r="I815">
        <v>4534</v>
      </c>
      <c r="J815" t="s">
        <v>1490</v>
      </c>
      <c r="K815" t="s">
        <v>1261</v>
      </c>
      <c r="L815">
        <v>4110</v>
      </c>
      <c r="M815">
        <v>4065</v>
      </c>
      <c r="N815">
        <v>200</v>
      </c>
      <c r="O815" t="s">
        <v>1239</v>
      </c>
      <c r="P815">
        <v>0.706648043979347</v>
      </c>
      <c r="Q815">
        <v>0.81622782622586698</v>
      </c>
      <c r="R815">
        <v>4.3640098154670202E-2</v>
      </c>
      <c r="S815">
        <v>8.5873897459876503E-2</v>
      </c>
      <c r="T815">
        <v>-2.2619569649669899</v>
      </c>
      <c r="U815">
        <v>2.2619569649669899</v>
      </c>
      <c r="V815">
        <v>2.80314886865097</v>
      </c>
      <c r="W815">
        <v>-9.58</v>
      </c>
      <c r="X815">
        <v>5.04</v>
      </c>
      <c r="Y815">
        <v>104162</v>
      </c>
      <c r="Z815">
        <v>5787</v>
      </c>
      <c r="AA815">
        <v>0.38</v>
      </c>
      <c r="AB815">
        <v>18</v>
      </c>
      <c r="AC815">
        <v>10</v>
      </c>
      <c r="AD815">
        <v>8</v>
      </c>
      <c r="AE815">
        <v>55.56</v>
      </c>
      <c r="AF815">
        <v>13</v>
      </c>
      <c r="AG815">
        <v>5</v>
      </c>
      <c r="AH815">
        <v>4</v>
      </c>
      <c r="AI815">
        <v>9</v>
      </c>
    </row>
    <row r="816" spans="1:35" x14ac:dyDescent="0.2">
      <c r="A816" s="102">
        <v>750</v>
      </c>
      <c r="B816">
        <v>1963</v>
      </c>
      <c r="C816" t="s">
        <v>1486</v>
      </c>
      <c r="D816" t="s">
        <v>1249</v>
      </c>
      <c r="E816">
        <v>1482</v>
      </c>
      <c r="F816">
        <v>1500</v>
      </c>
      <c r="G816">
        <v>600</v>
      </c>
      <c r="H816" t="s">
        <v>1239</v>
      </c>
      <c r="I816">
        <v>7701</v>
      </c>
      <c r="J816" t="s">
        <v>1679</v>
      </c>
      <c r="K816" t="s">
        <v>1248</v>
      </c>
      <c r="L816">
        <v>2760</v>
      </c>
      <c r="M816">
        <v>2789</v>
      </c>
      <c r="N816">
        <v>300</v>
      </c>
      <c r="O816" t="s">
        <v>1242</v>
      </c>
      <c r="P816">
        <v>0.87369010026986804</v>
      </c>
      <c r="Q816">
        <v>0.88067557483699399</v>
      </c>
      <c r="R816" s="15">
        <v>0.26238750780549502</v>
      </c>
      <c r="S816">
        <v>3.2754594191352501E-2</v>
      </c>
      <c r="T816">
        <v>1.7038866944345601</v>
      </c>
      <c r="U816">
        <v>1.7038866944345601</v>
      </c>
      <c r="V816">
        <v>2.0948242935739101</v>
      </c>
      <c r="W816">
        <v>4.82</v>
      </c>
      <c r="X816">
        <v>7.57</v>
      </c>
      <c r="Y816">
        <v>104109</v>
      </c>
      <c r="Z816">
        <v>6941</v>
      </c>
      <c r="AA816">
        <v>0.24</v>
      </c>
      <c r="AB816">
        <v>15</v>
      </c>
      <c r="AC816">
        <v>8</v>
      </c>
      <c r="AD816">
        <v>7</v>
      </c>
      <c r="AE816">
        <v>53.33</v>
      </c>
      <c r="AF816">
        <v>9</v>
      </c>
      <c r="AG816">
        <v>8</v>
      </c>
      <c r="AH816">
        <v>5</v>
      </c>
      <c r="AI816">
        <v>2</v>
      </c>
    </row>
    <row r="817" spans="1:35" x14ac:dyDescent="0.2">
      <c r="A817" s="102">
        <v>498</v>
      </c>
      <c r="B817">
        <v>7701</v>
      </c>
      <c r="C817" t="s">
        <v>1679</v>
      </c>
      <c r="D817" t="s">
        <v>1248</v>
      </c>
      <c r="E817">
        <v>2760</v>
      </c>
      <c r="F817">
        <v>2789</v>
      </c>
      <c r="G817">
        <v>400</v>
      </c>
      <c r="H817" t="s">
        <v>1242</v>
      </c>
      <c r="I817">
        <v>7951</v>
      </c>
      <c r="J817" t="s">
        <v>1564</v>
      </c>
      <c r="K817" t="s">
        <v>1262</v>
      </c>
      <c r="L817">
        <v>5440</v>
      </c>
      <c r="M817">
        <v>5450</v>
      </c>
      <c r="N817">
        <v>200</v>
      </c>
      <c r="O817" t="s">
        <v>1239</v>
      </c>
      <c r="P817">
        <v>0.78994174989150301</v>
      </c>
      <c r="Q817">
        <v>0.901024929915759</v>
      </c>
      <c r="R817">
        <v>0.32355012270584099</v>
      </c>
      <c r="S817" s="15">
        <v>6.6182858273695494E-2</v>
      </c>
      <c r="T817">
        <v>-1.64735741437837</v>
      </c>
      <c r="U817">
        <v>1.64735741437837</v>
      </c>
      <c r="V817">
        <v>2.2507688160266799</v>
      </c>
      <c r="W817">
        <v>-5.91</v>
      </c>
      <c r="X817">
        <v>2.35</v>
      </c>
      <c r="Y817">
        <v>103608</v>
      </c>
      <c r="Z817">
        <v>10361</v>
      </c>
      <c r="AA817">
        <v>0.6</v>
      </c>
      <c r="AB817">
        <v>10</v>
      </c>
      <c r="AC817">
        <v>7</v>
      </c>
      <c r="AD817">
        <v>3</v>
      </c>
      <c r="AE817">
        <v>70</v>
      </c>
      <c r="AF817">
        <v>12</v>
      </c>
      <c r="AG817">
        <v>5</v>
      </c>
      <c r="AH817">
        <v>3</v>
      </c>
      <c r="AI817">
        <v>2</v>
      </c>
    </row>
    <row r="818" spans="1:35" x14ac:dyDescent="0.2">
      <c r="A818" s="102">
        <v>615</v>
      </c>
      <c r="B818">
        <v>6134</v>
      </c>
      <c r="C818" t="s">
        <v>1461</v>
      </c>
      <c r="D818" t="s">
        <v>1251</v>
      </c>
      <c r="E818">
        <v>1750</v>
      </c>
      <c r="F818">
        <v>1810</v>
      </c>
      <c r="G818">
        <v>500</v>
      </c>
      <c r="H818" t="s">
        <v>1239</v>
      </c>
      <c r="I818">
        <v>9989</v>
      </c>
      <c r="J818" t="s">
        <v>2073</v>
      </c>
      <c r="K818" t="s">
        <v>1264</v>
      </c>
      <c r="L818">
        <v>3215</v>
      </c>
      <c r="M818">
        <v>3235</v>
      </c>
      <c r="N818">
        <v>300</v>
      </c>
      <c r="O818" t="s">
        <v>1242</v>
      </c>
      <c r="P818">
        <v>0.589625731087698</v>
      </c>
      <c r="Q818">
        <v>0.89231487196374004</v>
      </c>
      <c r="R818" s="15">
        <v>0.42791476859828198</v>
      </c>
      <c r="S818" s="106">
        <v>8.3038261993388596E-2</v>
      </c>
      <c r="T818">
        <v>2.1171452192384699</v>
      </c>
      <c r="U818">
        <v>2.1171452192384699</v>
      </c>
      <c r="V818">
        <v>2.40166744554472</v>
      </c>
      <c r="W818">
        <v>9.5500000000000007</v>
      </c>
      <c r="X818">
        <v>6.75</v>
      </c>
      <c r="Y818">
        <v>103345</v>
      </c>
      <c r="Z818">
        <v>4698</v>
      </c>
      <c r="AA818">
        <v>0.42</v>
      </c>
      <c r="AB818">
        <v>22</v>
      </c>
      <c r="AC818">
        <v>12</v>
      </c>
      <c r="AD818">
        <v>10</v>
      </c>
      <c r="AE818">
        <v>54.55</v>
      </c>
      <c r="AF818">
        <v>11</v>
      </c>
      <c r="AG818">
        <v>10</v>
      </c>
      <c r="AH818">
        <v>6</v>
      </c>
      <c r="AI818">
        <v>6</v>
      </c>
    </row>
    <row r="819" spans="1:35" x14ac:dyDescent="0.2">
      <c r="A819" s="102">
        <v>604</v>
      </c>
      <c r="B819">
        <v>1332</v>
      </c>
      <c r="C819" t="s">
        <v>1647</v>
      </c>
      <c r="D819" t="s">
        <v>1357</v>
      </c>
      <c r="E819">
        <v>571</v>
      </c>
      <c r="F819">
        <v>570</v>
      </c>
      <c r="G819">
        <v>1900</v>
      </c>
      <c r="H819" t="s">
        <v>1239</v>
      </c>
      <c r="I819">
        <v>3765</v>
      </c>
      <c r="J819" t="s">
        <v>1525</v>
      </c>
      <c r="K819" t="s">
        <v>1241</v>
      </c>
      <c r="L819">
        <v>1791</v>
      </c>
      <c r="M819">
        <v>1826</v>
      </c>
      <c r="N819">
        <v>600</v>
      </c>
      <c r="O819" t="s">
        <v>1242</v>
      </c>
      <c r="P819">
        <v>0.78911206586167604</v>
      </c>
      <c r="Q819">
        <v>0.893417489070502</v>
      </c>
      <c r="R819" s="106">
        <v>1.8715646131832998E-2</v>
      </c>
      <c r="S819">
        <v>4.8416797988124198E-2</v>
      </c>
      <c r="T819">
        <v>1.8015249003602001</v>
      </c>
      <c r="U819">
        <v>1.8015249003602001</v>
      </c>
      <c r="V819">
        <v>2.0038447485473601</v>
      </c>
      <c r="W819">
        <v>9.94</v>
      </c>
      <c r="X819">
        <v>1.1499999999999999</v>
      </c>
      <c r="Y819">
        <v>103323</v>
      </c>
      <c r="Z819">
        <v>4920</v>
      </c>
      <c r="AA819">
        <v>0.32</v>
      </c>
      <c r="AB819">
        <v>21</v>
      </c>
      <c r="AC819">
        <v>12</v>
      </c>
      <c r="AD819">
        <v>9</v>
      </c>
      <c r="AE819">
        <v>57.14</v>
      </c>
      <c r="AF819">
        <v>9</v>
      </c>
      <c r="AG819">
        <v>10</v>
      </c>
      <c r="AH819">
        <v>9</v>
      </c>
      <c r="AI819">
        <v>2</v>
      </c>
    </row>
    <row r="820" spans="1:35" x14ac:dyDescent="0.2">
      <c r="A820" s="102">
        <v>308</v>
      </c>
      <c r="B820">
        <v>5401</v>
      </c>
      <c r="C820" t="s">
        <v>1574</v>
      </c>
      <c r="D820" t="s">
        <v>1292</v>
      </c>
      <c r="E820">
        <v>1289.5</v>
      </c>
      <c r="F820">
        <v>1270.5</v>
      </c>
      <c r="G820">
        <v>900</v>
      </c>
      <c r="H820" t="s">
        <v>1242</v>
      </c>
      <c r="I820">
        <v>7751</v>
      </c>
      <c r="J820" t="s">
        <v>1667</v>
      </c>
      <c r="K820" t="s">
        <v>1244</v>
      </c>
      <c r="L820">
        <v>2676</v>
      </c>
      <c r="M820">
        <v>2724</v>
      </c>
      <c r="N820">
        <v>400</v>
      </c>
      <c r="O820" t="s">
        <v>1239</v>
      </c>
      <c r="P820">
        <v>0.90718155281236601</v>
      </c>
      <c r="Q820">
        <v>0.91510746450324498</v>
      </c>
      <c r="R820" s="15">
        <v>3.7241608600069399E-2</v>
      </c>
      <c r="S820">
        <v>8.3220824798852303E-3</v>
      </c>
      <c r="T820">
        <v>-3.6904505243104699</v>
      </c>
      <c r="U820">
        <v>3.6904505243104699</v>
      </c>
      <c r="V820">
        <v>2.99288100641802</v>
      </c>
      <c r="W820">
        <v>-15.05</v>
      </c>
      <c r="X820">
        <v>4.9400000000000004</v>
      </c>
      <c r="Y820">
        <v>103232</v>
      </c>
      <c r="Z820">
        <v>8603</v>
      </c>
      <c r="AA820">
        <v>0.45</v>
      </c>
      <c r="AB820">
        <v>12</v>
      </c>
      <c r="AC820">
        <v>9</v>
      </c>
      <c r="AD820">
        <v>3</v>
      </c>
      <c r="AE820">
        <v>75</v>
      </c>
      <c r="AF820">
        <v>14</v>
      </c>
      <c r="AG820">
        <v>3</v>
      </c>
      <c r="AH820">
        <v>2</v>
      </c>
      <c r="AI820">
        <v>7</v>
      </c>
    </row>
    <row r="821" spans="1:35" x14ac:dyDescent="0.2">
      <c r="A821" s="102">
        <v>853</v>
      </c>
      <c r="B821">
        <v>2730</v>
      </c>
      <c r="C821" t="s">
        <v>602</v>
      </c>
      <c r="D821" t="s">
        <v>1264</v>
      </c>
      <c r="E821">
        <v>999</v>
      </c>
      <c r="F821">
        <v>976</v>
      </c>
      <c r="G821">
        <v>800</v>
      </c>
      <c r="H821" t="s">
        <v>1239</v>
      </c>
      <c r="I821">
        <v>8919</v>
      </c>
      <c r="J821" t="s">
        <v>1652</v>
      </c>
      <c r="K821" t="s">
        <v>1260</v>
      </c>
      <c r="L821">
        <v>3665</v>
      </c>
      <c r="M821">
        <v>3795</v>
      </c>
      <c r="N821">
        <v>200</v>
      </c>
      <c r="O821" t="s">
        <v>1242</v>
      </c>
      <c r="P821">
        <v>0.82643275638441005</v>
      </c>
      <c r="Q821">
        <v>0.87164539964008902</v>
      </c>
      <c r="R821" s="15">
        <v>0.42539798172226601</v>
      </c>
      <c r="S821" s="15">
        <v>1.5542206973308201E-2</v>
      </c>
      <c r="T821">
        <v>0.78788503096139095</v>
      </c>
      <c r="U821">
        <v>0.78788503096139095</v>
      </c>
      <c r="V821">
        <v>0.48082155684196198</v>
      </c>
      <c r="W821">
        <v>3.16</v>
      </c>
      <c r="X821">
        <v>2.87</v>
      </c>
      <c r="Y821">
        <v>103037</v>
      </c>
      <c r="Z821">
        <v>7926</v>
      </c>
      <c r="AA821">
        <v>0.39</v>
      </c>
      <c r="AB821">
        <v>13</v>
      </c>
      <c r="AC821">
        <v>8</v>
      </c>
      <c r="AD821">
        <v>5</v>
      </c>
      <c r="AE821">
        <v>61.54</v>
      </c>
      <c r="AF821">
        <v>9</v>
      </c>
      <c r="AG821">
        <v>7</v>
      </c>
      <c r="AH821">
        <v>4</v>
      </c>
      <c r="AI821">
        <v>2</v>
      </c>
    </row>
    <row r="822" spans="1:35" x14ac:dyDescent="0.2">
      <c r="A822" s="102">
        <v>1364</v>
      </c>
      <c r="B822">
        <v>4114</v>
      </c>
      <c r="C822" t="s">
        <v>1391</v>
      </c>
      <c r="D822" t="s">
        <v>1263</v>
      </c>
      <c r="E822">
        <v>5830</v>
      </c>
      <c r="F822">
        <v>5800</v>
      </c>
      <c r="G822">
        <v>100</v>
      </c>
      <c r="H822" t="s">
        <v>1242</v>
      </c>
      <c r="I822">
        <v>7261</v>
      </c>
      <c r="J822" t="s">
        <v>1609</v>
      </c>
      <c r="K822" t="s">
        <v>1256</v>
      </c>
      <c r="L822">
        <v>854</v>
      </c>
      <c r="M822">
        <v>836</v>
      </c>
      <c r="N822">
        <v>700</v>
      </c>
      <c r="O822" t="s">
        <v>1239</v>
      </c>
      <c r="P822">
        <v>0.79253003359410101</v>
      </c>
      <c r="Q822">
        <v>0.83099618343095905</v>
      </c>
      <c r="R822" s="15">
        <v>0.12857864030844299</v>
      </c>
      <c r="S822" s="15">
        <v>5.4464044293412901E-2</v>
      </c>
      <c r="T822">
        <v>-0.170305861817346</v>
      </c>
      <c r="U822">
        <v>0.170305861817346</v>
      </c>
      <c r="V822">
        <v>1.4145181881505899</v>
      </c>
      <c r="W822">
        <v>-0.41</v>
      </c>
      <c r="X822">
        <v>0.9</v>
      </c>
      <c r="Y822">
        <v>102751</v>
      </c>
      <c r="Z822">
        <v>7339</v>
      </c>
      <c r="AA822">
        <v>0.59</v>
      </c>
      <c r="AB822">
        <v>14</v>
      </c>
      <c r="AC822">
        <v>9</v>
      </c>
      <c r="AD822">
        <v>5</v>
      </c>
      <c r="AE822">
        <v>64.290000000000006</v>
      </c>
      <c r="AF822">
        <v>13</v>
      </c>
      <c r="AG822">
        <v>5</v>
      </c>
      <c r="AH822">
        <v>2</v>
      </c>
      <c r="AI822">
        <v>7</v>
      </c>
    </row>
    <row r="823" spans="1:35" x14ac:dyDescent="0.2">
      <c r="A823" s="102">
        <v>114</v>
      </c>
      <c r="B823">
        <v>8601</v>
      </c>
      <c r="C823" t="s">
        <v>23</v>
      </c>
      <c r="D823" t="s">
        <v>1428</v>
      </c>
      <c r="E823">
        <v>510.6</v>
      </c>
      <c r="F823">
        <v>501.5</v>
      </c>
      <c r="G823">
        <v>1900</v>
      </c>
      <c r="H823" t="s">
        <v>1242</v>
      </c>
      <c r="I823">
        <v>8697</v>
      </c>
      <c r="J823" t="s">
        <v>895</v>
      </c>
      <c r="K823" t="s">
        <v>1245</v>
      </c>
      <c r="L823">
        <v>1900</v>
      </c>
      <c r="M823">
        <v>1905</v>
      </c>
      <c r="N823">
        <v>500</v>
      </c>
      <c r="O823" t="s">
        <v>1239</v>
      </c>
      <c r="P823">
        <v>0.565164118134444</v>
      </c>
      <c r="Q823">
        <v>0.94054492742778195</v>
      </c>
      <c r="R823" s="15">
        <v>1.27323443396433E-5</v>
      </c>
      <c r="S823">
        <v>2.0097164160499002E-3</v>
      </c>
      <c r="T823">
        <v>-3.2574133739339199</v>
      </c>
      <c r="U823">
        <v>3.2574133739339199</v>
      </c>
      <c r="V823">
        <v>1.7004810916395201</v>
      </c>
      <c r="W823">
        <v>-7.38</v>
      </c>
      <c r="X823">
        <v>0.04</v>
      </c>
      <c r="Y823">
        <v>102094</v>
      </c>
      <c r="Z823">
        <v>6381</v>
      </c>
      <c r="AA823">
        <v>0.31</v>
      </c>
      <c r="AB823">
        <v>16</v>
      </c>
      <c r="AC823">
        <v>10</v>
      </c>
      <c r="AD823">
        <v>6</v>
      </c>
      <c r="AE823">
        <v>62.5</v>
      </c>
      <c r="AF823">
        <v>14</v>
      </c>
      <c r="AG823">
        <v>4</v>
      </c>
      <c r="AH823">
        <v>3</v>
      </c>
      <c r="AI823">
        <v>9</v>
      </c>
    </row>
    <row r="824" spans="1:35" x14ac:dyDescent="0.2">
      <c r="A824" s="102">
        <v>200</v>
      </c>
      <c r="B824">
        <v>2127</v>
      </c>
      <c r="C824" t="s">
        <v>1419</v>
      </c>
      <c r="D824" t="s">
        <v>1253</v>
      </c>
      <c r="E824">
        <v>3465</v>
      </c>
      <c r="F824">
        <v>3600</v>
      </c>
      <c r="G824">
        <v>200</v>
      </c>
      <c r="H824" t="s">
        <v>1239</v>
      </c>
      <c r="I824">
        <v>7729</v>
      </c>
      <c r="J824" t="s">
        <v>544</v>
      </c>
      <c r="K824" t="s">
        <v>1248</v>
      </c>
      <c r="L824">
        <v>3600</v>
      </c>
      <c r="M824">
        <v>3715</v>
      </c>
      <c r="N824">
        <v>200</v>
      </c>
      <c r="O824" t="s">
        <v>1242</v>
      </c>
      <c r="P824">
        <v>0.54590990110721405</v>
      </c>
      <c r="Q824">
        <v>0.928571028275893</v>
      </c>
      <c r="R824" s="15">
        <v>9.9849045441638501E-2</v>
      </c>
      <c r="S824" s="106">
        <v>6.2343927893855804E-3</v>
      </c>
      <c r="T824">
        <v>1.28175615833155</v>
      </c>
      <c r="U824">
        <v>1.28175615833155</v>
      </c>
      <c r="V824">
        <v>0.78590318219450805</v>
      </c>
      <c r="W824">
        <v>4.7</v>
      </c>
      <c r="X824">
        <v>3.1</v>
      </c>
      <c r="Y824">
        <v>101176</v>
      </c>
      <c r="Z824">
        <v>7227</v>
      </c>
      <c r="AA824">
        <v>0.31</v>
      </c>
      <c r="AB824">
        <v>14</v>
      </c>
      <c r="AC824">
        <v>7</v>
      </c>
      <c r="AD824">
        <v>7</v>
      </c>
      <c r="AE824">
        <v>50</v>
      </c>
      <c r="AF824">
        <v>9</v>
      </c>
      <c r="AG824">
        <v>7</v>
      </c>
      <c r="AH824">
        <v>7</v>
      </c>
      <c r="AI824">
        <v>0</v>
      </c>
    </row>
    <row r="825" spans="1:35" x14ac:dyDescent="0.2">
      <c r="A825" s="102">
        <v>1439</v>
      </c>
      <c r="B825">
        <v>4917</v>
      </c>
      <c r="C825" t="s">
        <v>1572</v>
      </c>
      <c r="D825" t="s">
        <v>1263</v>
      </c>
      <c r="E825">
        <v>2450</v>
      </c>
      <c r="F825">
        <v>2422</v>
      </c>
      <c r="G825">
        <v>300</v>
      </c>
      <c r="H825" t="s">
        <v>1242</v>
      </c>
      <c r="I825">
        <v>7701</v>
      </c>
      <c r="J825" t="s">
        <v>1679</v>
      </c>
      <c r="K825" t="s">
        <v>1248</v>
      </c>
      <c r="L825">
        <v>2760</v>
      </c>
      <c r="M825">
        <v>2789</v>
      </c>
      <c r="N825">
        <v>300</v>
      </c>
      <c r="O825" t="s">
        <v>1239</v>
      </c>
      <c r="P825">
        <v>0.90999701653750498</v>
      </c>
      <c r="Q825">
        <v>0.82448622100542002</v>
      </c>
      <c r="R825" s="15">
        <v>8.4045348534552394E-2</v>
      </c>
      <c r="S825" s="15">
        <v>2.2095283239501398E-3</v>
      </c>
      <c r="T825">
        <v>-0.69011312806103198</v>
      </c>
      <c r="U825">
        <v>0.69011312806103198</v>
      </c>
      <c r="V825">
        <v>0.272218637686445</v>
      </c>
      <c r="W825">
        <v>-2.96</v>
      </c>
      <c r="X825">
        <v>13.16</v>
      </c>
      <c r="Y825">
        <v>101171</v>
      </c>
      <c r="Z825">
        <v>6323</v>
      </c>
      <c r="AA825">
        <v>0.31</v>
      </c>
      <c r="AB825">
        <v>16</v>
      </c>
      <c r="AC825">
        <v>8</v>
      </c>
      <c r="AD825">
        <v>8</v>
      </c>
      <c r="AE825">
        <v>50</v>
      </c>
      <c r="AF825">
        <v>11</v>
      </c>
      <c r="AG825">
        <v>7</v>
      </c>
      <c r="AH825">
        <v>6</v>
      </c>
      <c r="AI825">
        <v>3</v>
      </c>
    </row>
    <row r="826" spans="1:35" x14ac:dyDescent="0.2">
      <c r="A826" s="102">
        <v>1217</v>
      </c>
      <c r="B826">
        <v>1332</v>
      </c>
      <c r="C826" t="s">
        <v>1647</v>
      </c>
      <c r="D826" t="s">
        <v>1357</v>
      </c>
      <c r="E826">
        <v>571</v>
      </c>
      <c r="F826">
        <v>570</v>
      </c>
      <c r="G826">
        <v>1000</v>
      </c>
      <c r="H826" t="s">
        <v>1239</v>
      </c>
      <c r="I826">
        <v>4114</v>
      </c>
      <c r="J826" t="s">
        <v>1391</v>
      </c>
      <c r="K826" t="s">
        <v>1263</v>
      </c>
      <c r="L826">
        <v>5830</v>
      </c>
      <c r="M826">
        <v>5800</v>
      </c>
      <c r="N826">
        <v>100</v>
      </c>
      <c r="O826" t="s">
        <v>1242</v>
      </c>
      <c r="P826">
        <v>0.71835863727627003</v>
      </c>
      <c r="Q826">
        <v>0.84326904003180803</v>
      </c>
      <c r="R826">
        <v>4.18365325503878E-2</v>
      </c>
      <c r="S826">
        <v>3.4358544272775203E-2</v>
      </c>
      <c r="T826">
        <v>1.0662324293354799</v>
      </c>
      <c r="U826">
        <v>1.0662324293354799</v>
      </c>
      <c r="V826">
        <v>1.1747000018899001</v>
      </c>
      <c r="W826">
        <v>3.17</v>
      </c>
      <c r="X826">
        <v>1.72</v>
      </c>
      <c r="Y826">
        <v>100586</v>
      </c>
      <c r="Z826">
        <v>5588</v>
      </c>
      <c r="AA826">
        <v>0.53</v>
      </c>
      <c r="AB826">
        <v>18</v>
      </c>
      <c r="AC826">
        <v>11</v>
      </c>
      <c r="AD826">
        <v>7</v>
      </c>
      <c r="AE826">
        <v>61.11</v>
      </c>
      <c r="AF826">
        <v>11</v>
      </c>
      <c r="AG826">
        <v>8</v>
      </c>
      <c r="AH826">
        <v>6</v>
      </c>
      <c r="AI826">
        <v>4</v>
      </c>
    </row>
    <row r="827" spans="1:35" x14ac:dyDescent="0.2">
      <c r="A827" s="102">
        <v>154</v>
      </c>
      <c r="B827">
        <v>2206</v>
      </c>
      <c r="C827" t="s">
        <v>581</v>
      </c>
      <c r="D827" t="s">
        <v>1266</v>
      </c>
      <c r="E827">
        <v>4520</v>
      </c>
      <c r="F827">
        <v>4535</v>
      </c>
      <c r="G827">
        <v>200</v>
      </c>
      <c r="H827" t="s">
        <v>1239</v>
      </c>
      <c r="I827">
        <v>9603</v>
      </c>
      <c r="J827" t="s">
        <v>1412</v>
      </c>
      <c r="K827" t="s">
        <v>1253</v>
      </c>
      <c r="L827">
        <v>2318</v>
      </c>
      <c r="M827">
        <v>2329</v>
      </c>
      <c r="N827">
        <v>400</v>
      </c>
      <c r="O827" t="s">
        <v>1242</v>
      </c>
      <c r="P827">
        <v>0.83489107435843102</v>
      </c>
      <c r="Q827">
        <v>0.93312578649265399</v>
      </c>
      <c r="R827">
        <v>8.4951762629139393E-2</v>
      </c>
      <c r="S827">
        <v>6.08870038590675E-2</v>
      </c>
      <c r="T827">
        <v>2.19858324205057</v>
      </c>
      <c r="U827">
        <v>2.19858324205057</v>
      </c>
      <c r="V827">
        <v>1.6551040612308601</v>
      </c>
      <c r="W827">
        <v>11.85</v>
      </c>
      <c r="X827">
        <v>2.71</v>
      </c>
      <c r="Y827">
        <v>100232</v>
      </c>
      <c r="Z827">
        <v>9112</v>
      </c>
      <c r="AA827">
        <v>0.47</v>
      </c>
      <c r="AB827">
        <v>11</v>
      </c>
      <c r="AC827">
        <v>7</v>
      </c>
      <c r="AD827">
        <v>4</v>
      </c>
      <c r="AE827">
        <v>63.64</v>
      </c>
      <c r="AF827">
        <v>13</v>
      </c>
      <c r="AG827">
        <v>6</v>
      </c>
      <c r="AH827">
        <v>4</v>
      </c>
      <c r="AI827">
        <v>1</v>
      </c>
    </row>
    <row r="828" spans="1:35" x14ac:dyDescent="0.2">
      <c r="A828" s="102">
        <v>416</v>
      </c>
      <c r="B828">
        <v>1332</v>
      </c>
      <c r="C828" t="s">
        <v>1647</v>
      </c>
      <c r="D828" t="s">
        <v>1357</v>
      </c>
      <c r="E828">
        <v>571</v>
      </c>
      <c r="F828">
        <v>570</v>
      </c>
      <c r="G828">
        <v>1900</v>
      </c>
      <c r="H828" t="s">
        <v>1239</v>
      </c>
      <c r="I828">
        <v>7201</v>
      </c>
      <c r="J828" t="s">
        <v>1279</v>
      </c>
      <c r="K828" t="s">
        <v>1256</v>
      </c>
      <c r="L828">
        <v>484.9</v>
      </c>
      <c r="M828">
        <v>481.4</v>
      </c>
      <c r="N828">
        <v>2200</v>
      </c>
      <c r="O828" t="s">
        <v>1242</v>
      </c>
      <c r="P828">
        <v>0.68134837240392299</v>
      </c>
      <c r="Q828">
        <v>0.90596235686353199</v>
      </c>
      <c r="R828">
        <v>0.114167550542012</v>
      </c>
      <c r="S828">
        <v>1.57783199113774E-2</v>
      </c>
      <c r="T828">
        <v>2.3382524961121001</v>
      </c>
      <c r="U828">
        <v>2.3382524961121001</v>
      </c>
      <c r="V828">
        <v>2.3840849379526401</v>
      </c>
      <c r="W828">
        <v>16.05</v>
      </c>
      <c r="X828">
        <v>2.21</v>
      </c>
      <c r="Y828">
        <v>99702</v>
      </c>
      <c r="Z828">
        <v>4532</v>
      </c>
      <c r="AA828">
        <v>0.22</v>
      </c>
      <c r="AB828">
        <v>22</v>
      </c>
      <c r="AC828">
        <v>13</v>
      </c>
      <c r="AD828">
        <v>9</v>
      </c>
      <c r="AE828">
        <v>59.09</v>
      </c>
      <c r="AF828">
        <v>12</v>
      </c>
      <c r="AG828">
        <v>9</v>
      </c>
      <c r="AH828">
        <v>6</v>
      </c>
      <c r="AI828">
        <v>7</v>
      </c>
    </row>
    <row r="829" spans="1:35" x14ac:dyDescent="0.2">
      <c r="A829" s="102">
        <v>722</v>
      </c>
      <c r="B829">
        <v>5334</v>
      </c>
      <c r="C829" t="s">
        <v>1482</v>
      </c>
      <c r="D829" t="s">
        <v>1238</v>
      </c>
      <c r="E829">
        <v>1844</v>
      </c>
      <c r="F829">
        <v>1859</v>
      </c>
      <c r="G829">
        <v>500</v>
      </c>
      <c r="H829" t="s">
        <v>1239</v>
      </c>
      <c r="I829">
        <v>5803</v>
      </c>
      <c r="J829" t="s">
        <v>24</v>
      </c>
      <c r="K829" t="s">
        <v>1254</v>
      </c>
      <c r="L829">
        <v>367</v>
      </c>
      <c r="M829">
        <v>369</v>
      </c>
      <c r="N829">
        <v>2500</v>
      </c>
      <c r="O829" t="s">
        <v>1242</v>
      </c>
      <c r="P829">
        <v>0.93416880766613797</v>
      </c>
      <c r="Q829">
        <v>0.88294661989972001</v>
      </c>
      <c r="R829">
        <v>1.2227153378168499E-2</v>
      </c>
      <c r="S829" s="15">
        <v>3.5325176314802101E-2</v>
      </c>
      <c r="T829" s="15">
        <v>1.77879901565193</v>
      </c>
      <c r="U829" s="15">
        <v>1.77879901565193</v>
      </c>
      <c r="V829">
        <v>1.56004566414447</v>
      </c>
      <c r="W829">
        <v>5.68</v>
      </c>
      <c r="X829">
        <v>0.75</v>
      </c>
      <c r="Y829">
        <v>99615</v>
      </c>
      <c r="Z829">
        <v>5243</v>
      </c>
      <c r="AA829">
        <v>0.25</v>
      </c>
      <c r="AB829">
        <v>19</v>
      </c>
      <c r="AC829">
        <v>10</v>
      </c>
      <c r="AD829">
        <v>9</v>
      </c>
      <c r="AE829">
        <v>52.63</v>
      </c>
      <c r="AF829">
        <v>11</v>
      </c>
      <c r="AG829">
        <v>8</v>
      </c>
      <c r="AH829">
        <v>4</v>
      </c>
      <c r="AI829">
        <v>7</v>
      </c>
    </row>
    <row r="830" spans="1:35" x14ac:dyDescent="0.2">
      <c r="A830" s="102">
        <v>440</v>
      </c>
      <c r="B830">
        <v>7240</v>
      </c>
      <c r="C830" t="s">
        <v>782</v>
      </c>
      <c r="D830" t="s">
        <v>1256</v>
      </c>
      <c r="E830">
        <v>1472</v>
      </c>
      <c r="F830">
        <v>1490</v>
      </c>
      <c r="G830">
        <v>700</v>
      </c>
      <c r="H830" t="s">
        <v>1242</v>
      </c>
      <c r="I830">
        <v>8411</v>
      </c>
      <c r="J830" t="s">
        <v>1362</v>
      </c>
      <c r="K830" t="s">
        <v>1294</v>
      </c>
      <c r="L830">
        <v>154.6</v>
      </c>
      <c r="M830">
        <v>155.1</v>
      </c>
      <c r="N830">
        <v>6700</v>
      </c>
      <c r="O830" t="s">
        <v>1239</v>
      </c>
      <c r="P830">
        <v>0.890095766548328</v>
      </c>
      <c r="Q830">
        <v>0.90464489527130598</v>
      </c>
      <c r="R830">
        <v>0.247012996001965</v>
      </c>
      <c r="S830" s="106">
        <v>7.3805458887014105E-2</v>
      </c>
      <c r="T830">
        <v>-0.83419092925237204</v>
      </c>
      <c r="U830">
        <v>0.83419092925237204</v>
      </c>
      <c r="V830">
        <v>8.6431016492066696E-3</v>
      </c>
      <c r="W830">
        <v>-2.62</v>
      </c>
      <c r="X830">
        <v>0.37</v>
      </c>
      <c r="Y830">
        <v>99409</v>
      </c>
      <c r="Z830">
        <v>4970</v>
      </c>
      <c r="AA830">
        <v>0.22</v>
      </c>
      <c r="AB830">
        <v>20</v>
      </c>
      <c r="AC830">
        <v>11</v>
      </c>
      <c r="AD830">
        <v>9</v>
      </c>
      <c r="AE830">
        <v>55</v>
      </c>
      <c r="AF830">
        <v>13</v>
      </c>
      <c r="AG830">
        <v>8</v>
      </c>
      <c r="AH830">
        <v>3</v>
      </c>
      <c r="AI830">
        <v>9</v>
      </c>
    </row>
    <row r="831" spans="1:35" x14ac:dyDescent="0.2">
      <c r="A831" s="102">
        <v>1402</v>
      </c>
      <c r="B831">
        <v>1812</v>
      </c>
      <c r="C831" t="s">
        <v>1335</v>
      </c>
      <c r="D831" t="s">
        <v>1249</v>
      </c>
      <c r="E831">
        <v>1206</v>
      </c>
      <c r="F831">
        <v>1220</v>
      </c>
      <c r="G831">
        <v>900</v>
      </c>
      <c r="H831" t="s">
        <v>1242</v>
      </c>
      <c r="I831">
        <v>7202</v>
      </c>
      <c r="J831" t="s">
        <v>778</v>
      </c>
      <c r="K831" t="s">
        <v>1256</v>
      </c>
      <c r="L831">
        <v>1070</v>
      </c>
      <c r="M831">
        <v>1084</v>
      </c>
      <c r="N831">
        <v>1000</v>
      </c>
      <c r="O831" t="s">
        <v>1239</v>
      </c>
      <c r="P831">
        <v>0.69630603385086698</v>
      </c>
      <c r="Q831">
        <v>0.82749620360195297</v>
      </c>
      <c r="R831" s="15">
        <v>8.5039704383501696E-2</v>
      </c>
      <c r="S831" s="15">
        <v>3.6856847007328497E-2</v>
      </c>
      <c r="T831">
        <v>-0.60830654360342695</v>
      </c>
      <c r="U831">
        <v>0.60830654360342695</v>
      </c>
      <c r="V831">
        <v>0.94462470881050598</v>
      </c>
      <c r="W831">
        <v>-3.3</v>
      </c>
      <c r="X831">
        <v>1.28</v>
      </c>
      <c r="Y831">
        <v>99194</v>
      </c>
      <c r="Z831">
        <v>5511</v>
      </c>
      <c r="AA831">
        <v>0.23</v>
      </c>
      <c r="AB831">
        <v>18</v>
      </c>
      <c r="AC831">
        <v>10</v>
      </c>
      <c r="AD831">
        <v>8</v>
      </c>
      <c r="AE831">
        <v>55.56</v>
      </c>
      <c r="AF831">
        <v>11</v>
      </c>
      <c r="AG831">
        <v>8</v>
      </c>
      <c r="AH831">
        <v>4</v>
      </c>
      <c r="AI831">
        <v>6</v>
      </c>
    </row>
    <row r="832" spans="1:35" x14ac:dyDescent="0.2">
      <c r="A832" s="102">
        <v>1006</v>
      </c>
      <c r="B832">
        <v>3076</v>
      </c>
      <c r="C832" t="s">
        <v>1553</v>
      </c>
      <c r="D832" t="s">
        <v>1246</v>
      </c>
      <c r="E832">
        <v>1640</v>
      </c>
      <c r="F832">
        <v>1630</v>
      </c>
      <c r="G832">
        <v>500</v>
      </c>
      <c r="H832" t="s">
        <v>1242</v>
      </c>
      <c r="I832">
        <v>5947</v>
      </c>
      <c r="J832" t="s">
        <v>228</v>
      </c>
      <c r="K832" t="s">
        <v>1436</v>
      </c>
      <c r="L832">
        <v>7790</v>
      </c>
      <c r="M832">
        <v>7950</v>
      </c>
      <c r="N832">
        <v>100</v>
      </c>
      <c r="O832" t="s">
        <v>1239</v>
      </c>
      <c r="P832">
        <v>0.73802744750808602</v>
      </c>
      <c r="Q832">
        <v>0.85849987027612196</v>
      </c>
      <c r="R832" s="15">
        <v>2.7190909358742101E-3</v>
      </c>
      <c r="S832">
        <v>6.8322235751515901E-4</v>
      </c>
      <c r="T832">
        <v>-3.94792277719114</v>
      </c>
      <c r="U832">
        <v>3.94792277719114</v>
      </c>
      <c r="V832">
        <v>3.7033281702512402</v>
      </c>
      <c r="W832">
        <v>-13.89</v>
      </c>
      <c r="X832">
        <v>2.52</v>
      </c>
      <c r="Y832">
        <v>98830</v>
      </c>
      <c r="Z832">
        <v>7602</v>
      </c>
      <c r="AA832">
        <v>0.48</v>
      </c>
      <c r="AB832">
        <v>13</v>
      </c>
      <c r="AC832">
        <v>9</v>
      </c>
      <c r="AD832">
        <v>4</v>
      </c>
      <c r="AE832">
        <v>69.23</v>
      </c>
      <c r="AF832">
        <v>13</v>
      </c>
      <c r="AG832">
        <v>4</v>
      </c>
      <c r="AH832">
        <v>4</v>
      </c>
      <c r="AI832">
        <v>5</v>
      </c>
    </row>
    <row r="833" spans="1:35" x14ac:dyDescent="0.2">
      <c r="A833" s="102">
        <v>675</v>
      </c>
      <c r="B833">
        <v>6370</v>
      </c>
      <c r="C833" t="s">
        <v>1480</v>
      </c>
      <c r="D833" t="s">
        <v>1251</v>
      </c>
      <c r="E833">
        <v>3090</v>
      </c>
      <c r="F833">
        <v>3055</v>
      </c>
      <c r="G833">
        <v>300</v>
      </c>
      <c r="H833" t="s">
        <v>1242</v>
      </c>
      <c r="I833">
        <v>8572</v>
      </c>
      <c r="J833" t="s">
        <v>1207</v>
      </c>
      <c r="K833" t="s">
        <v>1245</v>
      </c>
      <c r="L833">
        <v>497</v>
      </c>
      <c r="M833">
        <v>494</v>
      </c>
      <c r="N833">
        <v>1900</v>
      </c>
      <c r="O833" t="s">
        <v>1239</v>
      </c>
      <c r="P833">
        <v>0.67706511699249605</v>
      </c>
      <c r="Q833">
        <v>0.88692855373812296</v>
      </c>
      <c r="R833">
        <v>7.9747284052412801E-3</v>
      </c>
      <c r="S833">
        <v>4.8595534274506101E-2</v>
      </c>
      <c r="T833">
        <v>-1.14842712673153</v>
      </c>
      <c r="U833">
        <v>1.14842712673153</v>
      </c>
      <c r="V833">
        <v>1.0537384605696201</v>
      </c>
      <c r="W833">
        <v>-6.65</v>
      </c>
      <c r="X833">
        <v>2.41</v>
      </c>
      <c r="Y833">
        <v>98434</v>
      </c>
      <c r="Z833">
        <v>6152</v>
      </c>
      <c r="AA833">
        <v>0.28000000000000003</v>
      </c>
      <c r="AB833">
        <v>16</v>
      </c>
      <c r="AC833">
        <v>8</v>
      </c>
      <c r="AD833">
        <v>8</v>
      </c>
      <c r="AE833">
        <v>50</v>
      </c>
      <c r="AF833">
        <v>14</v>
      </c>
      <c r="AG833">
        <v>5</v>
      </c>
      <c r="AH833">
        <v>2</v>
      </c>
      <c r="AI833">
        <v>9</v>
      </c>
    </row>
    <row r="834" spans="1:35" x14ac:dyDescent="0.2">
      <c r="A834" s="102">
        <v>1570</v>
      </c>
      <c r="B834">
        <v>4061</v>
      </c>
      <c r="C834" t="s">
        <v>1473</v>
      </c>
      <c r="D834" t="s">
        <v>1263</v>
      </c>
      <c r="E834">
        <v>2818</v>
      </c>
      <c r="F834">
        <v>2847</v>
      </c>
      <c r="G834">
        <v>300</v>
      </c>
      <c r="H834" t="s">
        <v>1239</v>
      </c>
      <c r="I834">
        <v>7327</v>
      </c>
      <c r="J834" t="s">
        <v>1487</v>
      </c>
      <c r="K834" t="s">
        <v>1294</v>
      </c>
      <c r="L834">
        <v>2484</v>
      </c>
      <c r="M834">
        <v>2453</v>
      </c>
      <c r="N834">
        <v>300</v>
      </c>
      <c r="O834" t="s">
        <v>1242</v>
      </c>
      <c r="P834">
        <v>0.95271454293436997</v>
      </c>
      <c r="Q834">
        <v>0.81275653765755895</v>
      </c>
      <c r="R834">
        <v>0.33548298725702103</v>
      </c>
      <c r="S834" s="15">
        <v>6.9741431101292606E-2</v>
      </c>
      <c r="T834">
        <v>1.71189563822288</v>
      </c>
      <c r="U834">
        <v>1.71189563822288</v>
      </c>
      <c r="V834">
        <v>1.3488472988796401</v>
      </c>
      <c r="W834">
        <v>4.4400000000000004</v>
      </c>
      <c r="X834">
        <v>13.84</v>
      </c>
      <c r="Y834">
        <v>98061</v>
      </c>
      <c r="Z834">
        <v>32687</v>
      </c>
      <c r="AA834">
        <v>1.72</v>
      </c>
      <c r="AB834">
        <v>3</v>
      </c>
      <c r="AC834">
        <v>3</v>
      </c>
      <c r="AD834">
        <v>0</v>
      </c>
      <c r="AE834">
        <v>100</v>
      </c>
      <c r="AF834">
        <v>16</v>
      </c>
      <c r="AG834">
        <v>1</v>
      </c>
      <c r="AH834">
        <v>0</v>
      </c>
      <c r="AI834">
        <v>2</v>
      </c>
    </row>
    <row r="835" spans="1:35" x14ac:dyDescent="0.2">
      <c r="A835" s="102">
        <v>48</v>
      </c>
      <c r="B835">
        <v>2001</v>
      </c>
      <c r="C835" t="s">
        <v>1160</v>
      </c>
      <c r="D835" t="s">
        <v>1266</v>
      </c>
      <c r="E835">
        <v>1630</v>
      </c>
      <c r="F835">
        <v>1606</v>
      </c>
      <c r="G835">
        <v>600</v>
      </c>
      <c r="H835" t="s">
        <v>1242</v>
      </c>
      <c r="I835">
        <v>7182</v>
      </c>
      <c r="J835" t="s">
        <v>1354</v>
      </c>
      <c r="K835" t="s">
        <v>1294</v>
      </c>
      <c r="L835">
        <v>993</v>
      </c>
      <c r="M835">
        <v>991</v>
      </c>
      <c r="N835">
        <v>1000</v>
      </c>
      <c r="O835" t="s">
        <v>1239</v>
      </c>
      <c r="P835">
        <v>0.89677663415251196</v>
      </c>
      <c r="Q835">
        <v>0.95497294259006604</v>
      </c>
      <c r="R835" s="106">
        <v>9.20121777460765E-3</v>
      </c>
      <c r="S835" s="15">
        <v>4.4909265630131199E-5</v>
      </c>
      <c r="T835">
        <v>-0.26386398322889798</v>
      </c>
      <c r="U835">
        <v>0.26386398322889798</v>
      </c>
      <c r="V835">
        <v>0.30578251424381397</v>
      </c>
      <c r="W835">
        <v>-0.25</v>
      </c>
      <c r="X835">
        <v>2.84</v>
      </c>
      <c r="Y835">
        <v>97732</v>
      </c>
      <c r="Z835">
        <v>5144</v>
      </c>
      <c r="AA835">
        <v>0.24</v>
      </c>
      <c r="AB835">
        <v>19</v>
      </c>
      <c r="AC835">
        <v>11</v>
      </c>
      <c r="AD835">
        <v>8</v>
      </c>
      <c r="AE835">
        <v>57.89</v>
      </c>
      <c r="AF835">
        <v>17</v>
      </c>
      <c r="AG835">
        <v>3</v>
      </c>
      <c r="AH835">
        <v>3</v>
      </c>
      <c r="AI835">
        <v>13</v>
      </c>
    </row>
    <row r="836" spans="1:35" x14ac:dyDescent="0.2">
      <c r="A836" s="102">
        <v>1327</v>
      </c>
      <c r="B836">
        <v>3865</v>
      </c>
      <c r="C836" t="s">
        <v>1189</v>
      </c>
      <c r="D836" t="s">
        <v>1453</v>
      </c>
      <c r="E836">
        <v>460</v>
      </c>
      <c r="F836">
        <v>476</v>
      </c>
      <c r="G836">
        <v>2300</v>
      </c>
      <c r="H836" t="s">
        <v>1239</v>
      </c>
      <c r="I836">
        <v>9716</v>
      </c>
      <c r="J836" t="s">
        <v>1438</v>
      </c>
      <c r="K836" t="s">
        <v>1253</v>
      </c>
      <c r="L836">
        <v>1074</v>
      </c>
      <c r="M836">
        <v>1096</v>
      </c>
      <c r="N836">
        <v>1000</v>
      </c>
      <c r="O836" t="s">
        <v>1242</v>
      </c>
      <c r="P836">
        <v>0.92952944898519996</v>
      </c>
      <c r="Q836">
        <v>0.83428972862274997</v>
      </c>
      <c r="R836" s="15">
        <v>2.9174103242293201E-3</v>
      </c>
      <c r="S836">
        <v>2.2611419081691501E-3</v>
      </c>
      <c r="T836">
        <v>2.5767876251273298</v>
      </c>
      <c r="U836">
        <v>2.5767876251273298</v>
      </c>
      <c r="V836">
        <v>1.66411232673163</v>
      </c>
      <c r="W836">
        <v>7.29</v>
      </c>
      <c r="X836">
        <v>0.11</v>
      </c>
      <c r="Y836">
        <v>97690</v>
      </c>
      <c r="Z836">
        <v>5142</v>
      </c>
      <c r="AA836">
        <v>0.24</v>
      </c>
      <c r="AB836">
        <v>19</v>
      </c>
      <c r="AC836">
        <v>9</v>
      </c>
      <c r="AD836">
        <v>10</v>
      </c>
      <c r="AE836">
        <v>47.37</v>
      </c>
      <c r="AF836">
        <v>9</v>
      </c>
      <c r="AG836">
        <v>9</v>
      </c>
      <c r="AH836">
        <v>7</v>
      </c>
      <c r="AI836">
        <v>3</v>
      </c>
    </row>
    <row r="837" spans="1:35" x14ac:dyDescent="0.2">
      <c r="A837" s="102">
        <v>1588</v>
      </c>
      <c r="B837">
        <v>3076</v>
      </c>
      <c r="C837" t="s">
        <v>1553</v>
      </c>
      <c r="D837" t="s">
        <v>1246</v>
      </c>
      <c r="E837">
        <v>1640</v>
      </c>
      <c r="F837">
        <v>1630</v>
      </c>
      <c r="G837">
        <v>700</v>
      </c>
      <c r="H837" t="s">
        <v>1242</v>
      </c>
      <c r="I837">
        <v>9142</v>
      </c>
      <c r="J837" t="s">
        <v>917</v>
      </c>
      <c r="K837" t="s">
        <v>1359</v>
      </c>
      <c r="L837">
        <v>3525</v>
      </c>
      <c r="M837">
        <v>3570</v>
      </c>
      <c r="N837">
        <v>300</v>
      </c>
      <c r="O837" t="s">
        <v>1239</v>
      </c>
      <c r="P837">
        <v>0.52471354375340895</v>
      </c>
      <c r="Q837">
        <v>0.81087134301335395</v>
      </c>
      <c r="R837" s="15">
        <v>0.101813016458089</v>
      </c>
      <c r="S837">
        <v>4.2134423050785696E-3</v>
      </c>
      <c r="T837">
        <v>-3.6737714897076801</v>
      </c>
      <c r="U837">
        <v>3.6737714897076801</v>
      </c>
      <c r="V837">
        <v>3.28509087666309</v>
      </c>
      <c r="W837">
        <v>-15.81</v>
      </c>
      <c r="X837">
        <v>6.54</v>
      </c>
      <c r="Y837">
        <v>96877</v>
      </c>
      <c r="Z837">
        <v>7452</v>
      </c>
      <c r="AA837">
        <v>0.46</v>
      </c>
      <c r="AB837">
        <v>13</v>
      </c>
      <c r="AC837">
        <v>7</v>
      </c>
      <c r="AD837">
        <v>6</v>
      </c>
      <c r="AE837">
        <v>53.85</v>
      </c>
      <c r="AF837">
        <v>12</v>
      </c>
      <c r="AG837">
        <v>6</v>
      </c>
      <c r="AH837">
        <v>4</v>
      </c>
      <c r="AI837">
        <v>3</v>
      </c>
    </row>
    <row r="838" spans="1:35" x14ac:dyDescent="0.2">
      <c r="A838" s="102">
        <v>644</v>
      </c>
      <c r="B838">
        <v>4183</v>
      </c>
      <c r="C838" t="s">
        <v>1432</v>
      </c>
      <c r="D838" t="s">
        <v>1263</v>
      </c>
      <c r="E838">
        <v>2400</v>
      </c>
      <c r="F838">
        <v>2450</v>
      </c>
      <c r="G838">
        <v>400</v>
      </c>
      <c r="H838" t="s">
        <v>1239</v>
      </c>
      <c r="I838">
        <v>6301</v>
      </c>
      <c r="J838" t="s">
        <v>53</v>
      </c>
      <c r="K838" t="s">
        <v>1251</v>
      </c>
      <c r="L838">
        <v>2219</v>
      </c>
      <c r="M838">
        <v>2241.5</v>
      </c>
      <c r="N838">
        <v>400</v>
      </c>
      <c r="O838" t="s">
        <v>1242</v>
      </c>
      <c r="P838">
        <v>0.61816279880536895</v>
      </c>
      <c r="Q838">
        <v>0.88916007906054995</v>
      </c>
      <c r="R838" s="15">
        <v>0.41646825784812702</v>
      </c>
      <c r="S838">
        <v>2.3279644364435002E-2</v>
      </c>
      <c r="T838">
        <v>1.68097391323547</v>
      </c>
      <c r="U838">
        <v>1.68097391323547</v>
      </c>
      <c r="V838">
        <v>2.3016052434290999</v>
      </c>
      <c r="W838">
        <v>6.18</v>
      </c>
      <c r="X838">
        <v>8.51</v>
      </c>
      <c r="Y838">
        <v>96793</v>
      </c>
      <c r="Z838">
        <v>8066</v>
      </c>
      <c r="AA838">
        <v>0.41</v>
      </c>
      <c r="AB838">
        <v>12</v>
      </c>
      <c r="AC838">
        <v>8</v>
      </c>
      <c r="AD838">
        <v>4</v>
      </c>
      <c r="AE838">
        <v>66.67</v>
      </c>
      <c r="AF838">
        <v>15</v>
      </c>
      <c r="AG838">
        <v>2</v>
      </c>
      <c r="AH838">
        <v>1</v>
      </c>
      <c r="AI838">
        <v>9</v>
      </c>
    </row>
    <row r="839" spans="1:35" x14ac:dyDescent="0.2">
      <c r="A839" s="102">
        <v>546</v>
      </c>
      <c r="B839">
        <v>4208</v>
      </c>
      <c r="C839" t="s">
        <v>1430</v>
      </c>
      <c r="D839" t="s">
        <v>1263</v>
      </c>
      <c r="E839">
        <v>2070</v>
      </c>
      <c r="F839">
        <v>2080</v>
      </c>
      <c r="G839">
        <v>400</v>
      </c>
      <c r="H839" t="s">
        <v>1242</v>
      </c>
      <c r="I839">
        <v>7259</v>
      </c>
      <c r="J839" t="s">
        <v>25</v>
      </c>
      <c r="K839" t="s">
        <v>1256</v>
      </c>
      <c r="L839">
        <v>3750</v>
      </c>
      <c r="M839">
        <v>3725</v>
      </c>
      <c r="N839">
        <v>200</v>
      </c>
      <c r="O839" t="s">
        <v>1239</v>
      </c>
      <c r="P839">
        <v>0.82491392542756703</v>
      </c>
      <c r="Q839">
        <v>0.89741860842616705</v>
      </c>
      <c r="R839" s="15">
        <v>0.16742806786646999</v>
      </c>
      <c r="S839" s="15">
        <v>3.76042958043209E-3</v>
      </c>
      <c r="T839">
        <v>-0.95667797427152401</v>
      </c>
      <c r="U839">
        <v>0.95667797427152401</v>
      </c>
      <c r="V839">
        <v>1.3076994599159</v>
      </c>
      <c r="W839">
        <v>-3.44</v>
      </c>
      <c r="X839">
        <v>11.68</v>
      </c>
      <c r="Y839">
        <v>96669</v>
      </c>
      <c r="Z839">
        <v>8056</v>
      </c>
      <c r="AA839">
        <v>0.51</v>
      </c>
      <c r="AB839">
        <v>12</v>
      </c>
      <c r="AC839">
        <v>7</v>
      </c>
      <c r="AD839">
        <v>5</v>
      </c>
      <c r="AE839">
        <v>58.33</v>
      </c>
      <c r="AF839">
        <v>14</v>
      </c>
      <c r="AG839">
        <v>5</v>
      </c>
      <c r="AH839">
        <v>2</v>
      </c>
      <c r="AI839">
        <v>5</v>
      </c>
    </row>
    <row r="840" spans="1:35" x14ac:dyDescent="0.2">
      <c r="A840" s="102">
        <v>1514</v>
      </c>
      <c r="B840">
        <v>3405</v>
      </c>
      <c r="C840" t="s">
        <v>1915</v>
      </c>
      <c r="D840" t="s">
        <v>1263</v>
      </c>
      <c r="E840">
        <v>1200</v>
      </c>
      <c r="F840">
        <v>1214</v>
      </c>
      <c r="G840">
        <v>900</v>
      </c>
      <c r="H840" t="s">
        <v>1242</v>
      </c>
      <c r="I840">
        <v>5301</v>
      </c>
      <c r="J840" t="s">
        <v>698</v>
      </c>
      <c r="K840" t="s">
        <v>1238</v>
      </c>
      <c r="L840">
        <v>966</v>
      </c>
      <c r="M840">
        <v>1001</v>
      </c>
      <c r="N840">
        <v>1100</v>
      </c>
      <c r="O840" t="s">
        <v>1239</v>
      </c>
      <c r="P840">
        <v>0.54718252832417602</v>
      </c>
      <c r="Q840">
        <v>0.81775589973507301</v>
      </c>
      <c r="R840">
        <v>1.55557625867622E-2</v>
      </c>
      <c r="S840">
        <v>1.62421183194882E-2</v>
      </c>
      <c r="T840">
        <v>-1.0180355689952401</v>
      </c>
      <c r="U840">
        <v>1.0180355689952401</v>
      </c>
      <c r="V840">
        <v>0.3483790613271</v>
      </c>
      <c r="W840">
        <v>-3.77</v>
      </c>
      <c r="X840">
        <v>0.78</v>
      </c>
      <c r="Y840">
        <v>96547</v>
      </c>
      <c r="Z840">
        <v>4198</v>
      </c>
      <c r="AA840">
        <v>0.26</v>
      </c>
      <c r="AB840">
        <v>23</v>
      </c>
      <c r="AC840">
        <v>13</v>
      </c>
      <c r="AD840">
        <v>10</v>
      </c>
      <c r="AE840">
        <v>56.52</v>
      </c>
      <c r="AF840">
        <v>8</v>
      </c>
      <c r="AG840">
        <v>12</v>
      </c>
      <c r="AH840">
        <v>9</v>
      </c>
      <c r="AI840">
        <v>2</v>
      </c>
    </row>
    <row r="841" spans="1:35" x14ac:dyDescent="0.2">
      <c r="A841" s="102">
        <v>915</v>
      </c>
      <c r="B841">
        <v>4188</v>
      </c>
      <c r="C841" t="s">
        <v>1452</v>
      </c>
      <c r="D841" t="s">
        <v>1263</v>
      </c>
      <c r="E841">
        <v>761</v>
      </c>
      <c r="F841">
        <v>773.5</v>
      </c>
      <c r="G841">
        <v>1400</v>
      </c>
      <c r="H841" t="s">
        <v>1239</v>
      </c>
      <c r="I841">
        <v>6481</v>
      </c>
      <c r="J841" t="s">
        <v>1648</v>
      </c>
      <c r="K841" t="s">
        <v>1251</v>
      </c>
      <c r="L841">
        <v>2555</v>
      </c>
      <c r="M841">
        <v>2640</v>
      </c>
      <c r="N841">
        <v>400</v>
      </c>
      <c r="O841" t="s">
        <v>1242</v>
      </c>
      <c r="P841">
        <v>0.756260536352933</v>
      </c>
      <c r="Q841">
        <v>0.86600099211156001</v>
      </c>
      <c r="R841" s="15">
        <v>0.164355118950505</v>
      </c>
      <c r="S841" s="106">
        <v>2.2808704049042599E-2</v>
      </c>
      <c r="T841">
        <v>2.2889916526582099</v>
      </c>
      <c r="U841">
        <v>2.2889916526582099</v>
      </c>
      <c r="V841">
        <v>1.58411911362105</v>
      </c>
      <c r="W841">
        <v>6.41</v>
      </c>
      <c r="X841">
        <v>2.5499999999999998</v>
      </c>
      <c r="Y841">
        <v>95996</v>
      </c>
      <c r="Z841">
        <v>6400</v>
      </c>
      <c r="AA841">
        <v>0.37</v>
      </c>
      <c r="AB841">
        <v>15</v>
      </c>
      <c r="AC841">
        <v>8</v>
      </c>
      <c r="AD841">
        <v>7</v>
      </c>
      <c r="AE841">
        <v>53.33</v>
      </c>
      <c r="AF841">
        <v>12</v>
      </c>
      <c r="AG841">
        <v>7</v>
      </c>
      <c r="AH841">
        <v>2</v>
      </c>
      <c r="AI841">
        <v>6</v>
      </c>
    </row>
    <row r="842" spans="1:35" x14ac:dyDescent="0.2">
      <c r="A842" s="102">
        <v>432</v>
      </c>
      <c r="B842">
        <v>2229</v>
      </c>
      <c r="C842" t="s">
        <v>1848</v>
      </c>
      <c r="D842" t="s">
        <v>1266</v>
      </c>
      <c r="E842">
        <v>2951</v>
      </c>
      <c r="F842">
        <v>2923</v>
      </c>
      <c r="G842">
        <v>300</v>
      </c>
      <c r="H842" t="s">
        <v>1242</v>
      </c>
      <c r="I842">
        <v>9684</v>
      </c>
      <c r="J842" t="s">
        <v>1421</v>
      </c>
      <c r="K842" t="s">
        <v>1241</v>
      </c>
      <c r="L842">
        <v>4715</v>
      </c>
      <c r="M842">
        <v>4725</v>
      </c>
      <c r="N842">
        <v>200</v>
      </c>
      <c r="O842" t="s">
        <v>1239</v>
      </c>
      <c r="P842">
        <v>0.95196789561374096</v>
      </c>
      <c r="Q842">
        <v>0.90526623112553395</v>
      </c>
      <c r="R842">
        <v>8.79856831399169E-3</v>
      </c>
      <c r="S842">
        <v>1.1443827380859799E-3</v>
      </c>
      <c r="T842">
        <v>-1.52939470979778</v>
      </c>
      <c r="U842">
        <v>1.52939470979778</v>
      </c>
      <c r="V842">
        <v>1.8144890476480999</v>
      </c>
      <c r="W842">
        <v>-7.06</v>
      </c>
      <c r="X842">
        <v>7.21</v>
      </c>
      <c r="Y842">
        <v>95875</v>
      </c>
      <c r="Z842">
        <v>7990</v>
      </c>
      <c r="AA842">
        <v>0.21</v>
      </c>
      <c r="AB842">
        <v>12</v>
      </c>
      <c r="AC842">
        <v>6</v>
      </c>
      <c r="AD842">
        <v>6</v>
      </c>
      <c r="AE842">
        <v>50</v>
      </c>
      <c r="AF842">
        <v>10</v>
      </c>
      <c r="AG842">
        <v>5</v>
      </c>
      <c r="AH842">
        <v>4</v>
      </c>
      <c r="AI842">
        <v>3</v>
      </c>
    </row>
    <row r="843" spans="1:35" x14ac:dyDescent="0.2">
      <c r="A843" s="102">
        <v>552</v>
      </c>
      <c r="B843">
        <v>4114</v>
      </c>
      <c r="C843" t="s">
        <v>1391</v>
      </c>
      <c r="D843" t="s">
        <v>1263</v>
      </c>
      <c r="E843">
        <v>5830</v>
      </c>
      <c r="F843">
        <v>5800</v>
      </c>
      <c r="G843">
        <v>100</v>
      </c>
      <c r="H843" t="s">
        <v>1239</v>
      </c>
      <c r="I843">
        <v>7276</v>
      </c>
      <c r="J843" t="s">
        <v>1290</v>
      </c>
      <c r="K843" t="s">
        <v>1244</v>
      </c>
      <c r="L843">
        <v>4410</v>
      </c>
      <c r="M843">
        <v>4445</v>
      </c>
      <c r="N843">
        <v>100</v>
      </c>
      <c r="O843" t="s">
        <v>1242</v>
      </c>
      <c r="P843">
        <v>0.83041702311517396</v>
      </c>
      <c r="Q843">
        <v>0.89725944226234899</v>
      </c>
      <c r="R843">
        <v>0.18372313967637599</v>
      </c>
      <c r="S843">
        <v>4.38947830305294E-3</v>
      </c>
      <c r="T843">
        <v>0.79276995716674103</v>
      </c>
      <c r="U843">
        <v>0.79276995716674103</v>
      </c>
      <c r="V843">
        <v>0.72753307709022297</v>
      </c>
      <c r="W843">
        <v>3.62</v>
      </c>
      <c r="X843">
        <v>23.36</v>
      </c>
      <c r="Y843">
        <v>94329</v>
      </c>
      <c r="Z843">
        <v>10481</v>
      </c>
      <c r="AA843">
        <v>0.73</v>
      </c>
      <c r="AB843">
        <v>9</v>
      </c>
      <c r="AC843">
        <v>5</v>
      </c>
      <c r="AD843">
        <v>4</v>
      </c>
      <c r="AE843">
        <v>55.56</v>
      </c>
      <c r="AF843">
        <v>9</v>
      </c>
      <c r="AG843">
        <v>5</v>
      </c>
      <c r="AH843">
        <v>2</v>
      </c>
      <c r="AI843">
        <v>2</v>
      </c>
    </row>
    <row r="844" spans="1:35" x14ac:dyDescent="0.2">
      <c r="A844" s="102">
        <v>1483</v>
      </c>
      <c r="B844">
        <v>9303</v>
      </c>
      <c r="C844" t="s">
        <v>1638</v>
      </c>
      <c r="D844" t="s">
        <v>1657</v>
      </c>
      <c r="E844">
        <v>1375</v>
      </c>
      <c r="F844">
        <v>1379</v>
      </c>
      <c r="G844">
        <v>700</v>
      </c>
      <c r="H844" t="s">
        <v>1239</v>
      </c>
      <c r="I844">
        <v>9989</v>
      </c>
      <c r="J844" t="s">
        <v>2073</v>
      </c>
      <c r="K844" t="s">
        <v>1264</v>
      </c>
      <c r="L844">
        <v>3215</v>
      </c>
      <c r="M844">
        <v>3235</v>
      </c>
      <c r="N844">
        <v>300</v>
      </c>
      <c r="O844" t="s">
        <v>1242</v>
      </c>
      <c r="P844">
        <v>0.63106815232389102</v>
      </c>
      <c r="Q844">
        <v>0.82106252618782105</v>
      </c>
      <c r="R844">
        <v>6.4978048705925606E-2</v>
      </c>
      <c r="S844" s="15">
        <v>1.5940660519062399E-5</v>
      </c>
      <c r="T844">
        <v>1.8023603911741899</v>
      </c>
      <c r="U844">
        <v>1.8023603911741899</v>
      </c>
      <c r="V844">
        <v>2.15616145532687</v>
      </c>
      <c r="W844">
        <v>8.19</v>
      </c>
      <c r="X844">
        <v>0.54</v>
      </c>
      <c r="Y844">
        <v>94125</v>
      </c>
      <c r="Z844">
        <v>4706</v>
      </c>
      <c r="AA844">
        <v>0.23</v>
      </c>
      <c r="AB844">
        <v>20</v>
      </c>
      <c r="AC844">
        <v>10</v>
      </c>
      <c r="AD844">
        <v>10</v>
      </c>
      <c r="AE844">
        <v>50</v>
      </c>
      <c r="AF844">
        <v>13</v>
      </c>
      <c r="AG844">
        <v>6</v>
      </c>
      <c r="AH844">
        <v>4</v>
      </c>
      <c r="AI844">
        <v>10</v>
      </c>
    </row>
    <row r="845" spans="1:35" x14ac:dyDescent="0.2">
      <c r="A845" s="102">
        <v>1547</v>
      </c>
      <c r="B845">
        <v>7259</v>
      </c>
      <c r="C845" t="s">
        <v>25</v>
      </c>
      <c r="D845" t="s">
        <v>1256</v>
      </c>
      <c r="E845">
        <v>3750</v>
      </c>
      <c r="F845">
        <v>3725</v>
      </c>
      <c r="G845">
        <v>200</v>
      </c>
      <c r="H845" t="s">
        <v>1239</v>
      </c>
      <c r="I845">
        <v>9076</v>
      </c>
      <c r="J845" t="s">
        <v>912</v>
      </c>
      <c r="K845" t="s">
        <v>1359</v>
      </c>
      <c r="L845">
        <v>1270</v>
      </c>
      <c r="M845">
        <v>1270</v>
      </c>
      <c r="N845">
        <v>600</v>
      </c>
      <c r="O845" t="s">
        <v>1242</v>
      </c>
      <c r="P845">
        <v>0.67160033716309397</v>
      </c>
      <c r="Q845">
        <v>0.81516759087827195</v>
      </c>
      <c r="R845" s="106">
        <v>0.44318798837154499</v>
      </c>
      <c r="S845" s="106">
        <v>4.7202121204805297E-3</v>
      </c>
      <c r="T845">
        <v>1.4314509769827699</v>
      </c>
      <c r="U845">
        <v>1.4314509769827699</v>
      </c>
      <c r="V845">
        <v>1.57644909208114</v>
      </c>
      <c r="W845">
        <v>6.22</v>
      </c>
      <c r="X845">
        <v>2.2799999999999998</v>
      </c>
      <c r="Y845">
        <v>93392</v>
      </c>
      <c r="Z845">
        <v>9339</v>
      </c>
      <c r="AA845">
        <v>0.6</v>
      </c>
      <c r="AB845">
        <v>10</v>
      </c>
      <c r="AC845">
        <v>6</v>
      </c>
      <c r="AD845">
        <v>4</v>
      </c>
      <c r="AE845">
        <v>60</v>
      </c>
      <c r="AF845">
        <v>13</v>
      </c>
      <c r="AG845">
        <v>4</v>
      </c>
      <c r="AH845">
        <v>1</v>
      </c>
      <c r="AI845">
        <v>5</v>
      </c>
    </row>
    <row r="846" spans="1:35" x14ac:dyDescent="0.2">
      <c r="A846" s="102">
        <v>1184</v>
      </c>
      <c r="B846">
        <v>1942</v>
      </c>
      <c r="C846" t="s">
        <v>1664</v>
      </c>
      <c r="D846" t="s">
        <v>1249</v>
      </c>
      <c r="E846">
        <v>965</v>
      </c>
      <c r="F846">
        <v>966</v>
      </c>
      <c r="G846">
        <v>1000</v>
      </c>
      <c r="H846" t="s">
        <v>1239</v>
      </c>
      <c r="I846">
        <v>3076</v>
      </c>
      <c r="J846" t="s">
        <v>1553</v>
      </c>
      <c r="K846" t="s">
        <v>1246</v>
      </c>
      <c r="L846">
        <v>1640</v>
      </c>
      <c r="M846">
        <v>1630</v>
      </c>
      <c r="N846">
        <v>600</v>
      </c>
      <c r="O846" t="s">
        <v>1242</v>
      </c>
      <c r="P846">
        <v>0.74774321742837901</v>
      </c>
      <c r="Q846">
        <v>0.84518789183794696</v>
      </c>
      <c r="R846" s="106">
        <v>0.32697669967642801</v>
      </c>
      <c r="S846" s="106">
        <v>4.9602290722222497E-2</v>
      </c>
      <c r="T846">
        <v>3.01784528629089</v>
      </c>
      <c r="U846">
        <v>3.01784528629089</v>
      </c>
      <c r="V846">
        <v>2.53253911061514</v>
      </c>
      <c r="W846">
        <v>8.9600000000000009</v>
      </c>
      <c r="X846">
        <v>1.23</v>
      </c>
      <c r="Y846">
        <v>93376</v>
      </c>
      <c r="Z846">
        <v>5836</v>
      </c>
      <c r="AA846">
        <v>0.34</v>
      </c>
      <c r="AB846">
        <v>16</v>
      </c>
      <c r="AC846">
        <v>9</v>
      </c>
      <c r="AD846">
        <v>7</v>
      </c>
      <c r="AE846">
        <v>56.25</v>
      </c>
      <c r="AF846">
        <v>14</v>
      </c>
      <c r="AG846">
        <v>5</v>
      </c>
      <c r="AH846">
        <v>3</v>
      </c>
      <c r="AI846">
        <v>8</v>
      </c>
    </row>
    <row r="847" spans="1:35" x14ac:dyDescent="0.2">
      <c r="A847" s="102">
        <v>1051</v>
      </c>
      <c r="B847">
        <v>2914</v>
      </c>
      <c r="C847" t="s">
        <v>1388</v>
      </c>
      <c r="D847" t="s">
        <v>1266</v>
      </c>
      <c r="E847">
        <v>2200</v>
      </c>
      <c r="F847">
        <v>2217.5</v>
      </c>
      <c r="G847">
        <v>500</v>
      </c>
      <c r="H847" t="s">
        <v>1239</v>
      </c>
      <c r="I847">
        <v>4540</v>
      </c>
      <c r="J847" t="s">
        <v>1659</v>
      </c>
      <c r="K847" t="s">
        <v>1261</v>
      </c>
      <c r="L847">
        <v>2688</v>
      </c>
      <c r="M847">
        <v>2656</v>
      </c>
      <c r="N847">
        <v>400</v>
      </c>
      <c r="O847" t="s">
        <v>1242</v>
      </c>
      <c r="P847">
        <v>0.87201962238908604</v>
      </c>
      <c r="Q847">
        <v>0.85525885455189399</v>
      </c>
      <c r="R847" s="15">
        <v>0.24258023799734499</v>
      </c>
      <c r="S847">
        <v>4.3222935481026598E-2</v>
      </c>
      <c r="T847">
        <v>3.4407350118663098</v>
      </c>
      <c r="U847">
        <v>3.4407350118663098</v>
      </c>
      <c r="V847">
        <v>2.0419554368169699</v>
      </c>
      <c r="W847">
        <v>7.35</v>
      </c>
      <c r="X847">
        <v>4.3600000000000003</v>
      </c>
      <c r="Y847">
        <v>93058</v>
      </c>
      <c r="Z847">
        <v>11632</v>
      </c>
      <c r="AA847">
        <v>0.66</v>
      </c>
      <c r="AB847">
        <v>8</v>
      </c>
      <c r="AC847">
        <v>6</v>
      </c>
      <c r="AD847">
        <v>2</v>
      </c>
      <c r="AE847">
        <v>75</v>
      </c>
      <c r="AF847">
        <v>13</v>
      </c>
      <c r="AG847">
        <v>3</v>
      </c>
      <c r="AH847">
        <v>2</v>
      </c>
      <c r="AI847">
        <v>3</v>
      </c>
    </row>
    <row r="848" spans="1:35" x14ac:dyDescent="0.2">
      <c r="A848" s="102">
        <v>320</v>
      </c>
      <c r="B848">
        <v>7211</v>
      </c>
      <c r="C848" t="s">
        <v>26</v>
      </c>
      <c r="D848" t="s">
        <v>1256</v>
      </c>
      <c r="E848">
        <v>388</v>
      </c>
      <c r="F848">
        <v>386</v>
      </c>
      <c r="G848">
        <v>2800</v>
      </c>
      <c r="H848" t="s">
        <v>1242</v>
      </c>
      <c r="I848">
        <v>7976</v>
      </c>
      <c r="J848" t="s">
        <v>1289</v>
      </c>
      <c r="K848" t="s">
        <v>1262</v>
      </c>
      <c r="L848">
        <v>1508</v>
      </c>
      <c r="M848">
        <v>1540</v>
      </c>
      <c r="N848">
        <v>700</v>
      </c>
      <c r="O848" t="s">
        <v>1239</v>
      </c>
      <c r="P848">
        <v>0.87461055938648502</v>
      </c>
      <c r="Q848">
        <v>0.91383919757212595</v>
      </c>
      <c r="R848">
        <v>5.7825512970390298E-2</v>
      </c>
      <c r="S848">
        <v>4.4964921199076198E-2</v>
      </c>
      <c r="T848">
        <v>-1.71298781951016</v>
      </c>
      <c r="U848">
        <v>1.71298781951016</v>
      </c>
      <c r="V848">
        <v>1.4770427362273599</v>
      </c>
      <c r="W848">
        <v>-8.8699999999999992</v>
      </c>
      <c r="X848">
        <v>0.26</v>
      </c>
      <c r="Y848">
        <v>92784</v>
      </c>
      <c r="Z848">
        <v>5458</v>
      </c>
      <c r="AA848">
        <v>0.27</v>
      </c>
      <c r="AB848">
        <v>17</v>
      </c>
      <c r="AC848">
        <v>9</v>
      </c>
      <c r="AD848">
        <v>8</v>
      </c>
      <c r="AE848">
        <v>52.94</v>
      </c>
      <c r="AF848">
        <v>14</v>
      </c>
      <c r="AG848">
        <v>6</v>
      </c>
      <c r="AH848">
        <v>3</v>
      </c>
      <c r="AI848">
        <v>8</v>
      </c>
    </row>
    <row r="849" spans="1:35" x14ac:dyDescent="0.2">
      <c r="A849" s="102">
        <v>510</v>
      </c>
      <c r="B849">
        <v>5714</v>
      </c>
      <c r="C849" t="s">
        <v>708</v>
      </c>
      <c r="D849" t="s">
        <v>1254</v>
      </c>
      <c r="E849">
        <v>3725</v>
      </c>
      <c r="F849">
        <v>3735</v>
      </c>
      <c r="G849">
        <v>200</v>
      </c>
      <c r="H849" t="s">
        <v>1242</v>
      </c>
      <c r="I849">
        <v>8031</v>
      </c>
      <c r="J849" t="s">
        <v>827</v>
      </c>
      <c r="K849" t="s">
        <v>1246</v>
      </c>
      <c r="L849">
        <v>1852</v>
      </c>
      <c r="M849">
        <v>1869</v>
      </c>
      <c r="N849">
        <v>400</v>
      </c>
      <c r="O849" t="s">
        <v>1239</v>
      </c>
      <c r="P849">
        <v>0.82200708415322599</v>
      </c>
      <c r="Q849">
        <v>0.89942756264253598</v>
      </c>
      <c r="R849" s="15">
        <v>0.49934438144335602</v>
      </c>
      <c r="S849" s="15">
        <v>7.3443266902555607E-2</v>
      </c>
      <c r="T849">
        <v>-1.4227753584210601</v>
      </c>
      <c r="U849">
        <v>1.4227753584210601</v>
      </c>
      <c r="V849">
        <v>0.89826501970279304</v>
      </c>
      <c r="W849">
        <v>-3.03</v>
      </c>
      <c r="X849">
        <v>0.08</v>
      </c>
      <c r="Y849">
        <v>92274</v>
      </c>
      <c r="Z849">
        <v>7098</v>
      </c>
      <c r="AA849">
        <v>0.41</v>
      </c>
      <c r="AB849">
        <v>13</v>
      </c>
      <c r="AC849">
        <v>7</v>
      </c>
      <c r="AD849">
        <v>6</v>
      </c>
      <c r="AE849">
        <v>53.85</v>
      </c>
      <c r="AF849">
        <v>16</v>
      </c>
      <c r="AG849">
        <v>3</v>
      </c>
      <c r="AH849">
        <v>2</v>
      </c>
      <c r="AI849">
        <v>8</v>
      </c>
    </row>
    <row r="850" spans="1:35" x14ac:dyDescent="0.2">
      <c r="A850" s="102">
        <v>1393</v>
      </c>
      <c r="B850">
        <v>3865</v>
      </c>
      <c r="C850" t="s">
        <v>1189</v>
      </c>
      <c r="D850" t="s">
        <v>1453</v>
      </c>
      <c r="E850">
        <v>460</v>
      </c>
      <c r="F850">
        <v>476</v>
      </c>
      <c r="G850">
        <v>1700</v>
      </c>
      <c r="H850" t="s">
        <v>1242</v>
      </c>
      <c r="I850">
        <v>4534</v>
      </c>
      <c r="J850" t="s">
        <v>1490</v>
      </c>
      <c r="K850" t="s">
        <v>1261</v>
      </c>
      <c r="L850">
        <v>4110</v>
      </c>
      <c r="M850">
        <v>4065</v>
      </c>
      <c r="N850">
        <v>200</v>
      </c>
      <c r="O850" t="s">
        <v>1239</v>
      </c>
      <c r="P850">
        <v>0.87513670636928698</v>
      </c>
      <c r="Q850">
        <v>0.82845682872662896</v>
      </c>
      <c r="R850" s="15">
        <v>0.12373113212798199</v>
      </c>
      <c r="S850">
        <v>2.1052772271021199E-2</v>
      </c>
      <c r="T850">
        <v>-1.9044885091875601</v>
      </c>
      <c r="U850">
        <v>1.9044885091875601</v>
      </c>
      <c r="V850">
        <v>2.4505402089952502</v>
      </c>
      <c r="W850">
        <v>-7.15</v>
      </c>
      <c r="X850">
        <v>0.47</v>
      </c>
      <c r="Y850">
        <v>91859</v>
      </c>
      <c r="Z850">
        <v>5741</v>
      </c>
      <c r="AA850">
        <v>0.41</v>
      </c>
      <c r="AB850">
        <v>16</v>
      </c>
      <c r="AC850">
        <v>9</v>
      </c>
      <c r="AD850">
        <v>7</v>
      </c>
      <c r="AE850">
        <v>56.25</v>
      </c>
      <c r="AF850">
        <v>13</v>
      </c>
      <c r="AG850">
        <v>6</v>
      </c>
      <c r="AH850">
        <v>4</v>
      </c>
      <c r="AI850">
        <v>6</v>
      </c>
    </row>
    <row r="851" spans="1:35" x14ac:dyDescent="0.2">
      <c r="A851" s="102">
        <v>151</v>
      </c>
      <c r="B851">
        <v>5401</v>
      </c>
      <c r="C851" t="s">
        <v>1574</v>
      </c>
      <c r="D851" t="s">
        <v>1292</v>
      </c>
      <c r="E851">
        <v>1289.5</v>
      </c>
      <c r="F851">
        <v>1270.5</v>
      </c>
      <c r="G851">
        <v>800</v>
      </c>
      <c r="H851" t="s">
        <v>1242</v>
      </c>
      <c r="I851">
        <v>6178</v>
      </c>
      <c r="J851" t="s">
        <v>1680</v>
      </c>
      <c r="K851" t="s">
        <v>1253</v>
      </c>
      <c r="L851">
        <v>989</v>
      </c>
      <c r="M851">
        <v>985.9</v>
      </c>
      <c r="N851">
        <v>1000</v>
      </c>
      <c r="O851" t="s">
        <v>1239</v>
      </c>
      <c r="P851">
        <v>0.77815335053499002</v>
      </c>
      <c r="Q851">
        <v>0.93405726712773096</v>
      </c>
      <c r="R851" s="15">
        <v>0.18857773155912799</v>
      </c>
      <c r="S851">
        <v>5.4383588940048596E-3</v>
      </c>
      <c r="T851">
        <v>-3.6573134427364198</v>
      </c>
      <c r="U851">
        <v>3.6573134427364198</v>
      </c>
      <c r="V851">
        <v>3.2993574314486098</v>
      </c>
      <c r="W851">
        <v>-22.05</v>
      </c>
      <c r="X851">
        <v>3</v>
      </c>
      <c r="Y851">
        <v>91702</v>
      </c>
      <c r="Z851">
        <v>4367</v>
      </c>
      <c r="AA851">
        <v>0.24</v>
      </c>
      <c r="AB851">
        <v>21</v>
      </c>
      <c r="AC851">
        <v>13</v>
      </c>
      <c r="AD851">
        <v>8</v>
      </c>
      <c r="AE851">
        <v>61.9</v>
      </c>
      <c r="AF851">
        <v>14</v>
      </c>
      <c r="AG851">
        <v>6</v>
      </c>
      <c r="AH851">
        <v>6</v>
      </c>
      <c r="AI851">
        <v>9</v>
      </c>
    </row>
    <row r="852" spans="1:35" x14ac:dyDescent="0.2">
      <c r="A852" s="102">
        <v>111</v>
      </c>
      <c r="B852">
        <v>2914</v>
      </c>
      <c r="C852" t="s">
        <v>1388</v>
      </c>
      <c r="D852" t="s">
        <v>1266</v>
      </c>
      <c r="E852">
        <v>2200</v>
      </c>
      <c r="F852">
        <v>2217.5</v>
      </c>
      <c r="G852">
        <v>500</v>
      </c>
      <c r="H852" t="s">
        <v>1239</v>
      </c>
      <c r="I852">
        <v>9003</v>
      </c>
      <c r="J852" t="s">
        <v>1470</v>
      </c>
      <c r="K852" t="s">
        <v>1359</v>
      </c>
      <c r="L852">
        <v>2639</v>
      </c>
      <c r="M852">
        <v>2607</v>
      </c>
      <c r="N852">
        <v>400</v>
      </c>
      <c r="O852" t="s">
        <v>1242</v>
      </c>
      <c r="P852">
        <v>0.80216589923262305</v>
      </c>
      <c r="Q852">
        <v>0.94148914235935299</v>
      </c>
      <c r="R852">
        <v>0.37698575722351002</v>
      </c>
      <c r="S852">
        <v>6.8640667857327101E-3</v>
      </c>
      <c r="T852">
        <v>1.8734079027150501</v>
      </c>
      <c r="U852">
        <v>1.8734079027150501</v>
      </c>
      <c r="V852">
        <v>1.0834199515343199</v>
      </c>
      <c r="W852">
        <v>3.94</v>
      </c>
      <c r="X852">
        <v>6.32</v>
      </c>
      <c r="Y852">
        <v>91637</v>
      </c>
      <c r="Z852">
        <v>9164</v>
      </c>
      <c r="AA852">
        <v>0.64</v>
      </c>
      <c r="AB852">
        <v>10</v>
      </c>
      <c r="AC852">
        <v>5</v>
      </c>
      <c r="AD852">
        <v>5</v>
      </c>
      <c r="AE852">
        <v>50</v>
      </c>
      <c r="AF852">
        <v>13</v>
      </c>
      <c r="AG852">
        <v>4</v>
      </c>
      <c r="AH852">
        <v>2</v>
      </c>
      <c r="AI852">
        <v>4</v>
      </c>
    </row>
    <row r="853" spans="1:35" x14ac:dyDescent="0.2">
      <c r="A853" s="102">
        <v>234</v>
      </c>
      <c r="B853">
        <v>6471</v>
      </c>
      <c r="C853" t="s">
        <v>1095</v>
      </c>
      <c r="D853" t="s">
        <v>1251</v>
      </c>
      <c r="E853">
        <v>856</v>
      </c>
      <c r="F853">
        <v>870</v>
      </c>
      <c r="G853">
        <v>1100</v>
      </c>
      <c r="H853" t="s">
        <v>1239</v>
      </c>
      <c r="I853">
        <v>7272</v>
      </c>
      <c r="J853" t="s">
        <v>1443</v>
      </c>
      <c r="K853" t="s">
        <v>1256</v>
      </c>
      <c r="L853">
        <v>1846</v>
      </c>
      <c r="M853">
        <v>1856</v>
      </c>
      <c r="N853">
        <v>500</v>
      </c>
      <c r="O853" t="s">
        <v>1242</v>
      </c>
      <c r="P853">
        <v>0.96029001261888502</v>
      </c>
      <c r="Q853">
        <v>0.92361811177110298</v>
      </c>
      <c r="R853">
        <v>4.8651615003537201E-2</v>
      </c>
      <c r="S853">
        <v>4.1319128112761699E-2</v>
      </c>
      <c r="T853">
        <v>0.114656120772533</v>
      </c>
      <c r="U853">
        <v>0.114656120772533</v>
      </c>
      <c r="V853">
        <v>8.3009569511375295E-2</v>
      </c>
      <c r="W853">
        <v>0.31</v>
      </c>
      <c r="X853">
        <v>3.12</v>
      </c>
      <c r="Y853">
        <v>91282</v>
      </c>
      <c r="Z853">
        <v>6085</v>
      </c>
      <c r="AA853">
        <v>0.31</v>
      </c>
      <c r="AB853">
        <v>15</v>
      </c>
      <c r="AC853">
        <v>7</v>
      </c>
      <c r="AD853">
        <v>8</v>
      </c>
      <c r="AE853">
        <v>46.67</v>
      </c>
      <c r="AF853">
        <v>14</v>
      </c>
      <c r="AG853">
        <v>6</v>
      </c>
      <c r="AH853">
        <v>3</v>
      </c>
      <c r="AI853">
        <v>6</v>
      </c>
    </row>
    <row r="854" spans="1:35" x14ac:dyDescent="0.2">
      <c r="A854" s="102">
        <v>683</v>
      </c>
      <c r="B854">
        <v>7012</v>
      </c>
      <c r="C854" t="s">
        <v>1458</v>
      </c>
      <c r="D854" t="s">
        <v>1256</v>
      </c>
      <c r="E854">
        <v>2085</v>
      </c>
      <c r="F854">
        <v>2097</v>
      </c>
      <c r="G854">
        <v>400</v>
      </c>
      <c r="H854" t="s">
        <v>1239</v>
      </c>
      <c r="I854">
        <v>7276</v>
      </c>
      <c r="J854" t="s">
        <v>1290</v>
      </c>
      <c r="K854" t="s">
        <v>1244</v>
      </c>
      <c r="L854">
        <v>4410</v>
      </c>
      <c r="M854">
        <v>4445</v>
      </c>
      <c r="N854">
        <v>200</v>
      </c>
      <c r="O854" t="s">
        <v>1242</v>
      </c>
      <c r="P854">
        <v>0.92144841416758005</v>
      </c>
      <c r="Q854">
        <v>0.88624876600398295</v>
      </c>
      <c r="R854">
        <v>6.3592420574595895E-2</v>
      </c>
      <c r="S854">
        <v>5.5750592049421697E-2</v>
      </c>
      <c r="T854">
        <v>1.1185914465087201</v>
      </c>
      <c r="U854">
        <v>1.1185914465087201</v>
      </c>
      <c r="V854">
        <v>1.3812468741378301</v>
      </c>
      <c r="W854">
        <v>3.42</v>
      </c>
      <c r="X854">
        <v>5.65</v>
      </c>
      <c r="Y854">
        <v>90859</v>
      </c>
      <c r="Z854">
        <v>10095</v>
      </c>
      <c r="AA854">
        <v>0.52</v>
      </c>
      <c r="AB854">
        <v>9</v>
      </c>
      <c r="AC854">
        <v>6</v>
      </c>
      <c r="AD854">
        <v>3</v>
      </c>
      <c r="AE854">
        <v>66.67</v>
      </c>
      <c r="AF854">
        <v>11</v>
      </c>
      <c r="AG854">
        <v>3</v>
      </c>
      <c r="AH854">
        <v>2</v>
      </c>
      <c r="AI854">
        <v>4</v>
      </c>
    </row>
    <row r="855" spans="1:35" x14ac:dyDescent="0.2">
      <c r="A855" s="102">
        <v>1560</v>
      </c>
      <c r="B855">
        <v>6201</v>
      </c>
      <c r="C855" t="s">
        <v>1606</v>
      </c>
      <c r="D855" t="s">
        <v>1256</v>
      </c>
      <c r="E855">
        <v>5990</v>
      </c>
      <c r="F855">
        <v>6020</v>
      </c>
      <c r="G855">
        <v>100</v>
      </c>
      <c r="H855" t="s">
        <v>1239</v>
      </c>
      <c r="I855">
        <v>6902</v>
      </c>
      <c r="J855" t="s">
        <v>765</v>
      </c>
      <c r="K855" t="s">
        <v>1256</v>
      </c>
      <c r="L855">
        <v>4280</v>
      </c>
      <c r="M855">
        <v>4328</v>
      </c>
      <c r="N855">
        <v>100</v>
      </c>
      <c r="O855" t="s">
        <v>1242</v>
      </c>
      <c r="P855">
        <v>0.76968011610493203</v>
      </c>
      <c r="Q855">
        <v>0.81376049524889205</v>
      </c>
      <c r="R855">
        <v>1.6200926018145399E-2</v>
      </c>
      <c r="S855">
        <v>3.8173647730826397E-2</v>
      </c>
      <c r="T855">
        <v>1.7345086069170601</v>
      </c>
      <c r="U855">
        <v>1.7345086069170601</v>
      </c>
      <c r="V855">
        <v>2.7732706865274901</v>
      </c>
      <c r="W855">
        <v>5.2</v>
      </c>
      <c r="X855">
        <v>28.11</v>
      </c>
      <c r="Y855">
        <v>90836</v>
      </c>
      <c r="Z855">
        <v>22709</v>
      </c>
      <c r="AA855">
        <v>1.47</v>
      </c>
      <c r="AB855">
        <v>4</v>
      </c>
      <c r="AC855">
        <v>3</v>
      </c>
      <c r="AD855">
        <v>1</v>
      </c>
      <c r="AE855">
        <v>75</v>
      </c>
      <c r="AF855">
        <v>16</v>
      </c>
      <c r="AG855">
        <v>2</v>
      </c>
      <c r="AH855">
        <v>0</v>
      </c>
      <c r="AI855">
        <v>2</v>
      </c>
    </row>
    <row r="856" spans="1:35" x14ac:dyDescent="0.2">
      <c r="A856" s="102">
        <v>1407</v>
      </c>
      <c r="B856">
        <v>7180</v>
      </c>
      <c r="C856" t="s">
        <v>1068</v>
      </c>
      <c r="D856" t="s">
        <v>1294</v>
      </c>
      <c r="E856">
        <v>390</v>
      </c>
      <c r="F856">
        <v>393</v>
      </c>
      <c r="G856">
        <v>2700</v>
      </c>
      <c r="H856" t="s">
        <v>1242</v>
      </c>
      <c r="I856">
        <v>8410</v>
      </c>
      <c r="J856" t="s">
        <v>1451</v>
      </c>
      <c r="K856" t="s">
        <v>1294</v>
      </c>
      <c r="L856">
        <v>309</v>
      </c>
      <c r="M856">
        <v>307</v>
      </c>
      <c r="N856">
        <v>3500</v>
      </c>
      <c r="O856" t="s">
        <v>1239</v>
      </c>
      <c r="P856">
        <v>0.75873705266008895</v>
      </c>
      <c r="Q856">
        <v>0.82688531873509996</v>
      </c>
      <c r="R856">
        <v>0.43954923307143901</v>
      </c>
      <c r="S856">
        <v>1.1780850513803301E-3</v>
      </c>
      <c r="T856">
        <v>-2.0939252311001599</v>
      </c>
      <c r="U856">
        <v>2.0939252311001599</v>
      </c>
      <c r="V856">
        <v>2.3719310558783002</v>
      </c>
      <c r="W856">
        <v>-8.44</v>
      </c>
      <c r="X856">
        <v>1.26</v>
      </c>
      <c r="Y856">
        <v>90695</v>
      </c>
      <c r="Z856">
        <v>6478</v>
      </c>
      <c r="AA856">
        <v>0.3</v>
      </c>
      <c r="AB856">
        <v>14</v>
      </c>
      <c r="AC856">
        <v>7</v>
      </c>
      <c r="AD856">
        <v>7</v>
      </c>
      <c r="AE856">
        <v>50</v>
      </c>
      <c r="AF856">
        <v>15</v>
      </c>
      <c r="AG856">
        <v>3</v>
      </c>
      <c r="AH856">
        <v>0</v>
      </c>
      <c r="AI856">
        <v>11</v>
      </c>
    </row>
    <row r="857" spans="1:35" x14ac:dyDescent="0.2">
      <c r="A857" s="102">
        <v>1010</v>
      </c>
      <c r="B857">
        <v>3865</v>
      </c>
      <c r="C857" t="s">
        <v>1189</v>
      </c>
      <c r="D857" t="s">
        <v>1453</v>
      </c>
      <c r="E857">
        <v>460</v>
      </c>
      <c r="F857">
        <v>476</v>
      </c>
      <c r="G857">
        <v>2200</v>
      </c>
      <c r="H857" t="s">
        <v>1242</v>
      </c>
      <c r="I857">
        <v>7012</v>
      </c>
      <c r="J857" t="s">
        <v>1458</v>
      </c>
      <c r="K857" t="s">
        <v>1256</v>
      </c>
      <c r="L857">
        <v>2085</v>
      </c>
      <c r="M857">
        <v>2097</v>
      </c>
      <c r="N857">
        <v>500</v>
      </c>
      <c r="O857" t="s">
        <v>1239</v>
      </c>
      <c r="P857">
        <v>0.93312084655088401</v>
      </c>
      <c r="Q857">
        <v>0.85801892489103304</v>
      </c>
      <c r="R857">
        <v>2.2404871968194701E-2</v>
      </c>
      <c r="S857">
        <v>1.7376999725621199E-2</v>
      </c>
      <c r="T857">
        <v>-0.43793620124827398</v>
      </c>
      <c r="U857">
        <v>0.43793620124827398</v>
      </c>
      <c r="V857">
        <v>1.07475642046046</v>
      </c>
      <c r="W857">
        <v>-0.98</v>
      </c>
      <c r="X857">
        <v>0.12</v>
      </c>
      <c r="Y857">
        <v>90465</v>
      </c>
      <c r="Z857">
        <v>7539</v>
      </c>
      <c r="AA857">
        <v>0.39</v>
      </c>
      <c r="AB857">
        <v>12</v>
      </c>
      <c r="AC857">
        <v>5</v>
      </c>
      <c r="AD857">
        <v>7</v>
      </c>
      <c r="AE857">
        <v>41.67</v>
      </c>
      <c r="AF857">
        <v>12</v>
      </c>
      <c r="AG857">
        <v>5</v>
      </c>
      <c r="AH857">
        <v>2</v>
      </c>
      <c r="AI857">
        <v>5</v>
      </c>
    </row>
    <row r="858" spans="1:35" x14ac:dyDescent="0.2">
      <c r="A858" s="102">
        <v>621</v>
      </c>
      <c r="B858">
        <v>1963</v>
      </c>
      <c r="C858" t="s">
        <v>1486</v>
      </c>
      <c r="D858" t="s">
        <v>1249</v>
      </c>
      <c r="E858">
        <v>1482</v>
      </c>
      <c r="F858">
        <v>1500</v>
      </c>
      <c r="G858">
        <v>600</v>
      </c>
      <c r="H858" t="s">
        <v>1239</v>
      </c>
      <c r="I858">
        <v>9810</v>
      </c>
      <c r="J858" t="s">
        <v>1206</v>
      </c>
      <c r="K858" t="s">
        <v>1246</v>
      </c>
      <c r="L858">
        <v>4555</v>
      </c>
      <c r="M858">
        <v>4460</v>
      </c>
      <c r="N858">
        <v>200</v>
      </c>
      <c r="O858" t="s">
        <v>1242</v>
      </c>
      <c r="P858">
        <v>0.89803161443196899</v>
      </c>
      <c r="Q858">
        <v>0.89136079000112001</v>
      </c>
      <c r="R858">
        <v>0.10732148254132599</v>
      </c>
      <c r="S858">
        <v>1.4385357408471199E-2</v>
      </c>
      <c r="T858">
        <v>0.78765941623480795</v>
      </c>
      <c r="U858">
        <v>0.78765941623480795</v>
      </c>
      <c r="V858">
        <v>1.1034047342845099</v>
      </c>
      <c r="W858">
        <v>1.9</v>
      </c>
      <c r="X858">
        <v>0.9</v>
      </c>
      <c r="Y858">
        <v>90381</v>
      </c>
      <c r="Z858">
        <v>6952</v>
      </c>
      <c r="AA858">
        <v>0.42</v>
      </c>
      <c r="AB858">
        <v>13</v>
      </c>
      <c r="AC858">
        <v>6</v>
      </c>
      <c r="AD858">
        <v>7</v>
      </c>
      <c r="AE858">
        <v>46.15</v>
      </c>
      <c r="AF858">
        <v>12</v>
      </c>
      <c r="AG858">
        <v>5</v>
      </c>
      <c r="AH858">
        <v>3</v>
      </c>
      <c r="AI858">
        <v>5</v>
      </c>
    </row>
    <row r="859" spans="1:35" x14ac:dyDescent="0.2">
      <c r="A859" s="102">
        <v>423</v>
      </c>
      <c r="B859">
        <v>7282</v>
      </c>
      <c r="C859" t="s">
        <v>1488</v>
      </c>
      <c r="D859" t="s">
        <v>1256</v>
      </c>
      <c r="E859">
        <v>2435</v>
      </c>
      <c r="F859">
        <v>2429</v>
      </c>
      <c r="G859">
        <v>400</v>
      </c>
      <c r="H859" t="s">
        <v>1239</v>
      </c>
      <c r="I859">
        <v>8410</v>
      </c>
      <c r="J859" t="s">
        <v>1451</v>
      </c>
      <c r="K859" t="s">
        <v>1294</v>
      </c>
      <c r="L859">
        <v>309</v>
      </c>
      <c r="M859">
        <v>307</v>
      </c>
      <c r="N859">
        <v>3200</v>
      </c>
      <c r="O859" t="s">
        <v>1242</v>
      </c>
      <c r="P859">
        <v>0.80474407047611396</v>
      </c>
      <c r="Q859">
        <v>0.90561458285355001</v>
      </c>
      <c r="R859" s="15">
        <v>0.46436921385290297</v>
      </c>
      <c r="S859">
        <v>8.6727673328237404E-3</v>
      </c>
      <c r="T859">
        <v>0.67164473353693299</v>
      </c>
      <c r="U859">
        <v>0.67164473353693299</v>
      </c>
      <c r="V859">
        <v>0.58901459458654204</v>
      </c>
      <c r="W859">
        <v>1.98</v>
      </c>
      <c r="X859">
        <v>1.1100000000000001</v>
      </c>
      <c r="Y859">
        <v>89965</v>
      </c>
      <c r="Z859">
        <v>5998</v>
      </c>
      <c r="AA859">
        <v>0.24</v>
      </c>
      <c r="AB859">
        <v>15</v>
      </c>
      <c r="AC859">
        <v>9</v>
      </c>
      <c r="AD859">
        <v>6</v>
      </c>
      <c r="AE859">
        <v>60</v>
      </c>
      <c r="AF859">
        <v>12</v>
      </c>
      <c r="AG859">
        <v>7</v>
      </c>
      <c r="AH859">
        <v>6</v>
      </c>
      <c r="AI859">
        <v>2</v>
      </c>
    </row>
    <row r="860" spans="1:35" x14ac:dyDescent="0.2">
      <c r="A860" s="102">
        <v>1088</v>
      </c>
      <c r="B860">
        <v>8279</v>
      </c>
      <c r="C860" t="s">
        <v>858</v>
      </c>
      <c r="D860" t="s">
        <v>1264</v>
      </c>
      <c r="E860">
        <v>5720</v>
      </c>
      <c r="F860">
        <v>5810</v>
      </c>
      <c r="G860">
        <v>100</v>
      </c>
      <c r="H860" t="s">
        <v>1239</v>
      </c>
      <c r="I860">
        <v>8697</v>
      </c>
      <c r="J860" t="s">
        <v>895</v>
      </c>
      <c r="K860" t="s">
        <v>1245</v>
      </c>
      <c r="L860">
        <v>1900</v>
      </c>
      <c r="M860">
        <v>1905</v>
      </c>
      <c r="N860">
        <v>300</v>
      </c>
      <c r="O860" t="s">
        <v>1242</v>
      </c>
      <c r="P860">
        <v>0.721959874903494</v>
      </c>
      <c r="Q860">
        <v>0.85212303959659497</v>
      </c>
      <c r="R860" s="15">
        <v>0.120446789569174</v>
      </c>
      <c r="S860">
        <v>3.3539631575747401E-2</v>
      </c>
      <c r="T860">
        <v>2.79457891961464</v>
      </c>
      <c r="U860">
        <v>2.79457891961464</v>
      </c>
      <c r="V860">
        <v>2.0057525915222101</v>
      </c>
      <c r="W860">
        <v>7.31</v>
      </c>
      <c r="X860">
        <v>1.64</v>
      </c>
      <c r="Y860">
        <v>89874</v>
      </c>
      <c r="Z860">
        <v>8170</v>
      </c>
      <c r="AA860">
        <v>0.66</v>
      </c>
      <c r="AB860">
        <v>11</v>
      </c>
      <c r="AC860">
        <v>7</v>
      </c>
      <c r="AD860">
        <v>4</v>
      </c>
      <c r="AE860">
        <v>63.64</v>
      </c>
      <c r="AF860">
        <v>15</v>
      </c>
      <c r="AG860">
        <v>4</v>
      </c>
      <c r="AH860">
        <v>1</v>
      </c>
      <c r="AI860">
        <v>6</v>
      </c>
    </row>
    <row r="861" spans="1:35" x14ac:dyDescent="0.2">
      <c r="A861" s="102">
        <v>1235</v>
      </c>
      <c r="B861">
        <v>6752</v>
      </c>
      <c r="C861" t="s">
        <v>52</v>
      </c>
      <c r="D861" t="s">
        <v>1244</v>
      </c>
      <c r="E861">
        <v>1123.5</v>
      </c>
      <c r="F861">
        <v>1137.5</v>
      </c>
      <c r="G861">
        <v>800</v>
      </c>
      <c r="H861" t="s">
        <v>1239</v>
      </c>
      <c r="I861">
        <v>8697</v>
      </c>
      <c r="J861" t="s">
        <v>895</v>
      </c>
      <c r="K861" t="s">
        <v>1245</v>
      </c>
      <c r="L861">
        <v>1900</v>
      </c>
      <c r="M861">
        <v>1905</v>
      </c>
      <c r="N861">
        <v>500</v>
      </c>
      <c r="O861" t="s">
        <v>1242</v>
      </c>
      <c r="P861">
        <v>0.71324118395838099</v>
      </c>
      <c r="Q861">
        <v>0.84175284882143997</v>
      </c>
      <c r="R861" s="15">
        <v>0.32559608917871502</v>
      </c>
      <c r="S861">
        <v>2.9821093394327602E-2</v>
      </c>
      <c r="T861">
        <v>1.6026734603391599</v>
      </c>
      <c r="U861">
        <v>1.6026734603391599</v>
      </c>
      <c r="V861">
        <v>1.95698893000064</v>
      </c>
      <c r="W861">
        <v>7.46</v>
      </c>
      <c r="X861">
        <v>4.46</v>
      </c>
      <c r="Y861">
        <v>89843</v>
      </c>
      <c r="Z861">
        <v>4991</v>
      </c>
      <c r="AA861">
        <v>0.25</v>
      </c>
      <c r="AB861">
        <v>18</v>
      </c>
      <c r="AC861">
        <v>10</v>
      </c>
      <c r="AD861">
        <v>8</v>
      </c>
      <c r="AE861">
        <v>55.56</v>
      </c>
      <c r="AF861">
        <v>13</v>
      </c>
      <c r="AG861">
        <v>6</v>
      </c>
      <c r="AH861">
        <v>4</v>
      </c>
      <c r="AI861">
        <v>8</v>
      </c>
    </row>
    <row r="862" spans="1:35" x14ac:dyDescent="0.2">
      <c r="A862" s="102">
        <v>794</v>
      </c>
      <c r="B862">
        <v>5471</v>
      </c>
      <c r="C862" t="s">
        <v>1456</v>
      </c>
      <c r="D862" t="s">
        <v>1292</v>
      </c>
      <c r="E862">
        <v>4040</v>
      </c>
      <c r="F862">
        <v>4035</v>
      </c>
      <c r="G862">
        <v>200</v>
      </c>
      <c r="H862" t="s">
        <v>1242</v>
      </c>
      <c r="I862">
        <v>6592</v>
      </c>
      <c r="J862" t="s">
        <v>1464</v>
      </c>
      <c r="K862" t="s">
        <v>1244</v>
      </c>
      <c r="L862">
        <v>3950</v>
      </c>
      <c r="M862">
        <v>3995</v>
      </c>
      <c r="N862">
        <v>200</v>
      </c>
      <c r="O862" t="s">
        <v>1239</v>
      </c>
      <c r="P862">
        <v>0.74367563527792802</v>
      </c>
      <c r="Q862">
        <v>0.87744708821295903</v>
      </c>
      <c r="R862">
        <v>0.25918805876869</v>
      </c>
      <c r="S862">
        <v>7.6810801543904295E-2</v>
      </c>
      <c r="T862">
        <v>-2.3126103842496701</v>
      </c>
      <c r="U862">
        <v>2.3126103842496701</v>
      </c>
      <c r="V862">
        <v>1.9209706869569101</v>
      </c>
      <c r="W862">
        <v>-10.43</v>
      </c>
      <c r="X862">
        <v>0.99</v>
      </c>
      <c r="Y862">
        <v>89825</v>
      </c>
      <c r="Z862">
        <v>9981</v>
      </c>
      <c r="AA862">
        <v>0.67</v>
      </c>
      <c r="AB862">
        <v>9</v>
      </c>
      <c r="AC862">
        <v>4</v>
      </c>
      <c r="AD862">
        <v>5</v>
      </c>
      <c r="AE862">
        <v>44.44</v>
      </c>
      <c r="AF862">
        <v>12</v>
      </c>
      <c r="AG862">
        <v>4</v>
      </c>
      <c r="AH862">
        <v>2</v>
      </c>
      <c r="AI862">
        <v>3</v>
      </c>
    </row>
    <row r="863" spans="1:35" x14ac:dyDescent="0.2">
      <c r="A863" s="102">
        <v>753</v>
      </c>
      <c r="B863">
        <v>2730</v>
      </c>
      <c r="C863" t="s">
        <v>602</v>
      </c>
      <c r="D863" t="s">
        <v>1264</v>
      </c>
      <c r="E863">
        <v>999</v>
      </c>
      <c r="F863">
        <v>976</v>
      </c>
      <c r="G863">
        <v>900</v>
      </c>
      <c r="H863" t="s">
        <v>1242</v>
      </c>
      <c r="I863">
        <v>6845</v>
      </c>
      <c r="J863" t="s">
        <v>1472</v>
      </c>
      <c r="K863" t="s">
        <v>1244</v>
      </c>
      <c r="L863">
        <v>2852</v>
      </c>
      <c r="M863">
        <v>2861</v>
      </c>
      <c r="N863">
        <v>300</v>
      </c>
      <c r="O863" t="s">
        <v>1239</v>
      </c>
      <c r="P863">
        <v>0.83602088258984297</v>
      </c>
      <c r="Q863">
        <v>0.88048214112371304</v>
      </c>
      <c r="R863" s="15">
        <v>0.18934405862356801</v>
      </c>
      <c r="S863" s="15">
        <v>5.6027255261542099E-2</v>
      </c>
      <c r="T863">
        <v>-2.5406897599356602</v>
      </c>
      <c r="U863">
        <v>2.5406897599356602</v>
      </c>
      <c r="V863">
        <v>2.7794714719743401</v>
      </c>
      <c r="W863">
        <v>-10.61</v>
      </c>
      <c r="X863">
        <v>2.34</v>
      </c>
      <c r="Y863">
        <v>88742</v>
      </c>
      <c r="Z863">
        <v>5546</v>
      </c>
      <c r="AA863">
        <v>0.28000000000000003</v>
      </c>
      <c r="AB863">
        <v>16</v>
      </c>
      <c r="AC863">
        <v>9</v>
      </c>
      <c r="AD863">
        <v>7</v>
      </c>
      <c r="AE863">
        <v>56.25</v>
      </c>
      <c r="AF863">
        <v>13</v>
      </c>
      <c r="AG863">
        <v>4</v>
      </c>
      <c r="AH863">
        <v>3</v>
      </c>
      <c r="AI863">
        <v>9</v>
      </c>
    </row>
    <row r="864" spans="1:35" x14ac:dyDescent="0.2">
      <c r="A864" s="102">
        <v>878</v>
      </c>
      <c r="B864">
        <v>5471</v>
      </c>
      <c r="C864" t="s">
        <v>1456</v>
      </c>
      <c r="D864" t="s">
        <v>1292</v>
      </c>
      <c r="E864">
        <v>4040</v>
      </c>
      <c r="F864">
        <v>4035</v>
      </c>
      <c r="G864">
        <v>200</v>
      </c>
      <c r="H864" t="s">
        <v>1242</v>
      </c>
      <c r="I864">
        <v>5947</v>
      </c>
      <c r="J864" t="s">
        <v>228</v>
      </c>
      <c r="K864" t="s">
        <v>1436</v>
      </c>
      <c r="L864">
        <v>7790</v>
      </c>
      <c r="M864">
        <v>7950</v>
      </c>
      <c r="N864">
        <v>100</v>
      </c>
      <c r="O864" t="s">
        <v>1239</v>
      </c>
      <c r="P864">
        <v>0.85944809075911699</v>
      </c>
      <c r="Q864">
        <v>0.86971245998132296</v>
      </c>
      <c r="R864">
        <v>7.3463209313645403E-2</v>
      </c>
      <c r="S864">
        <v>2.9573561876671699E-2</v>
      </c>
      <c r="T864">
        <v>-2.5013420533059798</v>
      </c>
      <c r="U864">
        <v>2.5013420533059798</v>
      </c>
      <c r="V864">
        <v>2.15949009332176</v>
      </c>
      <c r="W864">
        <v>-12.05</v>
      </c>
      <c r="X864">
        <v>1.51</v>
      </c>
      <c r="Y864">
        <v>88465</v>
      </c>
      <c r="Z864">
        <v>17693</v>
      </c>
      <c r="AA864">
        <v>1.1000000000000001</v>
      </c>
      <c r="AB864">
        <v>5</v>
      </c>
      <c r="AC864">
        <v>3</v>
      </c>
      <c r="AD864">
        <v>2</v>
      </c>
      <c r="AE864">
        <v>60</v>
      </c>
      <c r="AF864">
        <v>12</v>
      </c>
      <c r="AG864">
        <v>2</v>
      </c>
      <c r="AH864">
        <v>0</v>
      </c>
      <c r="AI864">
        <v>3</v>
      </c>
    </row>
    <row r="865" spans="1:35" x14ac:dyDescent="0.2">
      <c r="A865" s="102">
        <v>639</v>
      </c>
      <c r="B865">
        <v>6479</v>
      </c>
      <c r="C865" t="s">
        <v>548</v>
      </c>
      <c r="D865" t="s">
        <v>1244</v>
      </c>
      <c r="E865">
        <v>2039</v>
      </c>
      <c r="F865">
        <v>2130</v>
      </c>
      <c r="G865">
        <v>500</v>
      </c>
      <c r="H865" t="s">
        <v>1242</v>
      </c>
      <c r="I865">
        <v>6952</v>
      </c>
      <c r="J865" t="s">
        <v>437</v>
      </c>
      <c r="K865" t="s">
        <v>1244</v>
      </c>
      <c r="L865">
        <v>2009</v>
      </c>
      <c r="M865">
        <v>2032</v>
      </c>
      <c r="N865">
        <v>500</v>
      </c>
      <c r="O865" t="s">
        <v>1239</v>
      </c>
      <c r="P865">
        <v>0.84478335154483597</v>
      </c>
      <c r="Q865">
        <v>0.88985799147546096</v>
      </c>
      <c r="R865" s="106">
        <v>6.7573069723110807E-2</v>
      </c>
      <c r="S865">
        <v>1.57208360103476E-2</v>
      </c>
      <c r="T865">
        <v>-0.32777324478381498</v>
      </c>
      <c r="U865">
        <v>0.32777324478381498</v>
      </c>
      <c r="V865">
        <v>0.248461202286195</v>
      </c>
      <c r="W865">
        <v>-1.35</v>
      </c>
      <c r="X865">
        <v>4.5999999999999996</v>
      </c>
      <c r="Y865">
        <v>88465</v>
      </c>
      <c r="Z865">
        <v>4213</v>
      </c>
      <c r="AA865">
        <v>0.25</v>
      </c>
      <c r="AB865">
        <v>21</v>
      </c>
      <c r="AC865">
        <v>11</v>
      </c>
      <c r="AD865">
        <v>10</v>
      </c>
      <c r="AE865">
        <v>52.38</v>
      </c>
      <c r="AF865">
        <v>11</v>
      </c>
      <c r="AG865">
        <v>9</v>
      </c>
      <c r="AH865">
        <v>6</v>
      </c>
      <c r="AI865">
        <v>6</v>
      </c>
    </row>
    <row r="866" spans="1:35" x14ac:dyDescent="0.2">
      <c r="A866" s="102">
        <v>715</v>
      </c>
      <c r="B866">
        <v>8316</v>
      </c>
      <c r="C866" t="s">
        <v>1455</v>
      </c>
      <c r="D866" t="s">
        <v>1294</v>
      </c>
      <c r="E866">
        <v>3614</v>
      </c>
      <c r="F866">
        <v>3640</v>
      </c>
      <c r="G866">
        <v>300</v>
      </c>
      <c r="H866" t="s">
        <v>1239</v>
      </c>
      <c r="I866">
        <v>9072</v>
      </c>
      <c r="J866" t="s">
        <v>1358</v>
      </c>
      <c r="K866" t="s">
        <v>1359</v>
      </c>
      <c r="L866">
        <v>2247</v>
      </c>
      <c r="M866">
        <v>2251</v>
      </c>
      <c r="N866">
        <v>500</v>
      </c>
      <c r="O866" t="s">
        <v>1242</v>
      </c>
      <c r="P866">
        <v>0.93148412090384602</v>
      </c>
      <c r="Q866">
        <v>0.88335860405570099</v>
      </c>
      <c r="R866" s="106">
        <v>0.17472957886110899</v>
      </c>
      <c r="S866">
        <v>5.4078632875393697E-3</v>
      </c>
      <c r="T866">
        <v>3.5090070464904999</v>
      </c>
      <c r="U866">
        <v>3.5090070464904999</v>
      </c>
      <c r="V866">
        <v>2.3516269767277098</v>
      </c>
      <c r="W866">
        <v>7.84</v>
      </c>
      <c r="X866">
        <v>3.07</v>
      </c>
      <c r="Y866">
        <v>88191</v>
      </c>
      <c r="Z866">
        <v>5512</v>
      </c>
      <c r="AA866">
        <v>0.26</v>
      </c>
      <c r="AB866">
        <v>16</v>
      </c>
      <c r="AC866">
        <v>9</v>
      </c>
      <c r="AD866">
        <v>7</v>
      </c>
      <c r="AE866">
        <v>56.25</v>
      </c>
      <c r="AF866">
        <v>15</v>
      </c>
      <c r="AG866">
        <v>3</v>
      </c>
      <c r="AH866">
        <v>1</v>
      </c>
      <c r="AI866">
        <v>12</v>
      </c>
    </row>
    <row r="867" spans="1:35" x14ac:dyDescent="0.2">
      <c r="A867" s="102">
        <v>1456</v>
      </c>
      <c r="B867">
        <v>8086</v>
      </c>
      <c r="C867" t="s">
        <v>1522</v>
      </c>
      <c r="D867" t="s">
        <v>1248</v>
      </c>
      <c r="E867">
        <v>1209</v>
      </c>
      <c r="F867">
        <v>1205</v>
      </c>
      <c r="G867">
        <v>900</v>
      </c>
      <c r="H867" t="s">
        <v>1239</v>
      </c>
      <c r="I867">
        <v>8308</v>
      </c>
      <c r="J867" t="s">
        <v>49</v>
      </c>
      <c r="K867" t="s">
        <v>1294</v>
      </c>
      <c r="L867">
        <v>425</v>
      </c>
      <c r="M867">
        <v>430</v>
      </c>
      <c r="N867">
        <v>2500</v>
      </c>
      <c r="O867" t="s">
        <v>1242</v>
      </c>
      <c r="P867">
        <v>0.84418775245291999</v>
      </c>
      <c r="Q867">
        <v>0.82328885413798503</v>
      </c>
      <c r="R867">
        <v>7.0785733056507094E-2</v>
      </c>
      <c r="S867">
        <v>8.8242030363159599E-2</v>
      </c>
      <c r="T867">
        <v>1.1038669383847499</v>
      </c>
      <c r="U867">
        <v>1.1038669383847499</v>
      </c>
      <c r="V867">
        <v>1.17992124331852</v>
      </c>
      <c r="W867">
        <v>2.2799999999999998</v>
      </c>
      <c r="X867">
        <v>0.88</v>
      </c>
      <c r="Y867">
        <v>88124</v>
      </c>
      <c r="Z867">
        <v>5875</v>
      </c>
      <c r="AA867">
        <v>0.32</v>
      </c>
      <c r="AB867">
        <v>15</v>
      </c>
      <c r="AC867">
        <v>9</v>
      </c>
      <c r="AD867">
        <v>6</v>
      </c>
      <c r="AE867">
        <v>60</v>
      </c>
      <c r="AF867">
        <v>14</v>
      </c>
      <c r="AG867">
        <v>5</v>
      </c>
      <c r="AH867">
        <v>3</v>
      </c>
      <c r="AI867">
        <v>7</v>
      </c>
    </row>
    <row r="868" spans="1:35" x14ac:dyDescent="0.2">
      <c r="A868" s="102">
        <v>480</v>
      </c>
      <c r="B868">
        <v>7327</v>
      </c>
      <c r="C868" t="s">
        <v>1487</v>
      </c>
      <c r="D868" t="s">
        <v>1294</v>
      </c>
      <c r="E868">
        <v>2484</v>
      </c>
      <c r="F868">
        <v>2453</v>
      </c>
      <c r="G868">
        <v>400</v>
      </c>
      <c r="H868" t="s">
        <v>1242</v>
      </c>
      <c r="I868">
        <v>8086</v>
      </c>
      <c r="J868" t="s">
        <v>1522</v>
      </c>
      <c r="K868" t="s">
        <v>1248</v>
      </c>
      <c r="L868">
        <v>1209</v>
      </c>
      <c r="M868">
        <v>1205</v>
      </c>
      <c r="N868">
        <v>800</v>
      </c>
      <c r="O868" t="s">
        <v>1239</v>
      </c>
      <c r="P868">
        <v>0.86130273276396896</v>
      </c>
      <c r="Q868">
        <v>0.90210047783109104</v>
      </c>
      <c r="R868">
        <v>3.0225454959375099E-2</v>
      </c>
      <c r="S868">
        <v>1.7076252334004002E-2</v>
      </c>
      <c r="T868">
        <v>-2.21594403917367</v>
      </c>
      <c r="U868">
        <v>2.21594403917367</v>
      </c>
      <c r="V868">
        <v>1.87849073421494</v>
      </c>
      <c r="W868">
        <v>-10.15</v>
      </c>
      <c r="X868">
        <v>1.75</v>
      </c>
      <c r="Y868">
        <v>87941</v>
      </c>
      <c r="Z868">
        <v>21985</v>
      </c>
      <c r="AA868">
        <v>1.1499999999999999</v>
      </c>
      <c r="AB868">
        <v>4</v>
      </c>
      <c r="AC868">
        <v>4</v>
      </c>
      <c r="AD868">
        <v>0</v>
      </c>
      <c r="AE868">
        <v>100</v>
      </c>
      <c r="AF868">
        <v>14</v>
      </c>
      <c r="AG868">
        <v>2</v>
      </c>
      <c r="AH868">
        <v>0</v>
      </c>
      <c r="AI868">
        <v>2</v>
      </c>
    </row>
    <row r="869" spans="1:35" x14ac:dyDescent="0.2">
      <c r="A869" s="102">
        <v>90</v>
      </c>
      <c r="B869">
        <v>4042</v>
      </c>
      <c r="C869" t="s">
        <v>1524</v>
      </c>
      <c r="D869" t="s">
        <v>1263</v>
      </c>
      <c r="E869">
        <v>1551</v>
      </c>
      <c r="F869">
        <v>1578</v>
      </c>
      <c r="G869">
        <v>600</v>
      </c>
      <c r="H869" t="s">
        <v>1239</v>
      </c>
      <c r="I869">
        <v>5991</v>
      </c>
      <c r="J869" t="s">
        <v>1071</v>
      </c>
      <c r="K869" t="s">
        <v>1436</v>
      </c>
      <c r="L869">
        <v>860</v>
      </c>
      <c r="M869">
        <v>859</v>
      </c>
      <c r="N869">
        <v>1100</v>
      </c>
      <c r="O869" t="s">
        <v>1242</v>
      </c>
      <c r="P869">
        <v>0.67623903880178404</v>
      </c>
      <c r="Q869">
        <v>0.94552008468111204</v>
      </c>
      <c r="R869" s="15">
        <v>3.9039903040153298E-2</v>
      </c>
      <c r="S869">
        <v>7.63050383628322E-2</v>
      </c>
      <c r="T869">
        <v>1.8981039675454201</v>
      </c>
      <c r="U869">
        <v>1.8981039675454201</v>
      </c>
      <c r="V869">
        <v>1.37785662094647</v>
      </c>
      <c r="W869">
        <v>6.15</v>
      </c>
      <c r="X869">
        <v>0.2</v>
      </c>
      <c r="Y869">
        <v>87833</v>
      </c>
      <c r="Z869">
        <v>4623</v>
      </c>
      <c r="AA869">
        <v>0.21</v>
      </c>
      <c r="AB869">
        <v>19</v>
      </c>
      <c r="AC869">
        <v>11</v>
      </c>
      <c r="AD869">
        <v>8</v>
      </c>
      <c r="AE869">
        <v>57.89</v>
      </c>
      <c r="AF869">
        <v>11</v>
      </c>
      <c r="AG869">
        <v>7</v>
      </c>
      <c r="AH869">
        <v>7</v>
      </c>
      <c r="AI869">
        <v>5</v>
      </c>
    </row>
    <row r="870" spans="1:35" x14ac:dyDescent="0.2">
      <c r="A870" s="102">
        <v>1194</v>
      </c>
      <c r="B870">
        <v>3865</v>
      </c>
      <c r="C870" t="s">
        <v>1189</v>
      </c>
      <c r="D870" t="s">
        <v>1453</v>
      </c>
      <c r="E870">
        <v>460</v>
      </c>
      <c r="F870">
        <v>476</v>
      </c>
      <c r="G870">
        <v>2100</v>
      </c>
      <c r="H870" t="s">
        <v>1239</v>
      </c>
      <c r="I870">
        <v>9474</v>
      </c>
      <c r="J870" t="s">
        <v>1450</v>
      </c>
      <c r="K870" t="s">
        <v>1241</v>
      </c>
      <c r="L870">
        <v>1400</v>
      </c>
      <c r="M870">
        <v>1402</v>
      </c>
      <c r="N870">
        <v>700</v>
      </c>
      <c r="O870" t="s">
        <v>1242</v>
      </c>
      <c r="P870">
        <v>0.96194613381147498</v>
      </c>
      <c r="Q870">
        <v>0.84473008352587398</v>
      </c>
      <c r="R870">
        <v>3.49792599188285E-3</v>
      </c>
      <c r="S870" s="106">
        <v>2.01046814017641E-2</v>
      </c>
      <c r="T870">
        <v>1.68488166273257</v>
      </c>
      <c r="U870">
        <v>1.68488166273257</v>
      </c>
      <c r="V870">
        <v>1.3940117876187801</v>
      </c>
      <c r="W870">
        <v>8.44</v>
      </c>
      <c r="X870">
        <v>1.85</v>
      </c>
      <c r="Y870">
        <v>87709</v>
      </c>
      <c r="Z870">
        <v>3987</v>
      </c>
      <c r="AA870">
        <v>0.22</v>
      </c>
      <c r="AB870">
        <v>22</v>
      </c>
      <c r="AC870">
        <v>12</v>
      </c>
      <c r="AD870">
        <v>10</v>
      </c>
      <c r="AE870">
        <v>54.55</v>
      </c>
      <c r="AF870">
        <v>9</v>
      </c>
      <c r="AG870">
        <v>9</v>
      </c>
      <c r="AH870">
        <v>8</v>
      </c>
      <c r="AI870">
        <v>5</v>
      </c>
    </row>
    <row r="871" spans="1:35" x14ac:dyDescent="0.2">
      <c r="A871" s="102">
        <v>1180</v>
      </c>
      <c r="B871">
        <v>5929</v>
      </c>
      <c r="C871" t="s">
        <v>1687</v>
      </c>
      <c r="D871" t="s">
        <v>1436</v>
      </c>
      <c r="E871">
        <v>1039</v>
      </c>
      <c r="F871">
        <v>1058</v>
      </c>
      <c r="G871">
        <v>1000</v>
      </c>
      <c r="H871" t="s">
        <v>1242</v>
      </c>
      <c r="I871">
        <v>7240</v>
      </c>
      <c r="J871" t="s">
        <v>782</v>
      </c>
      <c r="K871" t="s">
        <v>1256</v>
      </c>
      <c r="L871">
        <v>1472</v>
      </c>
      <c r="M871">
        <v>1490</v>
      </c>
      <c r="N871">
        <v>700</v>
      </c>
      <c r="O871" t="s">
        <v>1239</v>
      </c>
      <c r="P871">
        <v>0.70264131462081902</v>
      </c>
      <c r="Q871">
        <v>0.84539532284298002</v>
      </c>
      <c r="R871">
        <v>0.12634611314799801</v>
      </c>
      <c r="S871" s="106">
        <v>2.2201793506337299E-2</v>
      </c>
      <c r="T871">
        <v>-1.25956466695945</v>
      </c>
      <c r="U871">
        <v>1.25956466695945</v>
      </c>
      <c r="V871">
        <v>1.69711786902685</v>
      </c>
      <c r="W871">
        <v>-4.45</v>
      </c>
      <c r="X871">
        <v>1.44</v>
      </c>
      <c r="Y871">
        <v>87589</v>
      </c>
      <c r="Z871">
        <v>4866</v>
      </c>
      <c r="AA871">
        <v>0.28999999999999998</v>
      </c>
      <c r="AB871">
        <v>18</v>
      </c>
      <c r="AC871">
        <v>12</v>
      </c>
      <c r="AD871">
        <v>6</v>
      </c>
      <c r="AE871">
        <v>66.67</v>
      </c>
      <c r="AF871">
        <v>14</v>
      </c>
      <c r="AG871">
        <v>5</v>
      </c>
      <c r="AH871">
        <v>4</v>
      </c>
      <c r="AI871">
        <v>9</v>
      </c>
    </row>
    <row r="872" spans="1:35" x14ac:dyDescent="0.2">
      <c r="A872" s="102">
        <v>567</v>
      </c>
      <c r="B872">
        <v>5703</v>
      </c>
      <c r="C872" t="s">
        <v>219</v>
      </c>
      <c r="D872" t="s">
        <v>1254</v>
      </c>
      <c r="E872">
        <v>207</v>
      </c>
      <c r="F872">
        <v>205</v>
      </c>
      <c r="G872">
        <v>5300</v>
      </c>
      <c r="H872" t="s">
        <v>1239</v>
      </c>
      <c r="I872">
        <v>7751</v>
      </c>
      <c r="J872" t="s">
        <v>1667</v>
      </c>
      <c r="K872" t="s">
        <v>1244</v>
      </c>
      <c r="L872">
        <v>2676</v>
      </c>
      <c r="M872">
        <v>2724</v>
      </c>
      <c r="N872">
        <v>400</v>
      </c>
      <c r="O872" t="s">
        <v>1242</v>
      </c>
      <c r="P872">
        <v>0.69147364169375503</v>
      </c>
      <c r="Q872">
        <v>0.896305804149515</v>
      </c>
      <c r="R872" s="106">
        <v>0.46797105601004602</v>
      </c>
      <c r="S872" s="15">
        <v>3.24599817904334E-3</v>
      </c>
      <c r="T872">
        <v>0.22957134665835299</v>
      </c>
      <c r="U872">
        <v>0.22957134665835299</v>
      </c>
      <c r="V872">
        <v>1.4633588601379199</v>
      </c>
      <c r="W872">
        <v>0.72</v>
      </c>
      <c r="X872">
        <v>0.28000000000000003</v>
      </c>
      <c r="Y872">
        <v>87059</v>
      </c>
      <c r="Z872">
        <v>3957</v>
      </c>
      <c r="AA872">
        <v>0.2</v>
      </c>
      <c r="AB872">
        <v>22</v>
      </c>
      <c r="AC872">
        <v>14</v>
      </c>
      <c r="AD872">
        <v>8</v>
      </c>
      <c r="AE872">
        <v>63.64</v>
      </c>
      <c r="AF872">
        <v>13</v>
      </c>
      <c r="AG872">
        <v>5</v>
      </c>
      <c r="AH872">
        <v>6</v>
      </c>
      <c r="AI872">
        <v>11</v>
      </c>
    </row>
    <row r="873" spans="1:35" x14ac:dyDescent="0.2">
      <c r="A873" s="102">
        <v>528</v>
      </c>
      <c r="B873">
        <v>4543</v>
      </c>
      <c r="C873" t="s">
        <v>675</v>
      </c>
      <c r="D873" t="s">
        <v>1248</v>
      </c>
      <c r="E873">
        <v>3580</v>
      </c>
      <c r="F873">
        <v>3631</v>
      </c>
      <c r="G873">
        <v>300</v>
      </c>
      <c r="H873" t="s">
        <v>1242</v>
      </c>
      <c r="I873">
        <v>6370</v>
      </c>
      <c r="J873" t="s">
        <v>1480</v>
      </c>
      <c r="K873" t="s">
        <v>1251</v>
      </c>
      <c r="L873">
        <v>3090</v>
      </c>
      <c r="M873">
        <v>3055</v>
      </c>
      <c r="N873">
        <v>400</v>
      </c>
      <c r="O873" t="s">
        <v>1239</v>
      </c>
      <c r="P873">
        <v>0.56297123671114202</v>
      </c>
      <c r="Q873">
        <v>0.89832136831278497</v>
      </c>
      <c r="R873" s="15">
        <v>2.4872825581847901E-2</v>
      </c>
      <c r="S873">
        <v>1.1069754668334699E-2</v>
      </c>
      <c r="T873">
        <v>-0.57396749978364803</v>
      </c>
      <c r="U873">
        <v>0.57396749978364803</v>
      </c>
      <c r="V873">
        <v>1.0194281572080901</v>
      </c>
      <c r="W873">
        <v>-1.55</v>
      </c>
      <c r="X873">
        <v>12.18</v>
      </c>
      <c r="Y873">
        <v>86990</v>
      </c>
      <c r="Z873">
        <v>7908</v>
      </c>
      <c r="AA873">
        <v>0.38</v>
      </c>
      <c r="AB873">
        <v>11</v>
      </c>
      <c r="AC873">
        <v>6</v>
      </c>
      <c r="AD873">
        <v>5</v>
      </c>
      <c r="AE873">
        <v>54.55</v>
      </c>
      <c r="AF873">
        <v>12</v>
      </c>
      <c r="AG873">
        <v>5</v>
      </c>
      <c r="AH873">
        <v>4</v>
      </c>
      <c r="AI873">
        <v>2</v>
      </c>
    </row>
    <row r="874" spans="1:35" x14ac:dyDescent="0.2">
      <c r="A874" s="102">
        <v>1568</v>
      </c>
      <c r="B874">
        <v>4045</v>
      </c>
      <c r="C874" t="s">
        <v>1555</v>
      </c>
      <c r="D874" t="s">
        <v>1263</v>
      </c>
      <c r="E874">
        <v>1163</v>
      </c>
      <c r="F874">
        <v>1161</v>
      </c>
      <c r="G874">
        <v>900</v>
      </c>
      <c r="H874" t="s">
        <v>1239</v>
      </c>
      <c r="I874">
        <v>8795</v>
      </c>
      <c r="J874" t="s">
        <v>1493</v>
      </c>
      <c r="K874" t="s">
        <v>1418</v>
      </c>
      <c r="L874">
        <v>1148</v>
      </c>
      <c r="M874">
        <v>1166</v>
      </c>
      <c r="N874">
        <v>900</v>
      </c>
      <c r="O874" t="s">
        <v>1242</v>
      </c>
      <c r="P874">
        <v>0.72472742044379901</v>
      </c>
      <c r="Q874">
        <v>0.81294942556221095</v>
      </c>
      <c r="R874">
        <v>5.6826540415910003E-2</v>
      </c>
      <c r="S874">
        <v>5.1590968495960503E-2</v>
      </c>
      <c r="T874">
        <v>0.62214094842020895</v>
      </c>
      <c r="U874">
        <v>0.62214094842020895</v>
      </c>
      <c r="V874">
        <v>0.75818244676213797</v>
      </c>
      <c r="W874">
        <v>2.36</v>
      </c>
      <c r="X874">
        <v>0.43</v>
      </c>
      <c r="Y874">
        <v>86945</v>
      </c>
      <c r="Z874">
        <v>4140</v>
      </c>
      <c r="AA874">
        <v>0.22</v>
      </c>
      <c r="AB874">
        <v>21</v>
      </c>
      <c r="AC874">
        <v>12</v>
      </c>
      <c r="AD874">
        <v>9</v>
      </c>
      <c r="AE874">
        <v>57.14</v>
      </c>
      <c r="AF874">
        <v>15</v>
      </c>
      <c r="AG874">
        <v>7</v>
      </c>
      <c r="AH874">
        <v>4</v>
      </c>
      <c r="AI874">
        <v>10</v>
      </c>
    </row>
    <row r="875" spans="1:35" x14ac:dyDescent="0.2">
      <c r="A875" s="102">
        <v>1073</v>
      </c>
      <c r="B875">
        <v>3141</v>
      </c>
      <c r="C875" t="s">
        <v>1389</v>
      </c>
      <c r="D875" t="s">
        <v>1264</v>
      </c>
      <c r="E875">
        <v>6370</v>
      </c>
      <c r="F875">
        <v>6320</v>
      </c>
      <c r="G875">
        <v>100</v>
      </c>
      <c r="H875" t="s">
        <v>1239</v>
      </c>
      <c r="I875">
        <v>4205</v>
      </c>
      <c r="J875" t="s">
        <v>1392</v>
      </c>
      <c r="K875" t="s">
        <v>1263</v>
      </c>
      <c r="L875">
        <v>1150</v>
      </c>
      <c r="M875">
        <v>1144</v>
      </c>
      <c r="N875">
        <v>600</v>
      </c>
      <c r="O875" t="s">
        <v>1242</v>
      </c>
      <c r="P875">
        <v>0.79201444309029501</v>
      </c>
      <c r="Q875">
        <v>0.85365936207016202</v>
      </c>
      <c r="R875" s="106">
        <v>9.2011694462150306E-3</v>
      </c>
      <c r="S875" s="15">
        <v>8.7889688798180599E-2</v>
      </c>
      <c r="T875">
        <v>2.68630770217736</v>
      </c>
      <c r="U875">
        <v>2.68630770217736</v>
      </c>
      <c r="V875">
        <v>1.46626129529976</v>
      </c>
      <c r="W875">
        <v>10.119999999999999</v>
      </c>
      <c r="X875">
        <v>8.61</v>
      </c>
      <c r="Y875">
        <v>86910</v>
      </c>
      <c r="Z875">
        <v>3343</v>
      </c>
      <c r="AA875">
        <v>0.52</v>
      </c>
      <c r="AB875">
        <v>26</v>
      </c>
      <c r="AC875">
        <v>17</v>
      </c>
      <c r="AD875">
        <v>9</v>
      </c>
      <c r="AE875">
        <v>65.38</v>
      </c>
      <c r="AF875">
        <v>8</v>
      </c>
      <c r="AG875">
        <v>16</v>
      </c>
      <c r="AH875">
        <v>9</v>
      </c>
      <c r="AI875">
        <v>1</v>
      </c>
    </row>
    <row r="876" spans="1:35" x14ac:dyDescent="0.2">
      <c r="A876" s="102">
        <v>1283</v>
      </c>
      <c r="B876">
        <v>5463</v>
      </c>
      <c r="C876" t="s">
        <v>64</v>
      </c>
      <c r="D876" t="s">
        <v>1292</v>
      </c>
      <c r="E876">
        <v>2750</v>
      </c>
      <c r="F876">
        <v>2753</v>
      </c>
      <c r="G876">
        <v>400</v>
      </c>
      <c r="H876" t="s">
        <v>1242</v>
      </c>
      <c r="I876">
        <v>9787</v>
      </c>
      <c r="J876" t="s">
        <v>1655</v>
      </c>
      <c r="K876" t="s">
        <v>1253</v>
      </c>
      <c r="L876">
        <v>3535</v>
      </c>
      <c r="M876">
        <v>3540</v>
      </c>
      <c r="N876">
        <v>300</v>
      </c>
      <c r="O876" t="s">
        <v>1239</v>
      </c>
      <c r="P876">
        <v>0.63284515186004597</v>
      </c>
      <c r="Q876">
        <v>0.83761471258517695</v>
      </c>
      <c r="R876">
        <v>0.23177353622497801</v>
      </c>
      <c r="S876">
        <v>4.6060114459109999E-2</v>
      </c>
      <c r="T876">
        <v>-1.2146847427151699</v>
      </c>
      <c r="U876">
        <v>1.2146847427151699</v>
      </c>
      <c r="V876">
        <v>1.3763715925517599</v>
      </c>
      <c r="W876">
        <v>-3.24</v>
      </c>
      <c r="X876">
        <v>3.69</v>
      </c>
      <c r="Y876">
        <v>86667</v>
      </c>
      <c r="Z876">
        <v>9630</v>
      </c>
      <c r="AA876">
        <v>0.56000000000000005</v>
      </c>
      <c r="AB876">
        <v>9</v>
      </c>
      <c r="AC876">
        <v>6</v>
      </c>
      <c r="AD876">
        <v>3</v>
      </c>
      <c r="AE876">
        <v>66.67</v>
      </c>
      <c r="AF876">
        <v>11</v>
      </c>
      <c r="AG876">
        <v>4</v>
      </c>
      <c r="AH876">
        <v>2</v>
      </c>
      <c r="AI876">
        <v>3</v>
      </c>
    </row>
    <row r="877" spans="1:35" x14ac:dyDescent="0.2">
      <c r="A877" s="102">
        <v>319</v>
      </c>
      <c r="B877">
        <v>1833</v>
      </c>
      <c r="C877" t="s">
        <v>1676</v>
      </c>
      <c r="D877" t="s">
        <v>1249</v>
      </c>
      <c r="E877">
        <v>2778</v>
      </c>
      <c r="F877">
        <v>2757</v>
      </c>
      <c r="G877">
        <v>300</v>
      </c>
      <c r="H877" t="s">
        <v>1239</v>
      </c>
      <c r="I877">
        <v>4118</v>
      </c>
      <c r="J877" t="s">
        <v>1484</v>
      </c>
      <c r="K877" t="s">
        <v>1263</v>
      </c>
      <c r="L877">
        <v>3130</v>
      </c>
      <c r="M877">
        <v>3160</v>
      </c>
      <c r="N877">
        <v>300</v>
      </c>
      <c r="O877" t="s">
        <v>1242</v>
      </c>
      <c r="P877">
        <v>0.71080445998011998</v>
      </c>
      <c r="Q877">
        <v>0.91390858485066095</v>
      </c>
      <c r="R877">
        <v>0.28295119933485302</v>
      </c>
      <c r="S877">
        <v>6.9082992897365206E-2</v>
      </c>
      <c r="T877">
        <v>1.07011309925396</v>
      </c>
      <c r="U877">
        <v>1.07011309925396</v>
      </c>
      <c r="V877">
        <v>0.237356332968438</v>
      </c>
      <c r="W877">
        <v>2.8</v>
      </c>
      <c r="X877">
        <v>12.75</v>
      </c>
      <c r="Y877">
        <v>86275</v>
      </c>
      <c r="Z877">
        <v>14379</v>
      </c>
      <c r="AA877">
        <v>0.84</v>
      </c>
      <c r="AB877">
        <v>6</v>
      </c>
      <c r="AC877">
        <v>5</v>
      </c>
      <c r="AD877">
        <v>1</v>
      </c>
      <c r="AE877">
        <v>83.33</v>
      </c>
      <c r="AF877">
        <v>16</v>
      </c>
      <c r="AG877">
        <v>0</v>
      </c>
      <c r="AH877">
        <v>0</v>
      </c>
      <c r="AI877">
        <v>6</v>
      </c>
    </row>
    <row r="878" spans="1:35" x14ac:dyDescent="0.2">
      <c r="A878" s="102">
        <v>1527</v>
      </c>
      <c r="B878">
        <v>2492</v>
      </c>
      <c r="C878" t="s">
        <v>592</v>
      </c>
      <c r="D878" t="s">
        <v>1253</v>
      </c>
      <c r="E878">
        <v>675</v>
      </c>
      <c r="F878">
        <v>697</v>
      </c>
      <c r="G878">
        <v>1200</v>
      </c>
      <c r="H878" t="s">
        <v>1242</v>
      </c>
      <c r="I878">
        <v>6501</v>
      </c>
      <c r="J878" t="s">
        <v>1425</v>
      </c>
      <c r="K878" t="s">
        <v>1244</v>
      </c>
      <c r="L878">
        <v>3965</v>
      </c>
      <c r="M878">
        <v>4020</v>
      </c>
      <c r="N878">
        <v>200</v>
      </c>
      <c r="O878" t="s">
        <v>1239</v>
      </c>
      <c r="P878">
        <v>0.68065711241552496</v>
      </c>
      <c r="Q878">
        <v>0.81665263542576105</v>
      </c>
      <c r="R878">
        <v>0.39316531879626299</v>
      </c>
      <c r="S878">
        <v>1.0173887112735499E-2</v>
      </c>
      <c r="T878">
        <v>-2.9024110482795602</v>
      </c>
      <c r="U878">
        <v>2.9024110482795602</v>
      </c>
      <c r="V878">
        <v>3.15909971759022</v>
      </c>
      <c r="W878">
        <v>-24.94</v>
      </c>
      <c r="X878">
        <v>4.03</v>
      </c>
      <c r="Y878">
        <v>86070</v>
      </c>
      <c r="Z878">
        <v>3586</v>
      </c>
      <c r="AA878">
        <v>0.09</v>
      </c>
      <c r="AB878">
        <v>24</v>
      </c>
      <c r="AC878">
        <v>11</v>
      </c>
      <c r="AD878">
        <v>13</v>
      </c>
      <c r="AE878">
        <v>45.83</v>
      </c>
      <c r="AF878">
        <v>10</v>
      </c>
      <c r="AG878">
        <v>11</v>
      </c>
      <c r="AH878">
        <v>11</v>
      </c>
      <c r="AI878">
        <v>2</v>
      </c>
    </row>
    <row r="879" spans="1:35" x14ac:dyDescent="0.2">
      <c r="A879" s="102">
        <v>1125</v>
      </c>
      <c r="B879">
        <v>3099</v>
      </c>
      <c r="C879" t="s">
        <v>34</v>
      </c>
      <c r="D879" t="s">
        <v>1264</v>
      </c>
      <c r="E879">
        <v>752</v>
      </c>
      <c r="F879">
        <v>756</v>
      </c>
      <c r="G879">
        <v>1400</v>
      </c>
      <c r="H879" t="s">
        <v>1242</v>
      </c>
      <c r="I879">
        <v>5991</v>
      </c>
      <c r="J879" t="s">
        <v>1071</v>
      </c>
      <c r="K879" t="s">
        <v>1436</v>
      </c>
      <c r="L879">
        <v>860</v>
      </c>
      <c r="M879">
        <v>859</v>
      </c>
      <c r="N879">
        <v>1200</v>
      </c>
      <c r="O879" t="s">
        <v>1239</v>
      </c>
      <c r="P879">
        <v>0.91981956919948704</v>
      </c>
      <c r="Q879">
        <v>0.84956383590491502</v>
      </c>
      <c r="R879">
        <v>0.29355389556849598</v>
      </c>
      <c r="S879" s="15">
        <v>9.2020948646244494E-2</v>
      </c>
      <c r="T879">
        <v>-2.1895261191607398</v>
      </c>
      <c r="U879">
        <v>2.1895261191607398</v>
      </c>
      <c r="V879">
        <v>2.27722854842263</v>
      </c>
      <c r="W879">
        <v>-11.76</v>
      </c>
      <c r="X879">
        <v>2.68</v>
      </c>
      <c r="Y879">
        <v>85920</v>
      </c>
      <c r="Z879">
        <v>5370</v>
      </c>
      <c r="AA879">
        <v>0.25</v>
      </c>
      <c r="AB879">
        <v>16</v>
      </c>
      <c r="AC879">
        <v>9</v>
      </c>
      <c r="AD879">
        <v>7</v>
      </c>
      <c r="AE879">
        <v>56.25</v>
      </c>
      <c r="AF879">
        <v>14</v>
      </c>
      <c r="AG879">
        <v>5</v>
      </c>
      <c r="AH879">
        <v>5</v>
      </c>
      <c r="AI879">
        <v>6</v>
      </c>
    </row>
    <row r="880" spans="1:35" x14ac:dyDescent="0.2">
      <c r="A880" s="102">
        <v>1196</v>
      </c>
      <c r="B880">
        <v>7321</v>
      </c>
      <c r="C880" t="s">
        <v>1441</v>
      </c>
      <c r="D880" t="s">
        <v>1294</v>
      </c>
      <c r="E880">
        <v>544</v>
      </c>
      <c r="F880">
        <v>543</v>
      </c>
      <c r="G880">
        <v>2000</v>
      </c>
      <c r="H880" t="s">
        <v>1242</v>
      </c>
      <c r="I880">
        <v>9508</v>
      </c>
      <c r="J880" t="s">
        <v>1364</v>
      </c>
      <c r="K880" t="s">
        <v>1296</v>
      </c>
      <c r="L880">
        <v>834</v>
      </c>
      <c r="M880">
        <v>826</v>
      </c>
      <c r="N880">
        <v>1300</v>
      </c>
      <c r="O880" t="s">
        <v>1239</v>
      </c>
      <c r="P880">
        <v>0.90561582248651096</v>
      </c>
      <c r="Q880">
        <v>0.84456777649703096</v>
      </c>
      <c r="R880" s="15">
        <v>0.479466439725518</v>
      </c>
      <c r="S880">
        <v>7.03502016859393E-3</v>
      </c>
      <c r="T880">
        <v>-2.2990623006112201</v>
      </c>
      <c r="U880">
        <v>2.2990623006112201</v>
      </c>
      <c r="V880">
        <v>1.9405640887587201</v>
      </c>
      <c r="W880">
        <v>-10.98</v>
      </c>
      <c r="X880">
        <v>1.1399999999999999</v>
      </c>
      <c r="Y880">
        <v>85818</v>
      </c>
      <c r="Z880">
        <v>7802</v>
      </c>
      <c r="AA880">
        <v>0.37</v>
      </c>
      <c r="AB880">
        <v>11</v>
      </c>
      <c r="AC880">
        <v>7</v>
      </c>
      <c r="AD880">
        <v>4</v>
      </c>
      <c r="AE880">
        <v>63.64</v>
      </c>
      <c r="AF880">
        <v>10</v>
      </c>
      <c r="AG880">
        <v>4</v>
      </c>
      <c r="AH880">
        <v>3</v>
      </c>
      <c r="AI880">
        <v>4</v>
      </c>
    </row>
    <row r="881" spans="1:35" x14ac:dyDescent="0.2">
      <c r="A881" s="102">
        <v>1367</v>
      </c>
      <c r="B881">
        <v>7984</v>
      </c>
      <c r="C881" t="s">
        <v>820</v>
      </c>
      <c r="D881" t="s">
        <v>1262</v>
      </c>
      <c r="E881">
        <v>1523</v>
      </c>
      <c r="F881">
        <v>1548</v>
      </c>
      <c r="G881">
        <v>700</v>
      </c>
      <c r="H881" t="s">
        <v>1239</v>
      </c>
      <c r="I881">
        <v>9069</v>
      </c>
      <c r="J881" t="s">
        <v>1349</v>
      </c>
      <c r="K881" t="s">
        <v>1359</v>
      </c>
      <c r="L881">
        <v>813</v>
      </c>
      <c r="M881">
        <v>827</v>
      </c>
      <c r="N881">
        <v>1300</v>
      </c>
      <c r="O881" t="s">
        <v>1242</v>
      </c>
      <c r="P881">
        <v>0.78681760689159197</v>
      </c>
      <c r="Q881">
        <v>0.83081243451056697</v>
      </c>
      <c r="R881" s="106">
        <v>0.11133061703713799</v>
      </c>
      <c r="S881">
        <v>1.660001192994E-3</v>
      </c>
      <c r="T881">
        <v>1.8135570150668801</v>
      </c>
      <c r="U881">
        <v>1.8135570150668801</v>
      </c>
      <c r="V881">
        <v>0.86382569366816797</v>
      </c>
      <c r="W881">
        <v>3.27</v>
      </c>
      <c r="X881">
        <v>0.78</v>
      </c>
      <c r="Y881">
        <v>85395</v>
      </c>
      <c r="Z881">
        <v>4066</v>
      </c>
      <c r="AA881">
        <v>0.17</v>
      </c>
      <c r="AB881">
        <v>21</v>
      </c>
      <c r="AC881">
        <v>9</v>
      </c>
      <c r="AD881">
        <v>12</v>
      </c>
      <c r="AE881">
        <v>42.86</v>
      </c>
      <c r="AF881">
        <v>13</v>
      </c>
      <c r="AG881">
        <v>6</v>
      </c>
      <c r="AH881">
        <v>4</v>
      </c>
      <c r="AI881">
        <v>11</v>
      </c>
    </row>
    <row r="882" spans="1:35" x14ac:dyDescent="0.2">
      <c r="A882" s="102">
        <v>343</v>
      </c>
      <c r="B882">
        <v>6995</v>
      </c>
      <c r="C882" t="s">
        <v>48</v>
      </c>
      <c r="D882" t="s">
        <v>1256</v>
      </c>
      <c r="E882">
        <v>1711</v>
      </c>
      <c r="F882">
        <v>1717</v>
      </c>
      <c r="G882">
        <v>600</v>
      </c>
      <c r="H882" t="s">
        <v>1242</v>
      </c>
      <c r="I882">
        <v>8002</v>
      </c>
      <c r="J882" t="s">
        <v>27</v>
      </c>
      <c r="K882" t="s">
        <v>1246</v>
      </c>
      <c r="L882">
        <v>750</v>
      </c>
      <c r="M882">
        <v>757.5</v>
      </c>
      <c r="N882">
        <v>1400</v>
      </c>
      <c r="O882" t="s">
        <v>1239</v>
      </c>
      <c r="P882">
        <v>0.86809073682701299</v>
      </c>
      <c r="Q882">
        <v>0.910975689425081</v>
      </c>
      <c r="R882">
        <v>0.13739119387183399</v>
      </c>
      <c r="S882">
        <v>4.3948414793256799E-2</v>
      </c>
      <c r="T882">
        <v>-2.1829761065898001</v>
      </c>
      <c r="U882">
        <v>2.1829761065898001</v>
      </c>
      <c r="V882">
        <v>2.0627533494543</v>
      </c>
      <c r="W882">
        <v>-12.94</v>
      </c>
      <c r="X882">
        <v>2.94</v>
      </c>
      <c r="Y882">
        <v>85191</v>
      </c>
      <c r="Z882">
        <v>5679</v>
      </c>
      <c r="AA882">
        <v>0.25</v>
      </c>
      <c r="AB882">
        <v>15</v>
      </c>
      <c r="AC882">
        <v>8</v>
      </c>
      <c r="AD882">
        <v>7</v>
      </c>
      <c r="AE882">
        <v>53.33</v>
      </c>
      <c r="AF882">
        <v>15</v>
      </c>
      <c r="AG882">
        <v>4</v>
      </c>
      <c r="AH882">
        <v>1</v>
      </c>
      <c r="AI882">
        <v>10</v>
      </c>
    </row>
    <row r="883" spans="1:35" x14ac:dyDescent="0.2">
      <c r="A883" s="102">
        <v>825</v>
      </c>
      <c r="B883">
        <v>2229</v>
      </c>
      <c r="C883" t="s">
        <v>1848</v>
      </c>
      <c r="D883" t="s">
        <v>1266</v>
      </c>
      <c r="E883">
        <v>2951</v>
      </c>
      <c r="F883">
        <v>2923</v>
      </c>
      <c r="G883">
        <v>300</v>
      </c>
      <c r="H883" t="s">
        <v>1242</v>
      </c>
      <c r="I883">
        <v>6457</v>
      </c>
      <c r="J883" t="s">
        <v>1563</v>
      </c>
      <c r="K883" t="s">
        <v>1251</v>
      </c>
      <c r="L883">
        <v>3095</v>
      </c>
      <c r="M883">
        <v>3085</v>
      </c>
      <c r="N883">
        <v>300</v>
      </c>
      <c r="O883" t="s">
        <v>1239</v>
      </c>
      <c r="P883">
        <v>0.70526874908650505</v>
      </c>
      <c r="Q883">
        <v>0.87454178413598405</v>
      </c>
      <c r="R883" s="15">
        <v>0.149338229833991</v>
      </c>
      <c r="S883" s="15">
        <v>3.6247018475178902E-3</v>
      </c>
      <c r="T883">
        <v>-2.9621467941947599</v>
      </c>
      <c r="U883">
        <v>2.9621467941947599</v>
      </c>
      <c r="V883">
        <v>3.3740928807775199</v>
      </c>
      <c r="W883">
        <v>-13.1</v>
      </c>
      <c r="X883">
        <v>5.25</v>
      </c>
      <c r="Y883">
        <v>84844</v>
      </c>
      <c r="Z883">
        <v>14141</v>
      </c>
      <c r="AA883">
        <v>0.51</v>
      </c>
      <c r="AB883">
        <v>6</v>
      </c>
      <c r="AC883">
        <v>4</v>
      </c>
      <c r="AD883">
        <v>2</v>
      </c>
      <c r="AE883">
        <v>66.67</v>
      </c>
      <c r="AF883">
        <v>11</v>
      </c>
      <c r="AG883">
        <v>3</v>
      </c>
      <c r="AH883">
        <v>1</v>
      </c>
      <c r="AI883">
        <v>2</v>
      </c>
    </row>
    <row r="884" spans="1:35" x14ac:dyDescent="0.2">
      <c r="A884" s="102">
        <v>499</v>
      </c>
      <c r="B884">
        <v>1414</v>
      </c>
      <c r="C884" t="s">
        <v>1417</v>
      </c>
      <c r="D884" t="s">
        <v>1249</v>
      </c>
      <c r="E884">
        <v>4120</v>
      </c>
      <c r="F884">
        <v>4125</v>
      </c>
      <c r="G884">
        <v>200</v>
      </c>
      <c r="H884" t="s">
        <v>1242</v>
      </c>
      <c r="I884">
        <v>4689</v>
      </c>
      <c r="J884" t="s">
        <v>1415</v>
      </c>
      <c r="K884" t="s">
        <v>1241</v>
      </c>
      <c r="L884">
        <v>426</v>
      </c>
      <c r="M884">
        <v>434</v>
      </c>
      <c r="N884">
        <v>1900</v>
      </c>
      <c r="O884" t="s">
        <v>1239</v>
      </c>
      <c r="P884">
        <v>0.57121492394169604</v>
      </c>
      <c r="Q884">
        <v>0.90091082231051201</v>
      </c>
      <c r="R884">
        <v>3.0123122159262099E-2</v>
      </c>
      <c r="S884" s="15">
        <v>9.3343177643626807E-3</v>
      </c>
      <c r="T884">
        <v>-1.6852205256161901</v>
      </c>
      <c r="U884">
        <v>1.6852205256161901</v>
      </c>
      <c r="V884">
        <v>1.4277341893331901</v>
      </c>
      <c r="W884">
        <v>-12.35</v>
      </c>
      <c r="X884">
        <v>0.05</v>
      </c>
      <c r="Y884">
        <v>84767</v>
      </c>
      <c r="Z884">
        <v>4037</v>
      </c>
      <c r="AA884">
        <v>0.23</v>
      </c>
      <c r="AB884">
        <v>21</v>
      </c>
      <c r="AC884">
        <v>12</v>
      </c>
      <c r="AD884">
        <v>9</v>
      </c>
      <c r="AE884">
        <v>57.14</v>
      </c>
      <c r="AF884">
        <v>10</v>
      </c>
      <c r="AG884">
        <v>10</v>
      </c>
      <c r="AH884">
        <v>7</v>
      </c>
      <c r="AI884">
        <v>4</v>
      </c>
    </row>
    <row r="885" spans="1:35" x14ac:dyDescent="0.2">
      <c r="A885" s="102">
        <v>1365</v>
      </c>
      <c r="B885">
        <v>3861</v>
      </c>
      <c r="C885" t="s">
        <v>35</v>
      </c>
      <c r="D885" t="s">
        <v>1453</v>
      </c>
      <c r="E885">
        <v>537</v>
      </c>
      <c r="F885">
        <v>545</v>
      </c>
      <c r="G885">
        <v>1900</v>
      </c>
      <c r="H885" t="s">
        <v>1239</v>
      </c>
      <c r="I885">
        <v>4540</v>
      </c>
      <c r="J885" t="s">
        <v>1659</v>
      </c>
      <c r="K885" t="s">
        <v>1261</v>
      </c>
      <c r="L885">
        <v>2688</v>
      </c>
      <c r="M885">
        <v>2656</v>
      </c>
      <c r="N885">
        <v>400</v>
      </c>
      <c r="O885" t="s">
        <v>1242</v>
      </c>
      <c r="P885">
        <v>0.65305892616046401</v>
      </c>
      <c r="Q885">
        <v>0.830926825373144</v>
      </c>
      <c r="R885" s="106">
        <v>0.44816624790888299</v>
      </c>
      <c r="S885" s="106">
        <v>1.07107185549574E-2</v>
      </c>
      <c r="T885">
        <v>1.7478149754889101</v>
      </c>
      <c r="U885">
        <v>1.7478149754889101</v>
      </c>
      <c r="V885">
        <v>1.36332561051968</v>
      </c>
      <c r="W885">
        <v>6.04</v>
      </c>
      <c r="X885">
        <v>2.5299999999999998</v>
      </c>
      <c r="Y885">
        <v>84411</v>
      </c>
      <c r="Z885">
        <v>4221</v>
      </c>
      <c r="AA885">
        <v>0.21</v>
      </c>
      <c r="AB885">
        <v>20</v>
      </c>
      <c r="AC885">
        <v>11</v>
      </c>
      <c r="AD885">
        <v>9</v>
      </c>
      <c r="AE885">
        <v>55</v>
      </c>
      <c r="AF885">
        <v>13</v>
      </c>
      <c r="AG885">
        <v>7</v>
      </c>
      <c r="AH885">
        <v>6</v>
      </c>
      <c r="AI885">
        <v>7</v>
      </c>
    </row>
    <row r="886" spans="1:35" x14ac:dyDescent="0.2">
      <c r="A886" s="102">
        <v>563</v>
      </c>
      <c r="B886">
        <v>7211</v>
      </c>
      <c r="C886" t="s">
        <v>26</v>
      </c>
      <c r="D886" t="s">
        <v>1256</v>
      </c>
      <c r="E886">
        <v>388</v>
      </c>
      <c r="F886">
        <v>386</v>
      </c>
      <c r="G886">
        <v>2400</v>
      </c>
      <c r="H886" t="s">
        <v>1239</v>
      </c>
      <c r="I886">
        <v>8273</v>
      </c>
      <c r="J886" t="s">
        <v>1361</v>
      </c>
      <c r="K886" t="s">
        <v>1264</v>
      </c>
      <c r="L886">
        <v>3175</v>
      </c>
      <c r="M886">
        <v>3150</v>
      </c>
      <c r="N886">
        <v>300</v>
      </c>
      <c r="O886" t="s">
        <v>1242</v>
      </c>
      <c r="P886">
        <v>0.97777828383136201</v>
      </c>
      <c r="Q886">
        <v>0.89643041254002798</v>
      </c>
      <c r="R886">
        <v>1.3131019113347001E-3</v>
      </c>
      <c r="S886">
        <v>5.7798598652128601E-2</v>
      </c>
      <c r="T886">
        <v>1.83058528577501</v>
      </c>
      <c r="U886">
        <v>1.83058528577501</v>
      </c>
      <c r="V886">
        <v>1.6667207325418101</v>
      </c>
      <c r="W886">
        <v>4.13</v>
      </c>
      <c r="X886">
        <v>1.97</v>
      </c>
      <c r="Y886">
        <v>84358</v>
      </c>
      <c r="Z886">
        <v>4687</v>
      </c>
      <c r="AA886">
        <v>0.16</v>
      </c>
      <c r="AB886">
        <v>18</v>
      </c>
      <c r="AC886">
        <v>11</v>
      </c>
      <c r="AD886">
        <v>7</v>
      </c>
      <c r="AE886">
        <v>61.11</v>
      </c>
      <c r="AF886">
        <v>12</v>
      </c>
      <c r="AG886">
        <v>8</v>
      </c>
      <c r="AH886">
        <v>7</v>
      </c>
      <c r="AI886">
        <v>3</v>
      </c>
    </row>
    <row r="887" spans="1:35" x14ac:dyDescent="0.2">
      <c r="A887" s="102">
        <v>172</v>
      </c>
      <c r="B887">
        <v>4503</v>
      </c>
      <c r="C887" t="s">
        <v>672</v>
      </c>
      <c r="D887" t="s">
        <v>1261</v>
      </c>
      <c r="E887">
        <v>1810</v>
      </c>
      <c r="F887">
        <v>1824</v>
      </c>
      <c r="G887">
        <v>600</v>
      </c>
      <c r="H887" t="s">
        <v>1239</v>
      </c>
      <c r="I887">
        <v>4543</v>
      </c>
      <c r="J887" t="s">
        <v>675</v>
      </c>
      <c r="K887" t="s">
        <v>1248</v>
      </c>
      <c r="L887">
        <v>3580</v>
      </c>
      <c r="M887">
        <v>3631</v>
      </c>
      <c r="N887">
        <v>300</v>
      </c>
      <c r="O887" t="s">
        <v>1242</v>
      </c>
      <c r="P887">
        <v>0.55170845285445602</v>
      </c>
      <c r="Q887">
        <v>0.93089660536344498</v>
      </c>
      <c r="R887">
        <v>4.9539656546467102E-2</v>
      </c>
      <c r="S887">
        <v>2.1849815393238901E-3</v>
      </c>
      <c r="T887">
        <v>1.55425966695547</v>
      </c>
      <c r="U887">
        <v>1.55425966695547</v>
      </c>
      <c r="V887">
        <v>1.8656666441166401</v>
      </c>
      <c r="W887">
        <v>3.5</v>
      </c>
      <c r="X887">
        <v>0.47</v>
      </c>
      <c r="Y887">
        <v>84306</v>
      </c>
      <c r="Z887">
        <v>6022</v>
      </c>
      <c r="AA887">
        <v>0.2</v>
      </c>
      <c r="AB887">
        <v>14</v>
      </c>
      <c r="AC887">
        <v>7</v>
      </c>
      <c r="AD887">
        <v>7</v>
      </c>
      <c r="AE887">
        <v>50</v>
      </c>
      <c r="AF887">
        <v>13</v>
      </c>
      <c r="AG887">
        <v>5</v>
      </c>
      <c r="AH887">
        <v>5</v>
      </c>
      <c r="AI887">
        <v>4</v>
      </c>
    </row>
    <row r="888" spans="1:35" x14ac:dyDescent="0.2">
      <c r="A888" s="102">
        <v>930</v>
      </c>
      <c r="B888">
        <v>6287</v>
      </c>
      <c r="C888" t="s">
        <v>1340</v>
      </c>
      <c r="D888" t="s">
        <v>1251</v>
      </c>
      <c r="E888">
        <v>2730</v>
      </c>
      <c r="F888">
        <v>2664</v>
      </c>
      <c r="G888">
        <v>400</v>
      </c>
      <c r="H888" t="s">
        <v>1242</v>
      </c>
      <c r="I888">
        <v>9303</v>
      </c>
      <c r="J888" t="s">
        <v>1638</v>
      </c>
      <c r="K888" t="s">
        <v>1657</v>
      </c>
      <c r="L888">
        <v>1375</v>
      </c>
      <c r="M888">
        <v>1379</v>
      </c>
      <c r="N888">
        <v>800</v>
      </c>
      <c r="O888" t="s">
        <v>1239</v>
      </c>
      <c r="P888">
        <v>0.65460810850124196</v>
      </c>
      <c r="Q888">
        <v>0.86471577617942996</v>
      </c>
      <c r="R888" s="106">
        <v>0.266651588084031</v>
      </c>
      <c r="S888" s="106">
        <v>1.36303776576624E-4</v>
      </c>
      <c r="T888">
        <v>-2.2430341344057001</v>
      </c>
      <c r="U888">
        <v>2.2430341344057001</v>
      </c>
      <c r="V888">
        <v>2.5471630691960101</v>
      </c>
      <c r="W888">
        <v>-13.07</v>
      </c>
      <c r="X888">
        <v>3.53</v>
      </c>
      <c r="Y888">
        <v>83612</v>
      </c>
      <c r="Z888">
        <v>3801</v>
      </c>
      <c r="AA888">
        <v>0.18</v>
      </c>
      <c r="AB888">
        <v>22</v>
      </c>
      <c r="AC888">
        <v>13</v>
      </c>
      <c r="AD888">
        <v>9</v>
      </c>
      <c r="AE888">
        <v>59.09</v>
      </c>
      <c r="AF888">
        <v>12</v>
      </c>
      <c r="AG888">
        <v>8</v>
      </c>
      <c r="AH888">
        <v>4</v>
      </c>
      <c r="AI888">
        <v>10</v>
      </c>
    </row>
    <row r="889" spans="1:35" x14ac:dyDescent="0.2">
      <c r="A889" s="102">
        <v>197</v>
      </c>
      <c r="B889">
        <v>3231</v>
      </c>
      <c r="C889" t="s">
        <v>440</v>
      </c>
      <c r="D889" t="s">
        <v>1260</v>
      </c>
      <c r="E889">
        <v>2603</v>
      </c>
      <c r="F889">
        <v>2616</v>
      </c>
      <c r="G889">
        <v>400</v>
      </c>
      <c r="H889" t="s">
        <v>1242</v>
      </c>
      <c r="I889">
        <v>9433</v>
      </c>
      <c r="J889" t="s">
        <v>547</v>
      </c>
      <c r="K889" t="s">
        <v>1241</v>
      </c>
      <c r="L889">
        <v>3310</v>
      </c>
      <c r="M889">
        <v>3394</v>
      </c>
      <c r="N889">
        <v>300</v>
      </c>
      <c r="O889" t="s">
        <v>1239</v>
      </c>
      <c r="P889">
        <v>0.57990210722412405</v>
      </c>
      <c r="Q889">
        <v>0.92867806458299296</v>
      </c>
      <c r="R889">
        <v>5.5533082394609898E-2</v>
      </c>
      <c r="S889">
        <v>3.86257432342468E-2</v>
      </c>
      <c r="T889">
        <v>-2.7054701719174101</v>
      </c>
      <c r="U889">
        <v>2.7054701719174101</v>
      </c>
      <c r="V889">
        <v>1.45694941240556</v>
      </c>
      <c r="W889">
        <v>-6.48</v>
      </c>
      <c r="X889">
        <v>2.77</v>
      </c>
      <c r="Y889">
        <v>83363</v>
      </c>
      <c r="Z889">
        <v>5954</v>
      </c>
      <c r="AA889">
        <v>0.3</v>
      </c>
      <c r="AB889">
        <v>14</v>
      </c>
      <c r="AC889">
        <v>7</v>
      </c>
      <c r="AD889">
        <v>7</v>
      </c>
      <c r="AE889">
        <v>50</v>
      </c>
      <c r="AF889">
        <v>14</v>
      </c>
      <c r="AG889">
        <v>4</v>
      </c>
      <c r="AH889">
        <v>2</v>
      </c>
      <c r="AI889">
        <v>8</v>
      </c>
    </row>
    <row r="890" spans="1:35" x14ac:dyDescent="0.2">
      <c r="A890" s="102">
        <v>129</v>
      </c>
      <c r="B890">
        <v>3231</v>
      </c>
      <c r="C890" t="s">
        <v>440</v>
      </c>
      <c r="D890" t="s">
        <v>1260</v>
      </c>
      <c r="E890">
        <v>2603</v>
      </c>
      <c r="F890">
        <v>2616</v>
      </c>
      <c r="G890">
        <v>400</v>
      </c>
      <c r="H890" t="s">
        <v>1242</v>
      </c>
      <c r="I890">
        <v>6465</v>
      </c>
      <c r="J890" t="s">
        <v>434</v>
      </c>
      <c r="K890" t="s">
        <v>1251</v>
      </c>
      <c r="L890">
        <v>10060</v>
      </c>
      <c r="M890">
        <v>9990</v>
      </c>
      <c r="N890">
        <v>100</v>
      </c>
      <c r="O890" t="s">
        <v>1239</v>
      </c>
      <c r="P890">
        <v>0.65645852444111596</v>
      </c>
      <c r="Q890">
        <v>0.93742613427221999</v>
      </c>
      <c r="R890">
        <v>6.87921740760708E-2</v>
      </c>
      <c r="S890" s="15">
        <v>5.4225109489213603E-4</v>
      </c>
      <c r="T890">
        <v>-1.3281945679492499</v>
      </c>
      <c r="U890">
        <v>1.3281945679492499</v>
      </c>
      <c r="V890">
        <v>0.93820650830984098</v>
      </c>
      <c r="W890">
        <v>-2.92</v>
      </c>
      <c r="X890">
        <v>4.74</v>
      </c>
      <c r="Y890">
        <v>82601</v>
      </c>
      <c r="Z890">
        <v>6883</v>
      </c>
      <c r="AA890">
        <v>0.71</v>
      </c>
      <c r="AB890">
        <v>12</v>
      </c>
      <c r="AC890">
        <v>6</v>
      </c>
      <c r="AD890">
        <v>6</v>
      </c>
      <c r="AE890">
        <v>50</v>
      </c>
      <c r="AF890">
        <v>11</v>
      </c>
      <c r="AG890">
        <v>4</v>
      </c>
      <c r="AH890">
        <v>3</v>
      </c>
      <c r="AI890">
        <v>5</v>
      </c>
    </row>
    <row r="891" spans="1:35" x14ac:dyDescent="0.2">
      <c r="A891" s="102">
        <v>1230</v>
      </c>
      <c r="B891">
        <v>3086</v>
      </c>
      <c r="C891" t="s">
        <v>617</v>
      </c>
      <c r="D891" t="s">
        <v>1264</v>
      </c>
      <c r="E891">
        <v>1224</v>
      </c>
      <c r="F891">
        <v>1235</v>
      </c>
      <c r="G891">
        <v>900</v>
      </c>
      <c r="H891" t="s">
        <v>1242</v>
      </c>
      <c r="I891">
        <v>6481</v>
      </c>
      <c r="J891" t="s">
        <v>1648</v>
      </c>
      <c r="K891" t="s">
        <v>1251</v>
      </c>
      <c r="L891">
        <v>2555</v>
      </c>
      <c r="M891">
        <v>2640</v>
      </c>
      <c r="N891">
        <v>400</v>
      </c>
      <c r="O891" t="s">
        <v>1239</v>
      </c>
      <c r="P891">
        <v>0.66494917848379897</v>
      </c>
      <c r="Q891">
        <v>0.84243911143348404</v>
      </c>
      <c r="R891">
        <v>0.31893524854858801</v>
      </c>
      <c r="S891">
        <v>3.7168152255120497E-2</v>
      </c>
      <c r="T891">
        <v>-0.45397132481515301</v>
      </c>
      <c r="U891">
        <v>0.45397132481515301</v>
      </c>
      <c r="V891">
        <v>0.45750718034716698</v>
      </c>
      <c r="W891">
        <v>-2.23</v>
      </c>
      <c r="X891">
        <v>5.26</v>
      </c>
      <c r="Y891">
        <v>82579</v>
      </c>
      <c r="Z891">
        <v>3590</v>
      </c>
      <c r="AA891">
        <v>0.26</v>
      </c>
      <c r="AB891">
        <v>23</v>
      </c>
      <c r="AC891">
        <v>12</v>
      </c>
      <c r="AD891">
        <v>11</v>
      </c>
      <c r="AE891">
        <v>52.17</v>
      </c>
      <c r="AF891">
        <v>10</v>
      </c>
      <c r="AG891">
        <v>10</v>
      </c>
      <c r="AH891">
        <v>9</v>
      </c>
      <c r="AI891">
        <v>4</v>
      </c>
    </row>
    <row r="892" spans="1:35" x14ac:dyDescent="0.2">
      <c r="A892" s="102">
        <v>1517</v>
      </c>
      <c r="B892">
        <v>2222</v>
      </c>
      <c r="C892" t="s">
        <v>585</v>
      </c>
      <c r="D892" t="s">
        <v>1266</v>
      </c>
      <c r="E892">
        <v>5670</v>
      </c>
      <c r="F892">
        <v>5800</v>
      </c>
      <c r="G892">
        <v>100</v>
      </c>
      <c r="H892" t="s">
        <v>1242</v>
      </c>
      <c r="I892">
        <v>6641</v>
      </c>
      <c r="J892" t="s">
        <v>2158</v>
      </c>
      <c r="K892" t="s">
        <v>1244</v>
      </c>
      <c r="L892">
        <v>1065</v>
      </c>
      <c r="M892">
        <v>1066</v>
      </c>
      <c r="N892">
        <v>500</v>
      </c>
      <c r="O892" t="s">
        <v>1239</v>
      </c>
      <c r="P892">
        <v>0.70028962777879999</v>
      </c>
      <c r="Q892">
        <v>0.81755099557843902</v>
      </c>
      <c r="R892">
        <v>0.351957413891135</v>
      </c>
      <c r="S892">
        <v>5.4226658619756202E-2</v>
      </c>
      <c r="T892">
        <v>-1.4788654041943801</v>
      </c>
      <c r="U892">
        <v>1.4788654041943801</v>
      </c>
      <c r="V892">
        <v>1.53694229917855</v>
      </c>
      <c r="W892">
        <v>-11.82</v>
      </c>
      <c r="X892">
        <v>8.1</v>
      </c>
      <c r="Y892">
        <v>82309</v>
      </c>
      <c r="Z892">
        <v>3579</v>
      </c>
      <c r="AA892">
        <v>0.13</v>
      </c>
      <c r="AB892">
        <v>23</v>
      </c>
      <c r="AC892">
        <v>10</v>
      </c>
      <c r="AD892">
        <v>13</v>
      </c>
      <c r="AE892">
        <v>43.48</v>
      </c>
      <c r="AF892">
        <v>8</v>
      </c>
      <c r="AG892">
        <v>10</v>
      </c>
      <c r="AH892">
        <v>11</v>
      </c>
      <c r="AI892">
        <v>2</v>
      </c>
    </row>
    <row r="893" spans="1:35" x14ac:dyDescent="0.2">
      <c r="A893" s="102">
        <v>981</v>
      </c>
      <c r="B893">
        <v>4005</v>
      </c>
      <c r="C893" t="s">
        <v>1479</v>
      </c>
      <c r="D893" t="s">
        <v>1263</v>
      </c>
      <c r="E893">
        <v>425</v>
      </c>
      <c r="F893">
        <v>430</v>
      </c>
      <c r="G893">
        <v>2400</v>
      </c>
      <c r="H893" t="s">
        <v>1239</v>
      </c>
      <c r="I893">
        <v>7012</v>
      </c>
      <c r="J893" t="s">
        <v>1458</v>
      </c>
      <c r="K893" t="s">
        <v>1256</v>
      </c>
      <c r="L893">
        <v>2085</v>
      </c>
      <c r="M893">
        <v>2097</v>
      </c>
      <c r="N893">
        <v>500</v>
      </c>
      <c r="O893" t="s">
        <v>1242</v>
      </c>
      <c r="P893">
        <v>0.92917826844222695</v>
      </c>
      <c r="Q893">
        <v>0.86024931669207605</v>
      </c>
      <c r="R893" s="106">
        <v>0.137879096855792</v>
      </c>
      <c r="S893">
        <v>1.16354261829085E-2</v>
      </c>
      <c r="T893">
        <v>0.33253497476861799</v>
      </c>
      <c r="U893">
        <v>0.33253497476861799</v>
      </c>
      <c r="V893">
        <v>0.28393181897834102</v>
      </c>
      <c r="W893">
        <v>0.66</v>
      </c>
      <c r="X893">
        <v>1.57</v>
      </c>
      <c r="Y893">
        <v>81251</v>
      </c>
      <c r="Z893">
        <v>4514</v>
      </c>
      <c r="AA893">
        <v>0.19</v>
      </c>
      <c r="AB893">
        <v>18</v>
      </c>
      <c r="AC893">
        <v>9</v>
      </c>
      <c r="AD893">
        <v>9</v>
      </c>
      <c r="AE893">
        <v>50</v>
      </c>
      <c r="AF893">
        <v>14</v>
      </c>
      <c r="AG893">
        <v>3</v>
      </c>
      <c r="AH893">
        <v>2</v>
      </c>
      <c r="AI893">
        <v>13</v>
      </c>
    </row>
    <row r="894" spans="1:35" x14ac:dyDescent="0.2">
      <c r="A894" s="102">
        <v>1385</v>
      </c>
      <c r="B894">
        <v>1951</v>
      </c>
      <c r="C894" t="s">
        <v>1658</v>
      </c>
      <c r="D894" t="s">
        <v>1249</v>
      </c>
      <c r="E894">
        <v>2525</v>
      </c>
      <c r="F894">
        <v>2526</v>
      </c>
      <c r="G894">
        <v>400</v>
      </c>
      <c r="H894" t="s">
        <v>1239</v>
      </c>
      <c r="I894">
        <v>4324</v>
      </c>
      <c r="J894" t="s">
        <v>1471</v>
      </c>
      <c r="K894" t="s">
        <v>1253</v>
      </c>
      <c r="L894">
        <v>3060</v>
      </c>
      <c r="M894">
        <v>3060</v>
      </c>
      <c r="N894">
        <v>300</v>
      </c>
      <c r="O894" t="s">
        <v>1242</v>
      </c>
      <c r="P894">
        <v>0.89913282037390296</v>
      </c>
      <c r="Q894">
        <v>0.829673603367035</v>
      </c>
      <c r="R894" s="15">
        <v>1.18857373709609E-3</v>
      </c>
      <c r="S894">
        <v>7.0957891388641905E-2</v>
      </c>
      <c r="T894">
        <v>3.4571334935054101</v>
      </c>
      <c r="U894">
        <v>3.4571334935054101</v>
      </c>
      <c r="V894">
        <v>2.4232900232632799</v>
      </c>
      <c r="W894">
        <v>11.72</v>
      </c>
      <c r="X894">
        <v>10.07</v>
      </c>
      <c r="Y894">
        <v>81147</v>
      </c>
      <c r="Z894">
        <v>5410</v>
      </c>
      <c r="AA894">
        <v>0.28999999999999998</v>
      </c>
      <c r="AB894">
        <v>15</v>
      </c>
      <c r="AC894">
        <v>8</v>
      </c>
      <c r="AD894">
        <v>7</v>
      </c>
      <c r="AE894">
        <v>53.33</v>
      </c>
      <c r="AF894">
        <v>12</v>
      </c>
      <c r="AG894">
        <v>5</v>
      </c>
      <c r="AH894">
        <v>3</v>
      </c>
      <c r="AI894">
        <v>7</v>
      </c>
    </row>
    <row r="895" spans="1:35" x14ac:dyDescent="0.2">
      <c r="A895" s="102">
        <v>184</v>
      </c>
      <c r="B895">
        <v>5393</v>
      </c>
      <c r="C895" t="s">
        <v>233</v>
      </c>
      <c r="D895" t="s">
        <v>1238</v>
      </c>
      <c r="E895">
        <v>2470</v>
      </c>
      <c r="F895">
        <v>2457</v>
      </c>
      <c r="G895">
        <v>300</v>
      </c>
      <c r="H895" t="s">
        <v>1239</v>
      </c>
      <c r="I895">
        <v>5714</v>
      </c>
      <c r="J895" t="s">
        <v>708</v>
      </c>
      <c r="K895" t="s">
        <v>1254</v>
      </c>
      <c r="L895">
        <v>3725</v>
      </c>
      <c r="M895">
        <v>3735</v>
      </c>
      <c r="N895">
        <v>200</v>
      </c>
      <c r="O895" t="s">
        <v>1242</v>
      </c>
      <c r="P895">
        <v>0.805551620798307</v>
      </c>
      <c r="Q895">
        <v>0.930172562064561</v>
      </c>
      <c r="R895">
        <v>0.146818310814915</v>
      </c>
      <c r="S895">
        <v>4.388443297294E-2</v>
      </c>
      <c r="T895">
        <v>1.8576244302160799E-2</v>
      </c>
      <c r="U895">
        <v>1.8576244302160799E-2</v>
      </c>
      <c r="V895">
        <v>0.105815619716568</v>
      </c>
      <c r="W895">
        <v>0.05</v>
      </c>
      <c r="X895">
        <v>1.33</v>
      </c>
      <c r="Y895">
        <v>81066</v>
      </c>
      <c r="Z895">
        <v>5404</v>
      </c>
      <c r="AA895">
        <v>0.18</v>
      </c>
      <c r="AB895">
        <v>15</v>
      </c>
      <c r="AC895">
        <v>10</v>
      </c>
      <c r="AD895">
        <v>5</v>
      </c>
      <c r="AE895">
        <v>66.67</v>
      </c>
      <c r="AF895">
        <v>12</v>
      </c>
      <c r="AG895">
        <v>8</v>
      </c>
      <c r="AH895">
        <v>5</v>
      </c>
      <c r="AI895">
        <v>2</v>
      </c>
    </row>
    <row r="896" spans="1:35" x14ac:dyDescent="0.2">
      <c r="A896" s="102">
        <v>1678</v>
      </c>
      <c r="B896">
        <v>6201</v>
      </c>
      <c r="C896" t="s">
        <v>1606</v>
      </c>
      <c r="D896" t="s">
        <v>1256</v>
      </c>
      <c r="E896">
        <v>5990</v>
      </c>
      <c r="F896">
        <v>6020</v>
      </c>
      <c r="G896">
        <v>100</v>
      </c>
      <c r="H896" t="s">
        <v>1239</v>
      </c>
      <c r="I896">
        <v>6268</v>
      </c>
      <c r="J896" t="s">
        <v>1654</v>
      </c>
      <c r="K896" t="s">
        <v>1251</v>
      </c>
      <c r="L896">
        <v>2999</v>
      </c>
      <c r="M896">
        <v>3070</v>
      </c>
      <c r="N896">
        <v>200</v>
      </c>
      <c r="O896" t="s">
        <v>1242</v>
      </c>
      <c r="P896">
        <v>0.64476421825797503</v>
      </c>
      <c r="Q896">
        <v>0.80225757483592497</v>
      </c>
      <c r="R896">
        <v>0.41916925890039203</v>
      </c>
      <c r="S896" s="15">
        <v>1.2645932578642801E-2</v>
      </c>
      <c r="T896">
        <v>1.1214913171288701</v>
      </c>
      <c r="U896">
        <v>1.1214913171288701</v>
      </c>
      <c r="V896">
        <v>1.4653428024328199</v>
      </c>
      <c r="W896">
        <v>2.62</v>
      </c>
      <c r="X896">
        <v>1.99</v>
      </c>
      <c r="Y896">
        <v>80837</v>
      </c>
      <c r="Z896">
        <v>10105</v>
      </c>
      <c r="AA896">
        <v>0.5</v>
      </c>
      <c r="AB896">
        <v>8</v>
      </c>
      <c r="AC896">
        <v>4</v>
      </c>
      <c r="AD896">
        <v>4</v>
      </c>
      <c r="AE896">
        <v>50</v>
      </c>
      <c r="AF896">
        <v>12</v>
      </c>
      <c r="AG896">
        <v>3</v>
      </c>
      <c r="AH896">
        <v>2</v>
      </c>
      <c r="AI896">
        <v>3</v>
      </c>
    </row>
    <row r="897" spans="1:35" x14ac:dyDescent="0.2">
      <c r="A897" s="102">
        <v>1586</v>
      </c>
      <c r="B897">
        <v>3087</v>
      </c>
      <c r="C897" t="s">
        <v>1508</v>
      </c>
      <c r="D897" t="s">
        <v>1264</v>
      </c>
      <c r="E897">
        <v>2009</v>
      </c>
      <c r="F897">
        <v>2006</v>
      </c>
      <c r="G897">
        <v>400</v>
      </c>
      <c r="H897" t="s">
        <v>1239</v>
      </c>
      <c r="I897">
        <v>5471</v>
      </c>
      <c r="J897" t="s">
        <v>1456</v>
      </c>
      <c r="K897" t="s">
        <v>1292</v>
      </c>
      <c r="L897">
        <v>4040</v>
      </c>
      <c r="M897">
        <v>4035</v>
      </c>
      <c r="N897">
        <v>200</v>
      </c>
      <c r="O897" t="s">
        <v>1242</v>
      </c>
      <c r="P897">
        <v>0.924986005244399</v>
      </c>
      <c r="Q897">
        <v>0.81100954613143705</v>
      </c>
      <c r="R897">
        <v>4.3373295116244097E-2</v>
      </c>
      <c r="S897" s="106">
        <v>4.43470251058143E-3</v>
      </c>
      <c r="T897">
        <v>2.0732552807767002</v>
      </c>
      <c r="U897">
        <v>2.0732552807767002</v>
      </c>
      <c r="V897">
        <v>1.7272266073343601</v>
      </c>
      <c r="W897">
        <v>8.2899999999999991</v>
      </c>
      <c r="X897">
        <v>0.56999999999999995</v>
      </c>
      <c r="Y897">
        <v>80721</v>
      </c>
      <c r="Z897">
        <v>5381</v>
      </c>
      <c r="AA897">
        <v>0.35</v>
      </c>
      <c r="AB897">
        <v>15</v>
      </c>
      <c r="AC897">
        <v>9</v>
      </c>
      <c r="AD897">
        <v>6</v>
      </c>
      <c r="AE897">
        <v>60</v>
      </c>
      <c r="AF897">
        <v>11</v>
      </c>
      <c r="AG897">
        <v>8</v>
      </c>
      <c r="AH897">
        <v>5</v>
      </c>
      <c r="AI897">
        <v>2</v>
      </c>
    </row>
    <row r="898" spans="1:35" x14ac:dyDescent="0.2">
      <c r="A898" s="102">
        <v>1377</v>
      </c>
      <c r="B898">
        <v>6135</v>
      </c>
      <c r="C898" t="s">
        <v>1475</v>
      </c>
      <c r="D898" t="s">
        <v>1251</v>
      </c>
      <c r="E898">
        <v>3840</v>
      </c>
      <c r="F898">
        <v>3935</v>
      </c>
      <c r="G898">
        <v>200</v>
      </c>
      <c r="H898" t="s">
        <v>1242</v>
      </c>
      <c r="I898">
        <v>6592</v>
      </c>
      <c r="J898" t="s">
        <v>1464</v>
      </c>
      <c r="K898" t="s">
        <v>1244</v>
      </c>
      <c r="L898">
        <v>3950</v>
      </c>
      <c r="M898">
        <v>3995</v>
      </c>
      <c r="N898">
        <v>200</v>
      </c>
      <c r="O898" t="s">
        <v>1239</v>
      </c>
      <c r="P898">
        <v>0.770823487874152</v>
      </c>
      <c r="Q898">
        <v>0.83023202393554896</v>
      </c>
      <c r="R898">
        <v>0.248903311541332</v>
      </c>
      <c r="S898" s="106">
        <v>4.7235960739289297E-2</v>
      </c>
      <c r="T898">
        <v>-2.0968229811286401</v>
      </c>
      <c r="U898">
        <v>2.0968229811286401</v>
      </c>
      <c r="V898">
        <v>2.2471234427932099</v>
      </c>
      <c r="W898">
        <v>-17.12</v>
      </c>
      <c r="X898">
        <v>1.5</v>
      </c>
      <c r="Y898">
        <v>80361</v>
      </c>
      <c r="Z898">
        <v>8929</v>
      </c>
      <c r="AA898">
        <v>0.78</v>
      </c>
      <c r="AB898">
        <v>9</v>
      </c>
      <c r="AC898">
        <v>5</v>
      </c>
      <c r="AD898">
        <v>4</v>
      </c>
      <c r="AE898">
        <v>55.56</v>
      </c>
      <c r="AF898">
        <v>13</v>
      </c>
      <c r="AG898">
        <v>3</v>
      </c>
      <c r="AH898">
        <v>1</v>
      </c>
      <c r="AI898">
        <v>5</v>
      </c>
    </row>
    <row r="899" spans="1:35" x14ac:dyDescent="0.2">
      <c r="A899" s="102">
        <v>1629</v>
      </c>
      <c r="B899">
        <v>1332</v>
      </c>
      <c r="C899" t="s">
        <v>1647</v>
      </c>
      <c r="D899" t="s">
        <v>1357</v>
      </c>
      <c r="E899">
        <v>571</v>
      </c>
      <c r="F899">
        <v>570</v>
      </c>
      <c r="G899">
        <v>1900</v>
      </c>
      <c r="H899" t="s">
        <v>1239</v>
      </c>
      <c r="I899">
        <v>7321</v>
      </c>
      <c r="J899" t="s">
        <v>1441</v>
      </c>
      <c r="K899" t="s">
        <v>1294</v>
      </c>
      <c r="L899">
        <v>544</v>
      </c>
      <c r="M899">
        <v>543</v>
      </c>
      <c r="N899">
        <v>2000</v>
      </c>
      <c r="O899" t="s">
        <v>1242</v>
      </c>
      <c r="P899">
        <v>0.78586160262159799</v>
      </c>
      <c r="Q899">
        <v>0.80710577993298105</v>
      </c>
      <c r="R899">
        <v>3.5291507578882303E-2</v>
      </c>
      <c r="S899">
        <v>7.6292119632610497E-2</v>
      </c>
      <c r="T899">
        <v>2.1703241858160101</v>
      </c>
      <c r="U899">
        <v>2.1703241858160101</v>
      </c>
      <c r="V899">
        <v>2.0964075548306802</v>
      </c>
      <c r="W899">
        <v>11.45</v>
      </c>
      <c r="X899">
        <v>0.28000000000000003</v>
      </c>
      <c r="Y899">
        <v>80162</v>
      </c>
      <c r="Z899">
        <v>5726</v>
      </c>
      <c r="AA899">
        <v>0.3</v>
      </c>
      <c r="AB899">
        <v>14</v>
      </c>
      <c r="AC899">
        <v>8</v>
      </c>
      <c r="AD899">
        <v>6</v>
      </c>
      <c r="AE899">
        <v>57.14</v>
      </c>
      <c r="AF899">
        <v>9</v>
      </c>
      <c r="AG899">
        <v>6</v>
      </c>
      <c r="AH899">
        <v>6</v>
      </c>
      <c r="AI899">
        <v>2</v>
      </c>
    </row>
    <row r="900" spans="1:35" x14ac:dyDescent="0.2">
      <c r="A900" s="102">
        <v>176</v>
      </c>
      <c r="B900">
        <v>8242</v>
      </c>
      <c r="C900" t="s">
        <v>852</v>
      </c>
      <c r="D900" t="s">
        <v>1264</v>
      </c>
      <c r="E900">
        <v>900</v>
      </c>
      <c r="F900">
        <v>896</v>
      </c>
      <c r="G900">
        <v>1000</v>
      </c>
      <c r="H900" t="s">
        <v>1242</v>
      </c>
      <c r="I900">
        <v>9201</v>
      </c>
      <c r="J900" t="s">
        <v>1496</v>
      </c>
      <c r="K900" t="s">
        <v>1497</v>
      </c>
      <c r="L900">
        <v>2853</v>
      </c>
      <c r="M900">
        <v>2877.5</v>
      </c>
      <c r="N900">
        <v>300</v>
      </c>
      <c r="O900" t="s">
        <v>1239</v>
      </c>
      <c r="P900">
        <v>0.93978408784766299</v>
      </c>
      <c r="Q900">
        <v>0.93070504100698404</v>
      </c>
      <c r="R900">
        <v>0.15107000573460999</v>
      </c>
      <c r="S900">
        <v>2.54045496426939E-2</v>
      </c>
      <c r="T900">
        <v>-2.0520899478567198</v>
      </c>
      <c r="U900">
        <v>2.0520899478567198</v>
      </c>
      <c r="V900">
        <v>1.9837425391162899</v>
      </c>
      <c r="W900">
        <v>-13.82</v>
      </c>
      <c r="X900">
        <v>3.79</v>
      </c>
      <c r="Y900">
        <v>78831</v>
      </c>
      <c r="Z900">
        <v>6064</v>
      </c>
      <c r="AA900">
        <v>0.19</v>
      </c>
      <c r="AB900">
        <v>13</v>
      </c>
      <c r="AC900">
        <v>7</v>
      </c>
      <c r="AD900">
        <v>6</v>
      </c>
      <c r="AE900">
        <v>53.85</v>
      </c>
      <c r="AF900">
        <v>13</v>
      </c>
      <c r="AG900">
        <v>4</v>
      </c>
      <c r="AH900">
        <v>2</v>
      </c>
      <c r="AI900">
        <v>7</v>
      </c>
    </row>
    <row r="901" spans="1:35" x14ac:dyDescent="0.2">
      <c r="A901" s="102">
        <v>1112</v>
      </c>
      <c r="B901">
        <v>7762</v>
      </c>
      <c r="C901" t="s">
        <v>1444</v>
      </c>
      <c r="D901" t="s">
        <v>1248</v>
      </c>
      <c r="E901">
        <v>456</v>
      </c>
      <c r="F901">
        <v>459</v>
      </c>
      <c r="G901">
        <v>2400</v>
      </c>
      <c r="H901" t="s">
        <v>1242</v>
      </c>
      <c r="I901">
        <v>8086</v>
      </c>
      <c r="J901" t="s">
        <v>1522</v>
      </c>
      <c r="K901" t="s">
        <v>1248</v>
      </c>
      <c r="L901">
        <v>1209</v>
      </c>
      <c r="M901">
        <v>1205</v>
      </c>
      <c r="N901">
        <v>900</v>
      </c>
      <c r="O901" t="s">
        <v>1239</v>
      </c>
      <c r="P901">
        <v>0.87230943281851203</v>
      </c>
      <c r="Q901">
        <v>0.85048522008800298</v>
      </c>
      <c r="R901">
        <v>0.138263423727462</v>
      </c>
      <c r="S901">
        <v>2.5281522369428901E-2</v>
      </c>
      <c r="T901">
        <v>-2.5584863744652302</v>
      </c>
      <c r="U901">
        <v>2.5584863744652302</v>
      </c>
      <c r="V901">
        <v>2.4350859581463999</v>
      </c>
      <c r="W901">
        <v>-17.7</v>
      </c>
      <c r="X901">
        <v>1.58</v>
      </c>
      <c r="Y901">
        <v>78742</v>
      </c>
      <c r="Z901">
        <v>6057</v>
      </c>
      <c r="AA901">
        <v>0.28999999999999998</v>
      </c>
      <c r="AB901">
        <v>13</v>
      </c>
      <c r="AC901">
        <v>9</v>
      </c>
      <c r="AD901">
        <v>4</v>
      </c>
      <c r="AE901">
        <v>69.23</v>
      </c>
      <c r="AF901">
        <v>13</v>
      </c>
      <c r="AG901">
        <v>4</v>
      </c>
      <c r="AH901">
        <v>4</v>
      </c>
      <c r="AI901">
        <v>5</v>
      </c>
    </row>
    <row r="902" spans="1:35" x14ac:dyDescent="0.2">
      <c r="A902" s="102">
        <v>619</v>
      </c>
      <c r="B902">
        <v>2730</v>
      </c>
      <c r="C902" t="s">
        <v>602</v>
      </c>
      <c r="D902" t="s">
        <v>1264</v>
      </c>
      <c r="E902">
        <v>999</v>
      </c>
      <c r="F902">
        <v>976</v>
      </c>
      <c r="G902">
        <v>900</v>
      </c>
      <c r="H902" t="s">
        <v>1242</v>
      </c>
      <c r="I902">
        <v>6457</v>
      </c>
      <c r="J902" t="s">
        <v>1563</v>
      </c>
      <c r="K902" t="s">
        <v>1251</v>
      </c>
      <c r="L902">
        <v>3095</v>
      </c>
      <c r="M902">
        <v>3085</v>
      </c>
      <c r="N902">
        <v>300</v>
      </c>
      <c r="O902" t="s">
        <v>1239</v>
      </c>
      <c r="P902">
        <v>0.80292154281500805</v>
      </c>
      <c r="Q902">
        <v>0.89202059923938604</v>
      </c>
      <c r="R902">
        <v>9.3306943459219902E-2</v>
      </c>
      <c r="S902">
        <v>7.8998106093104599E-3</v>
      </c>
      <c r="T902">
        <v>-2.61538927422643</v>
      </c>
      <c r="U902">
        <v>2.61538927422643</v>
      </c>
      <c r="V902">
        <v>3.1223064666782201</v>
      </c>
      <c r="W902">
        <v>-12.15</v>
      </c>
      <c r="X902">
        <v>5.09</v>
      </c>
      <c r="Y902">
        <v>78591</v>
      </c>
      <c r="Z902">
        <v>4912</v>
      </c>
      <c r="AA902">
        <v>0.31</v>
      </c>
      <c r="AB902">
        <v>16</v>
      </c>
      <c r="AC902">
        <v>8</v>
      </c>
      <c r="AD902">
        <v>8</v>
      </c>
      <c r="AE902">
        <v>50</v>
      </c>
      <c r="AF902">
        <v>14</v>
      </c>
      <c r="AG902">
        <v>6</v>
      </c>
      <c r="AH902">
        <v>3</v>
      </c>
      <c r="AI902">
        <v>7</v>
      </c>
    </row>
    <row r="903" spans="1:35" x14ac:dyDescent="0.2">
      <c r="A903" s="102">
        <v>209</v>
      </c>
      <c r="B903">
        <v>1942</v>
      </c>
      <c r="C903" t="s">
        <v>1664</v>
      </c>
      <c r="D903" t="s">
        <v>1249</v>
      </c>
      <c r="E903">
        <v>965</v>
      </c>
      <c r="F903">
        <v>966</v>
      </c>
      <c r="G903">
        <v>1100</v>
      </c>
      <c r="H903" t="s">
        <v>1239</v>
      </c>
      <c r="I903">
        <v>2602</v>
      </c>
      <c r="J903" t="s">
        <v>550</v>
      </c>
      <c r="K903" t="s">
        <v>1266</v>
      </c>
      <c r="L903">
        <v>3590</v>
      </c>
      <c r="M903">
        <v>3520</v>
      </c>
      <c r="N903">
        <v>300</v>
      </c>
      <c r="O903" t="s">
        <v>1242</v>
      </c>
      <c r="P903">
        <v>0.73599610022948603</v>
      </c>
      <c r="Q903">
        <v>0.92687066763183501</v>
      </c>
      <c r="R903">
        <v>3.5275879735137301E-2</v>
      </c>
      <c r="S903">
        <v>2.55640730937476E-2</v>
      </c>
      <c r="T903">
        <v>0.16477472619983399</v>
      </c>
      <c r="U903">
        <v>0.16477472619983399</v>
      </c>
      <c r="V903">
        <v>0.69090807660084297</v>
      </c>
      <c r="W903">
        <v>0.42</v>
      </c>
      <c r="X903">
        <v>0.62</v>
      </c>
      <c r="Y903">
        <v>78426</v>
      </c>
      <c r="Z903">
        <v>5602</v>
      </c>
      <c r="AA903">
        <v>0.28999999999999998</v>
      </c>
      <c r="AB903">
        <v>14</v>
      </c>
      <c r="AC903">
        <v>7</v>
      </c>
      <c r="AD903">
        <v>7</v>
      </c>
      <c r="AE903">
        <v>50</v>
      </c>
      <c r="AF903">
        <v>14</v>
      </c>
      <c r="AG903">
        <v>2</v>
      </c>
      <c r="AH903">
        <v>4</v>
      </c>
      <c r="AI903">
        <v>8</v>
      </c>
    </row>
    <row r="904" spans="1:35" x14ac:dyDescent="0.2">
      <c r="A904" s="102">
        <v>1466</v>
      </c>
      <c r="B904">
        <v>5110</v>
      </c>
      <c r="C904" t="s">
        <v>1098</v>
      </c>
      <c r="D904" t="s">
        <v>1367</v>
      </c>
      <c r="E904">
        <v>1199</v>
      </c>
      <c r="F904">
        <v>1208</v>
      </c>
      <c r="G904">
        <v>800</v>
      </c>
      <c r="H904" t="s">
        <v>1239</v>
      </c>
      <c r="I904">
        <v>7453</v>
      </c>
      <c r="J904" t="s">
        <v>51</v>
      </c>
      <c r="K904" t="s">
        <v>1264</v>
      </c>
      <c r="L904">
        <v>1632</v>
      </c>
      <c r="M904">
        <v>1643</v>
      </c>
      <c r="N904">
        <v>600</v>
      </c>
      <c r="O904" t="s">
        <v>1242</v>
      </c>
      <c r="P904">
        <v>0.89131818292005605</v>
      </c>
      <c r="Q904">
        <v>0.82213461590875303</v>
      </c>
      <c r="R904">
        <v>0.42174515300248899</v>
      </c>
      <c r="S904" s="106">
        <v>3.6974135341657999E-2</v>
      </c>
      <c r="T904">
        <v>2.4971594936283799</v>
      </c>
      <c r="U904">
        <v>2.4971594936283799</v>
      </c>
      <c r="V904">
        <v>2.5256995154182902</v>
      </c>
      <c r="W904">
        <v>19.14</v>
      </c>
      <c r="X904">
        <v>1.97</v>
      </c>
      <c r="Y904">
        <v>78330</v>
      </c>
      <c r="Z904">
        <v>4608</v>
      </c>
      <c r="AA904">
        <v>0.22</v>
      </c>
      <c r="AB904">
        <v>17</v>
      </c>
      <c r="AC904">
        <v>8</v>
      </c>
      <c r="AD904">
        <v>9</v>
      </c>
      <c r="AE904">
        <v>47.06</v>
      </c>
      <c r="AF904">
        <v>11</v>
      </c>
      <c r="AG904">
        <v>5</v>
      </c>
      <c r="AH904">
        <v>6</v>
      </c>
      <c r="AI904">
        <v>6</v>
      </c>
    </row>
    <row r="905" spans="1:35" x14ac:dyDescent="0.2">
      <c r="A905" s="102">
        <v>1231</v>
      </c>
      <c r="B905">
        <v>4543</v>
      </c>
      <c r="C905" t="s">
        <v>675</v>
      </c>
      <c r="D905" t="s">
        <v>1248</v>
      </c>
      <c r="E905">
        <v>3580</v>
      </c>
      <c r="F905">
        <v>3631</v>
      </c>
      <c r="G905">
        <v>200</v>
      </c>
      <c r="H905" t="s">
        <v>1242</v>
      </c>
      <c r="I905">
        <v>4555</v>
      </c>
      <c r="J905" t="s">
        <v>677</v>
      </c>
      <c r="K905" t="s">
        <v>1261</v>
      </c>
      <c r="L905">
        <v>6700</v>
      </c>
      <c r="M905">
        <v>6740</v>
      </c>
      <c r="N905">
        <v>100</v>
      </c>
      <c r="O905" t="s">
        <v>1239</v>
      </c>
      <c r="P905">
        <v>0.51277110881073296</v>
      </c>
      <c r="Q905">
        <v>0.84223426607381602</v>
      </c>
      <c r="R905" s="15">
        <v>9.1071444470903804E-5</v>
      </c>
      <c r="S905">
        <v>7.7086068333930696E-2</v>
      </c>
      <c r="T905">
        <v>-1.1397414586447301</v>
      </c>
      <c r="U905">
        <v>1.1397414586447301</v>
      </c>
      <c r="V905">
        <v>1.1479493227295801</v>
      </c>
      <c r="W905">
        <v>-5.37</v>
      </c>
      <c r="X905">
        <v>7.74</v>
      </c>
      <c r="Y905">
        <v>78073</v>
      </c>
      <c r="Z905">
        <v>6006</v>
      </c>
      <c r="AA905">
        <v>0.7</v>
      </c>
      <c r="AB905">
        <v>13</v>
      </c>
      <c r="AC905">
        <v>8</v>
      </c>
      <c r="AD905">
        <v>5</v>
      </c>
      <c r="AE905">
        <v>61.54</v>
      </c>
      <c r="AF905">
        <v>8</v>
      </c>
      <c r="AG905">
        <v>6</v>
      </c>
      <c r="AH905">
        <v>3</v>
      </c>
      <c r="AI905">
        <v>4</v>
      </c>
    </row>
    <row r="906" spans="1:35" x14ac:dyDescent="0.2">
      <c r="A906" s="102">
        <v>229</v>
      </c>
      <c r="B906">
        <v>3405</v>
      </c>
      <c r="C906" t="s">
        <v>1915</v>
      </c>
      <c r="D906" t="s">
        <v>1263</v>
      </c>
      <c r="E906">
        <v>1200</v>
      </c>
      <c r="F906">
        <v>1214</v>
      </c>
      <c r="G906">
        <v>700</v>
      </c>
      <c r="H906" t="s">
        <v>1242</v>
      </c>
      <c r="I906">
        <v>4631</v>
      </c>
      <c r="J906" t="s">
        <v>1498</v>
      </c>
      <c r="K906" t="s">
        <v>1263</v>
      </c>
      <c r="L906">
        <v>2794</v>
      </c>
      <c r="M906">
        <v>2819</v>
      </c>
      <c r="N906">
        <v>300</v>
      </c>
      <c r="O906" t="s">
        <v>1239</v>
      </c>
      <c r="P906">
        <v>0.65476525237904604</v>
      </c>
      <c r="Q906">
        <v>0.92454224355384296</v>
      </c>
      <c r="R906">
        <v>0.194608297789543</v>
      </c>
      <c r="S906">
        <v>1.6111975606895399E-2</v>
      </c>
      <c r="T906">
        <v>-1.0242439207451199</v>
      </c>
      <c r="U906">
        <v>1.0242439207451199</v>
      </c>
      <c r="V906">
        <v>0.68551189440452198</v>
      </c>
      <c r="W906">
        <v>-2.56</v>
      </c>
      <c r="X906">
        <v>0.48</v>
      </c>
      <c r="Y906">
        <v>77807</v>
      </c>
      <c r="Z906">
        <v>5558</v>
      </c>
      <c r="AA906">
        <v>0.36</v>
      </c>
      <c r="AB906">
        <v>14</v>
      </c>
      <c r="AC906">
        <v>7</v>
      </c>
      <c r="AD906">
        <v>7</v>
      </c>
      <c r="AE906">
        <v>50</v>
      </c>
      <c r="AF906">
        <v>13</v>
      </c>
      <c r="AG906">
        <v>4</v>
      </c>
      <c r="AH906">
        <v>2</v>
      </c>
      <c r="AI906">
        <v>8</v>
      </c>
    </row>
    <row r="907" spans="1:35" x14ac:dyDescent="0.2">
      <c r="A907" s="102">
        <v>252</v>
      </c>
      <c r="B907">
        <v>6301</v>
      </c>
      <c r="C907" t="s">
        <v>53</v>
      </c>
      <c r="D907" t="s">
        <v>1251</v>
      </c>
      <c r="E907">
        <v>2219</v>
      </c>
      <c r="F907">
        <v>2241.5</v>
      </c>
      <c r="G907">
        <v>400</v>
      </c>
      <c r="H907" t="s">
        <v>1239</v>
      </c>
      <c r="I907">
        <v>6371</v>
      </c>
      <c r="J907" t="s">
        <v>1399</v>
      </c>
      <c r="K907" t="s">
        <v>1251</v>
      </c>
      <c r="L907">
        <v>3010</v>
      </c>
      <c r="M907">
        <v>3070</v>
      </c>
      <c r="N907">
        <v>300</v>
      </c>
      <c r="O907" t="s">
        <v>1242</v>
      </c>
      <c r="P907">
        <v>0.961687824491956</v>
      </c>
      <c r="Q907">
        <v>0.92090027826689003</v>
      </c>
      <c r="R907">
        <v>8.0964166994328499E-2</v>
      </c>
      <c r="S907">
        <v>1.07115480179257E-4</v>
      </c>
      <c r="T907">
        <v>2.4958819727572301</v>
      </c>
      <c r="U907">
        <v>2.4958819727572301</v>
      </c>
      <c r="V907">
        <v>1.3371747916104499</v>
      </c>
      <c r="W907">
        <v>5.46</v>
      </c>
      <c r="X907">
        <v>2.65</v>
      </c>
      <c r="Y907">
        <v>77475</v>
      </c>
      <c r="Z907">
        <v>4557</v>
      </c>
      <c r="AA907">
        <v>0.26</v>
      </c>
      <c r="AB907">
        <v>17</v>
      </c>
      <c r="AC907">
        <v>9</v>
      </c>
      <c r="AD907">
        <v>8</v>
      </c>
      <c r="AE907">
        <v>52.94</v>
      </c>
      <c r="AF907">
        <v>13</v>
      </c>
      <c r="AG907">
        <v>5</v>
      </c>
      <c r="AH907">
        <v>3</v>
      </c>
      <c r="AI907">
        <v>9</v>
      </c>
    </row>
    <row r="908" spans="1:35" x14ac:dyDescent="0.2">
      <c r="A908" s="102">
        <v>1216</v>
      </c>
      <c r="B908">
        <v>6472</v>
      </c>
      <c r="C908" t="s">
        <v>60</v>
      </c>
      <c r="D908" t="s">
        <v>1251</v>
      </c>
      <c r="E908">
        <v>276</v>
      </c>
      <c r="F908">
        <v>281</v>
      </c>
      <c r="G908">
        <v>3800</v>
      </c>
      <c r="H908" t="s">
        <v>1242</v>
      </c>
      <c r="I908">
        <v>8385</v>
      </c>
      <c r="J908" t="s">
        <v>881</v>
      </c>
      <c r="K908" t="s">
        <v>1294</v>
      </c>
      <c r="L908">
        <v>515</v>
      </c>
      <c r="M908">
        <v>514</v>
      </c>
      <c r="N908">
        <v>2100</v>
      </c>
      <c r="O908" t="s">
        <v>1239</v>
      </c>
      <c r="P908">
        <v>0.88835588253576503</v>
      </c>
      <c r="Q908">
        <v>0.84336345392332701</v>
      </c>
      <c r="R908" s="106">
        <v>3.6128226412342798E-2</v>
      </c>
      <c r="S908" s="15">
        <v>1.2846261545170401E-3</v>
      </c>
      <c r="T908">
        <v>-0.63464117825796296</v>
      </c>
      <c r="U908">
        <v>0.63464117825796296</v>
      </c>
      <c r="V908">
        <v>0.86588396590794703</v>
      </c>
      <c r="W908">
        <v>-2.62</v>
      </c>
      <c r="X908">
        <v>1.07</v>
      </c>
      <c r="Y908">
        <v>77343</v>
      </c>
      <c r="Z908">
        <v>6445</v>
      </c>
      <c r="AA908">
        <v>0.3</v>
      </c>
      <c r="AB908">
        <v>12</v>
      </c>
      <c r="AC908">
        <v>8</v>
      </c>
      <c r="AD908">
        <v>4</v>
      </c>
      <c r="AE908">
        <v>66.67</v>
      </c>
      <c r="AF908">
        <v>14</v>
      </c>
      <c r="AG908">
        <v>3</v>
      </c>
      <c r="AH908">
        <v>3</v>
      </c>
      <c r="AI908">
        <v>6</v>
      </c>
    </row>
    <row r="909" spans="1:35" x14ac:dyDescent="0.2">
      <c r="A909" s="102">
        <v>180</v>
      </c>
      <c r="B909">
        <v>4927</v>
      </c>
      <c r="C909" t="s">
        <v>1519</v>
      </c>
      <c r="D909" t="s">
        <v>1263</v>
      </c>
      <c r="E909">
        <v>2142</v>
      </c>
      <c r="F909">
        <v>2146</v>
      </c>
      <c r="G909">
        <v>500</v>
      </c>
      <c r="H909" t="s">
        <v>1242</v>
      </c>
      <c r="I909">
        <v>5214</v>
      </c>
      <c r="J909" t="s">
        <v>1518</v>
      </c>
      <c r="K909" t="s">
        <v>1238</v>
      </c>
      <c r="L909">
        <v>1953</v>
      </c>
      <c r="M909">
        <v>1984</v>
      </c>
      <c r="N909">
        <v>500</v>
      </c>
      <c r="O909" t="s">
        <v>1239</v>
      </c>
      <c r="P909">
        <v>0.89153010707887903</v>
      </c>
      <c r="Q909">
        <v>0.930380482660912</v>
      </c>
      <c r="R909" s="15">
        <v>0.46850574319599497</v>
      </c>
      <c r="S909" s="106">
        <v>3.3854499317525301E-2</v>
      </c>
      <c r="T909">
        <v>-0.38321271529102102</v>
      </c>
      <c r="U909">
        <v>0.38321271529102102</v>
      </c>
      <c r="V909">
        <v>0.181547507149808</v>
      </c>
      <c r="W909">
        <v>-1.41</v>
      </c>
      <c r="X909">
        <v>7.55</v>
      </c>
      <c r="Y909">
        <v>77121</v>
      </c>
      <c r="Z909">
        <v>7011</v>
      </c>
      <c r="AA909">
        <v>0.36</v>
      </c>
      <c r="AB909">
        <v>11</v>
      </c>
      <c r="AC909">
        <v>7</v>
      </c>
      <c r="AD909">
        <v>4</v>
      </c>
      <c r="AE909">
        <v>63.64</v>
      </c>
      <c r="AF909">
        <v>11</v>
      </c>
      <c r="AG909">
        <v>4</v>
      </c>
      <c r="AH909">
        <v>2</v>
      </c>
      <c r="AI909">
        <v>5</v>
      </c>
    </row>
    <row r="910" spans="1:35" x14ac:dyDescent="0.2">
      <c r="A910" s="102">
        <v>759</v>
      </c>
      <c r="B910">
        <v>8591</v>
      </c>
      <c r="C910" t="s">
        <v>1407</v>
      </c>
      <c r="D910" t="s">
        <v>1245</v>
      </c>
      <c r="E910">
        <v>1825</v>
      </c>
      <c r="F910">
        <v>1859</v>
      </c>
      <c r="G910">
        <v>300</v>
      </c>
      <c r="H910" t="s">
        <v>1242</v>
      </c>
      <c r="I910">
        <v>9719</v>
      </c>
      <c r="J910" t="s">
        <v>1640</v>
      </c>
      <c r="K910" t="s">
        <v>1241</v>
      </c>
      <c r="L910">
        <v>6040</v>
      </c>
      <c r="M910">
        <v>6100</v>
      </c>
      <c r="N910">
        <v>100</v>
      </c>
      <c r="O910" t="s">
        <v>1239</v>
      </c>
      <c r="P910">
        <v>0.79498006207928196</v>
      </c>
      <c r="Q910">
        <v>0.88004654085101497</v>
      </c>
      <c r="R910" s="15">
        <v>1.20751778525361E-2</v>
      </c>
      <c r="S910" s="15">
        <v>5.0339320821874298E-2</v>
      </c>
      <c r="T910">
        <v>-1.3110129330559701</v>
      </c>
      <c r="U910">
        <v>1.3110129330559701</v>
      </c>
      <c r="V910">
        <v>1.0916519779357301</v>
      </c>
      <c r="W910">
        <v>-2.75</v>
      </c>
      <c r="X910">
        <v>8.57</v>
      </c>
      <c r="Y910">
        <v>76464</v>
      </c>
      <c r="Z910">
        <v>4779</v>
      </c>
      <c r="AA910">
        <v>0.28999999999999998</v>
      </c>
      <c r="AB910">
        <v>16</v>
      </c>
      <c r="AC910">
        <v>7</v>
      </c>
      <c r="AD910">
        <v>9</v>
      </c>
      <c r="AE910">
        <v>43.75</v>
      </c>
      <c r="AF910">
        <v>13</v>
      </c>
      <c r="AG910">
        <v>5</v>
      </c>
      <c r="AH910">
        <v>3</v>
      </c>
      <c r="AI910">
        <v>8</v>
      </c>
    </row>
    <row r="911" spans="1:35" x14ac:dyDescent="0.2">
      <c r="A911" s="102">
        <v>1479</v>
      </c>
      <c r="B911">
        <v>1861</v>
      </c>
      <c r="C911" t="s">
        <v>1684</v>
      </c>
      <c r="D911" t="s">
        <v>1249</v>
      </c>
      <c r="E911">
        <v>3015</v>
      </c>
      <c r="F911">
        <v>3085</v>
      </c>
      <c r="G911">
        <v>300</v>
      </c>
      <c r="H911" t="s">
        <v>1239</v>
      </c>
      <c r="I911">
        <v>5463</v>
      </c>
      <c r="J911" t="s">
        <v>64</v>
      </c>
      <c r="K911" t="s">
        <v>1292</v>
      </c>
      <c r="L911">
        <v>2750</v>
      </c>
      <c r="M911">
        <v>2753</v>
      </c>
      <c r="N911">
        <v>300</v>
      </c>
      <c r="O911" t="s">
        <v>1242</v>
      </c>
      <c r="P911">
        <v>0.68350461979797605</v>
      </c>
      <c r="Q911">
        <v>0.82137486042998298</v>
      </c>
      <c r="R911" s="15">
        <v>8.8841570441857004E-2</v>
      </c>
      <c r="S911">
        <v>3.4097776275875999E-2</v>
      </c>
      <c r="T911">
        <v>1.9255402940931201</v>
      </c>
      <c r="U911">
        <v>1.9255402940931201</v>
      </c>
      <c r="V911">
        <v>1.84293007241357</v>
      </c>
      <c r="W911">
        <v>5.19</v>
      </c>
      <c r="X911">
        <v>10.76</v>
      </c>
      <c r="Y911">
        <v>76364</v>
      </c>
      <c r="Z911">
        <v>6364</v>
      </c>
      <c r="AA911">
        <v>0.38</v>
      </c>
      <c r="AB911">
        <v>12</v>
      </c>
      <c r="AC911">
        <v>6</v>
      </c>
      <c r="AD911">
        <v>6</v>
      </c>
      <c r="AE911">
        <v>50</v>
      </c>
      <c r="AF911">
        <v>13</v>
      </c>
      <c r="AG911">
        <v>4</v>
      </c>
      <c r="AH911">
        <v>2</v>
      </c>
      <c r="AI911">
        <v>6</v>
      </c>
    </row>
    <row r="912" spans="1:35" x14ac:dyDescent="0.2">
      <c r="A912" s="102">
        <v>679</v>
      </c>
      <c r="B912">
        <v>3099</v>
      </c>
      <c r="C912" t="s">
        <v>34</v>
      </c>
      <c r="D912" t="s">
        <v>1264</v>
      </c>
      <c r="E912">
        <v>752</v>
      </c>
      <c r="F912">
        <v>756</v>
      </c>
      <c r="G912">
        <v>1400</v>
      </c>
      <c r="H912" t="s">
        <v>1242</v>
      </c>
      <c r="I912">
        <v>7202</v>
      </c>
      <c r="J912" t="s">
        <v>778</v>
      </c>
      <c r="K912" t="s">
        <v>1256</v>
      </c>
      <c r="L912">
        <v>1070</v>
      </c>
      <c r="M912">
        <v>1084</v>
      </c>
      <c r="N912">
        <v>1000</v>
      </c>
      <c r="O912" t="s">
        <v>1239</v>
      </c>
      <c r="P912">
        <v>0.87906839003162596</v>
      </c>
      <c r="Q912">
        <v>0.88648082856400301</v>
      </c>
      <c r="R912">
        <v>0.270611274761411</v>
      </c>
      <c r="S912">
        <v>8.5194695483765195E-2</v>
      </c>
      <c r="T912">
        <v>-2.0694952504722801</v>
      </c>
      <c r="U912">
        <v>2.0694952504722801</v>
      </c>
      <c r="V912">
        <v>1.9760319113699401</v>
      </c>
      <c r="W912">
        <v>-9.3000000000000007</v>
      </c>
      <c r="X912">
        <v>2.36</v>
      </c>
      <c r="Y912">
        <v>75998</v>
      </c>
      <c r="Z912">
        <v>5428</v>
      </c>
      <c r="AA912">
        <v>0.26</v>
      </c>
      <c r="AB912">
        <v>14</v>
      </c>
      <c r="AC912">
        <v>7</v>
      </c>
      <c r="AD912">
        <v>7</v>
      </c>
      <c r="AE912">
        <v>50</v>
      </c>
      <c r="AF912">
        <v>10</v>
      </c>
      <c r="AG912">
        <v>7</v>
      </c>
      <c r="AH912">
        <v>4</v>
      </c>
      <c r="AI912">
        <v>3</v>
      </c>
    </row>
    <row r="913" spans="1:35" x14ac:dyDescent="0.2">
      <c r="A913" s="102">
        <v>940</v>
      </c>
      <c r="B913">
        <v>7282</v>
      </c>
      <c r="C913" t="s">
        <v>1488</v>
      </c>
      <c r="D913" t="s">
        <v>1256</v>
      </c>
      <c r="E913">
        <v>2435</v>
      </c>
      <c r="F913">
        <v>2429</v>
      </c>
      <c r="G913">
        <v>200</v>
      </c>
      <c r="H913" t="s">
        <v>1239</v>
      </c>
      <c r="I913">
        <v>9062</v>
      </c>
      <c r="J913" t="s">
        <v>1204</v>
      </c>
      <c r="K913" t="s">
        <v>1359</v>
      </c>
      <c r="L913">
        <v>5580</v>
      </c>
      <c r="M913">
        <v>5580</v>
      </c>
      <c r="N913">
        <v>100</v>
      </c>
      <c r="O913" t="s">
        <v>1242</v>
      </c>
      <c r="P913">
        <v>0.57396819809405197</v>
      </c>
      <c r="Q913">
        <v>0.86369170771807202</v>
      </c>
      <c r="R913">
        <v>0.31515720649705598</v>
      </c>
      <c r="S913" s="15">
        <v>5.1716976861602898E-2</v>
      </c>
      <c r="T913">
        <v>1.4115340832085199</v>
      </c>
      <c r="U913">
        <v>1.4115340832085199</v>
      </c>
      <c r="V913">
        <v>1.52972509363551</v>
      </c>
      <c r="W913">
        <v>6.85</v>
      </c>
      <c r="X913">
        <v>12.94</v>
      </c>
      <c r="Y913">
        <v>75941</v>
      </c>
      <c r="Z913">
        <v>8438</v>
      </c>
      <c r="AA913">
        <v>0.6</v>
      </c>
      <c r="AB913">
        <v>9</v>
      </c>
      <c r="AC913">
        <v>6</v>
      </c>
      <c r="AD913">
        <v>3</v>
      </c>
      <c r="AE913">
        <v>66.67</v>
      </c>
      <c r="AF913">
        <v>12</v>
      </c>
      <c r="AG913">
        <v>4</v>
      </c>
      <c r="AH913">
        <v>1</v>
      </c>
      <c r="AI913">
        <v>4</v>
      </c>
    </row>
    <row r="914" spans="1:35" x14ac:dyDescent="0.2">
      <c r="A914" s="102">
        <v>1658</v>
      </c>
      <c r="B914">
        <v>4182</v>
      </c>
      <c r="C914" t="s">
        <v>45</v>
      </c>
      <c r="D914" t="s">
        <v>1263</v>
      </c>
      <c r="E914">
        <v>1733</v>
      </c>
      <c r="F914">
        <v>1769</v>
      </c>
      <c r="G914">
        <v>300</v>
      </c>
      <c r="H914" t="s">
        <v>1242</v>
      </c>
      <c r="I914">
        <v>8279</v>
      </c>
      <c r="J914" t="s">
        <v>858</v>
      </c>
      <c r="K914" t="s">
        <v>1264</v>
      </c>
      <c r="L914">
        <v>5720</v>
      </c>
      <c r="M914">
        <v>5810</v>
      </c>
      <c r="N914">
        <v>100</v>
      </c>
      <c r="O914" t="s">
        <v>1239</v>
      </c>
      <c r="P914">
        <v>0.66778526031007601</v>
      </c>
      <c r="Q914">
        <v>0.80410552312709505</v>
      </c>
      <c r="R914">
        <v>5.39449523051614E-2</v>
      </c>
      <c r="S914">
        <v>9.0282652675601899E-2</v>
      </c>
      <c r="T914">
        <v>-0.60864063802698698</v>
      </c>
      <c r="U914">
        <v>0.60864063802698698</v>
      </c>
      <c r="V914">
        <v>5.5813812883561001E-3</v>
      </c>
      <c r="W914">
        <v>-2.0299999999999998</v>
      </c>
      <c r="X914">
        <v>8.66</v>
      </c>
      <c r="Y914">
        <v>75585</v>
      </c>
      <c r="Z914">
        <v>6299</v>
      </c>
      <c r="AA914">
        <v>0.78</v>
      </c>
      <c r="AB914">
        <v>12</v>
      </c>
      <c r="AC914">
        <v>7</v>
      </c>
      <c r="AD914">
        <v>5</v>
      </c>
      <c r="AE914">
        <v>58.33</v>
      </c>
      <c r="AF914">
        <v>10</v>
      </c>
      <c r="AG914">
        <v>5</v>
      </c>
      <c r="AH914">
        <v>3</v>
      </c>
      <c r="AI914">
        <v>4</v>
      </c>
    </row>
    <row r="915" spans="1:35" x14ac:dyDescent="0.2">
      <c r="A915" s="102">
        <v>1444</v>
      </c>
      <c r="B915">
        <v>4114</v>
      </c>
      <c r="C915" t="s">
        <v>1391</v>
      </c>
      <c r="D915" t="s">
        <v>1263</v>
      </c>
      <c r="E915">
        <v>5830</v>
      </c>
      <c r="F915">
        <v>5800</v>
      </c>
      <c r="G915">
        <v>100</v>
      </c>
      <c r="H915" t="s">
        <v>1242</v>
      </c>
      <c r="I915">
        <v>4183</v>
      </c>
      <c r="J915" t="s">
        <v>1432</v>
      </c>
      <c r="K915" t="s">
        <v>1263</v>
      </c>
      <c r="L915">
        <v>2400</v>
      </c>
      <c r="M915">
        <v>2450</v>
      </c>
      <c r="N915">
        <v>200</v>
      </c>
      <c r="O915" t="s">
        <v>1239</v>
      </c>
      <c r="P915">
        <v>0.64198089209883302</v>
      </c>
      <c r="Q915">
        <v>0.82415091762912296</v>
      </c>
      <c r="R915">
        <v>0.27115053233559699</v>
      </c>
      <c r="S915">
        <v>2.6816850950807099E-2</v>
      </c>
      <c r="T915">
        <v>-1.9361517007765701</v>
      </c>
      <c r="U915">
        <v>1.9361517007765701</v>
      </c>
      <c r="V915">
        <v>2.00195674683264</v>
      </c>
      <c r="W915">
        <v>-6.36</v>
      </c>
      <c r="X915">
        <v>15.52</v>
      </c>
      <c r="Y915">
        <v>75331</v>
      </c>
      <c r="Z915">
        <v>9416</v>
      </c>
      <c r="AA915">
        <v>0.63</v>
      </c>
      <c r="AB915">
        <v>8</v>
      </c>
      <c r="AC915">
        <v>4</v>
      </c>
      <c r="AD915">
        <v>4</v>
      </c>
      <c r="AE915">
        <v>50</v>
      </c>
      <c r="AF915">
        <v>12</v>
      </c>
      <c r="AG915">
        <v>3</v>
      </c>
      <c r="AH915">
        <v>1</v>
      </c>
      <c r="AI915">
        <v>4</v>
      </c>
    </row>
    <row r="916" spans="1:35" x14ac:dyDescent="0.2">
      <c r="A916" s="102">
        <v>1640</v>
      </c>
      <c r="B916">
        <v>8806</v>
      </c>
      <c r="C916" t="s">
        <v>1434</v>
      </c>
      <c r="D916" t="s">
        <v>1260</v>
      </c>
      <c r="E916">
        <v>1303</v>
      </c>
      <c r="F916">
        <v>1318</v>
      </c>
      <c r="G916">
        <v>800</v>
      </c>
      <c r="H916" t="s">
        <v>1239</v>
      </c>
      <c r="I916">
        <v>9974</v>
      </c>
      <c r="J916" t="s">
        <v>1195</v>
      </c>
      <c r="K916" t="s">
        <v>1264</v>
      </c>
      <c r="L916">
        <v>5350</v>
      </c>
      <c r="M916">
        <v>5210</v>
      </c>
      <c r="N916">
        <v>200</v>
      </c>
      <c r="O916" t="s">
        <v>1242</v>
      </c>
      <c r="P916">
        <v>0.86100617359854903</v>
      </c>
      <c r="Q916">
        <v>0.80530205973510105</v>
      </c>
      <c r="R916">
        <v>5.8735036894332897E-2</v>
      </c>
      <c r="S916">
        <v>1.75076661796899E-2</v>
      </c>
      <c r="T916">
        <v>3.3063411797576201</v>
      </c>
      <c r="U916">
        <v>3.3063411797576201</v>
      </c>
      <c r="V916">
        <v>2.4422984315183101</v>
      </c>
      <c r="W916">
        <v>9.9600000000000009</v>
      </c>
      <c r="X916">
        <v>1.19</v>
      </c>
      <c r="Y916">
        <v>74950</v>
      </c>
      <c r="Z916">
        <v>4409</v>
      </c>
      <c r="AA916">
        <v>0.54</v>
      </c>
      <c r="AB916">
        <v>17</v>
      </c>
      <c r="AC916">
        <v>11</v>
      </c>
      <c r="AD916">
        <v>6</v>
      </c>
      <c r="AE916">
        <v>64.709999999999994</v>
      </c>
      <c r="AF916">
        <v>13</v>
      </c>
      <c r="AG916">
        <v>6</v>
      </c>
      <c r="AH916">
        <v>3</v>
      </c>
      <c r="AI916">
        <v>8</v>
      </c>
    </row>
    <row r="917" spans="1:35" x14ac:dyDescent="0.2">
      <c r="A917" s="102">
        <v>64</v>
      </c>
      <c r="B917">
        <v>3863</v>
      </c>
      <c r="C917" t="s">
        <v>1454</v>
      </c>
      <c r="D917" t="s">
        <v>1453</v>
      </c>
      <c r="E917">
        <v>1633</v>
      </c>
      <c r="F917">
        <v>1645</v>
      </c>
      <c r="G917">
        <v>600</v>
      </c>
      <c r="H917" t="s">
        <v>1242</v>
      </c>
      <c r="I917">
        <v>7182</v>
      </c>
      <c r="J917" t="s">
        <v>1354</v>
      </c>
      <c r="K917" t="s">
        <v>1294</v>
      </c>
      <c r="L917">
        <v>993</v>
      </c>
      <c r="M917">
        <v>991</v>
      </c>
      <c r="N917">
        <v>1000</v>
      </c>
      <c r="O917" t="s">
        <v>1239</v>
      </c>
      <c r="P917">
        <v>0.88431399181067305</v>
      </c>
      <c r="Q917">
        <v>0.95197497403420805</v>
      </c>
      <c r="R917" s="15">
        <v>0.117543726491065</v>
      </c>
      <c r="S917">
        <v>3.67221684935648E-2</v>
      </c>
      <c r="T917">
        <v>-3.5384562544282798</v>
      </c>
      <c r="U917">
        <v>3.5384562544282798</v>
      </c>
      <c r="V917">
        <v>2.7925519926273301</v>
      </c>
      <c r="W917">
        <v>-6.4</v>
      </c>
      <c r="X917">
        <v>0.41</v>
      </c>
      <c r="Y917">
        <v>74768</v>
      </c>
      <c r="Z917">
        <v>4398</v>
      </c>
      <c r="AA917">
        <v>0.23</v>
      </c>
      <c r="AB917">
        <v>17</v>
      </c>
      <c r="AC917">
        <v>9</v>
      </c>
      <c r="AD917">
        <v>8</v>
      </c>
      <c r="AE917">
        <v>52.94</v>
      </c>
      <c r="AF917">
        <v>14</v>
      </c>
      <c r="AG917">
        <v>6</v>
      </c>
      <c r="AH917">
        <v>3</v>
      </c>
      <c r="AI917">
        <v>8</v>
      </c>
    </row>
    <row r="918" spans="1:35" x14ac:dyDescent="0.2">
      <c r="A918" s="102">
        <v>290</v>
      </c>
      <c r="B918">
        <v>6473</v>
      </c>
      <c r="C918" t="s">
        <v>1096</v>
      </c>
      <c r="D918" t="s">
        <v>1251</v>
      </c>
      <c r="E918">
        <v>1098</v>
      </c>
      <c r="F918">
        <v>1105</v>
      </c>
      <c r="G918">
        <v>900</v>
      </c>
      <c r="H918" t="s">
        <v>1242</v>
      </c>
      <c r="I918">
        <v>7240</v>
      </c>
      <c r="J918" t="s">
        <v>782</v>
      </c>
      <c r="K918" t="s">
        <v>1256</v>
      </c>
      <c r="L918">
        <v>1472</v>
      </c>
      <c r="M918">
        <v>1490</v>
      </c>
      <c r="N918">
        <v>700</v>
      </c>
      <c r="O918" t="s">
        <v>1239</v>
      </c>
      <c r="P918">
        <v>0.937132711058834</v>
      </c>
      <c r="Q918">
        <v>0.91689614310393996</v>
      </c>
      <c r="R918">
        <v>0.445554214323238</v>
      </c>
      <c r="S918">
        <v>3.2352353066500403E-2</v>
      </c>
      <c r="T918">
        <v>-2.0599792323187098</v>
      </c>
      <c r="U918">
        <v>2.0599792323187098</v>
      </c>
      <c r="V918">
        <v>2.3744627004301502</v>
      </c>
      <c r="W918">
        <v>-6.74</v>
      </c>
      <c r="X918">
        <v>4.6500000000000004</v>
      </c>
      <c r="Y918">
        <v>74475</v>
      </c>
      <c r="Z918">
        <v>4655</v>
      </c>
      <c r="AA918">
        <v>0.19</v>
      </c>
      <c r="AB918">
        <v>16</v>
      </c>
      <c r="AC918">
        <v>9</v>
      </c>
      <c r="AD918">
        <v>7</v>
      </c>
      <c r="AE918">
        <v>56.25</v>
      </c>
      <c r="AF918">
        <v>15</v>
      </c>
      <c r="AG918">
        <v>4</v>
      </c>
      <c r="AH918">
        <v>2</v>
      </c>
      <c r="AI918">
        <v>10</v>
      </c>
    </row>
    <row r="919" spans="1:35" x14ac:dyDescent="0.2">
      <c r="A919" s="102">
        <v>418</v>
      </c>
      <c r="B919">
        <v>7240</v>
      </c>
      <c r="C919" t="s">
        <v>782</v>
      </c>
      <c r="D919" t="s">
        <v>1256</v>
      </c>
      <c r="E919">
        <v>1472</v>
      </c>
      <c r="F919">
        <v>1490</v>
      </c>
      <c r="G919">
        <v>700</v>
      </c>
      <c r="H919" t="s">
        <v>1239</v>
      </c>
      <c r="I919">
        <v>7762</v>
      </c>
      <c r="J919" t="s">
        <v>1444</v>
      </c>
      <c r="K919" t="s">
        <v>1248</v>
      </c>
      <c r="L919">
        <v>456</v>
      </c>
      <c r="M919">
        <v>459</v>
      </c>
      <c r="N919">
        <v>2300</v>
      </c>
      <c r="O919" t="s">
        <v>1242</v>
      </c>
      <c r="P919">
        <v>0.85185305493683605</v>
      </c>
      <c r="Q919">
        <v>0.90591642346962997</v>
      </c>
      <c r="R919">
        <v>0.46484868018500303</v>
      </c>
      <c r="S919">
        <v>1.63718799579834E-2</v>
      </c>
      <c r="T919">
        <v>3.05855805492696</v>
      </c>
      <c r="U919">
        <v>3.05855805492696</v>
      </c>
      <c r="V919">
        <v>3.5001866270179298</v>
      </c>
      <c r="W919">
        <v>11.78</v>
      </c>
      <c r="X919">
        <v>1.22</v>
      </c>
      <c r="Y919">
        <v>74464</v>
      </c>
      <c r="Z919">
        <v>4654</v>
      </c>
      <c r="AA919">
        <v>0.22</v>
      </c>
      <c r="AB919">
        <v>16</v>
      </c>
      <c r="AC919">
        <v>10</v>
      </c>
      <c r="AD919">
        <v>6</v>
      </c>
      <c r="AE919">
        <v>62.5</v>
      </c>
      <c r="AF919">
        <v>15</v>
      </c>
      <c r="AG919">
        <v>5</v>
      </c>
      <c r="AH919">
        <v>2</v>
      </c>
      <c r="AI919">
        <v>9</v>
      </c>
    </row>
    <row r="920" spans="1:35" x14ac:dyDescent="0.2">
      <c r="A920" s="102">
        <v>63</v>
      </c>
      <c r="B920">
        <v>7282</v>
      </c>
      <c r="C920" t="s">
        <v>1488</v>
      </c>
      <c r="D920" t="s">
        <v>1256</v>
      </c>
      <c r="E920">
        <v>2435</v>
      </c>
      <c r="F920">
        <v>2429</v>
      </c>
      <c r="G920">
        <v>400</v>
      </c>
      <c r="H920" t="s">
        <v>1242</v>
      </c>
      <c r="I920">
        <v>8002</v>
      </c>
      <c r="J920" t="s">
        <v>27</v>
      </c>
      <c r="K920" t="s">
        <v>1246</v>
      </c>
      <c r="L920">
        <v>750</v>
      </c>
      <c r="M920">
        <v>757.5</v>
      </c>
      <c r="N920">
        <v>1300</v>
      </c>
      <c r="O920" t="s">
        <v>1239</v>
      </c>
      <c r="P920">
        <v>0.77155599788127205</v>
      </c>
      <c r="Q920">
        <v>0.95202007031195102</v>
      </c>
      <c r="R920">
        <v>0.248548271869487</v>
      </c>
      <c r="S920">
        <v>3.8874530693739401E-3</v>
      </c>
      <c r="T920">
        <v>-0.27804274309022498</v>
      </c>
      <c r="U920">
        <v>0.27804274309022498</v>
      </c>
      <c r="V920">
        <v>0.22869541002721999</v>
      </c>
      <c r="W920">
        <v>-0.97</v>
      </c>
      <c r="X920">
        <v>1.35</v>
      </c>
      <c r="Y920">
        <v>74104</v>
      </c>
      <c r="Z920">
        <v>3088</v>
      </c>
      <c r="AA920">
        <v>0.13</v>
      </c>
      <c r="AB920">
        <v>24</v>
      </c>
      <c r="AC920">
        <v>12</v>
      </c>
      <c r="AD920">
        <v>12</v>
      </c>
      <c r="AE920">
        <v>50</v>
      </c>
      <c r="AF920">
        <v>15</v>
      </c>
      <c r="AG920">
        <v>8</v>
      </c>
      <c r="AH920">
        <v>5</v>
      </c>
      <c r="AI920">
        <v>11</v>
      </c>
    </row>
    <row r="921" spans="1:35" x14ac:dyDescent="0.2">
      <c r="A921" s="102">
        <v>1695</v>
      </c>
      <c r="B921">
        <v>6501</v>
      </c>
      <c r="C921" t="s">
        <v>1425</v>
      </c>
      <c r="D921" t="s">
        <v>1244</v>
      </c>
      <c r="E921">
        <v>3965</v>
      </c>
      <c r="F921">
        <v>4020</v>
      </c>
      <c r="G921">
        <v>200</v>
      </c>
      <c r="H921" t="s">
        <v>1239</v>
      </c>
      <c r="I921">
        <v>9682</v>
      </c>
      <c r="J921" t="s">
        <v>1447</v>
      </c>
      <c r="K921" t="s">
        <v>1241</v>
      </c>
      <c r="L921">
        <v>2079</v>
      </c>
      <c r="M921">
        <v>2120</v>
      </c>
      <c r="N921">
        <v>400</v>
      </c>
      <c r="O921" t="s">
        <v>1242</v>
      </c>
      <c r="P921">
        <v>0.73246125605477896</v>
      </c>
      <c r="Q921">
        <v>0.80046172102294699</v>
      </c>
      <c r="R921">
        <v>0.46090503559212798</v>
      </c>
      <c r="S921">
        <v>3.7015935443745297E-2</v>
      </c>
      <c r="T921">
        <v>1.4254429311116199</v>
      </c>
      <c r="U921">
        <v>1.4254429311116199</v>
      </c>
      <c r="V921">
        <v>1.80820597869053</v>
      </c>
      <c r="W921">
        <v>4.95</v>
      </c>
      <c r="X921">
        <v>5.47</v>
      </c>
      <c r="Y921">
        <v>73892</v>
      </c>
      <c r="Z921">
        <v>4926</v>
      </c>
      <c r="AA921">
        <v>0.18</v>
      </c>
      <c r="AB921">
        <v>15</v>
      </c>
      <c r="AC921">
        <v>7</v>
      </c>
      <c r="AD921">
        <v>8</v>
      </c>
      <c r="AE921">
        <v>46.67</v>
      </c>
      <c r="AF921">
        <v>13</v>
      </c>
      <c r="AG921">
        <v>6</v>
      </c>
      <c r="AH921">
        <v>4</v>
      </c>
      <c r="AI921">
        <v>5</v>
      </c>
    </row>
    <row r="922" spans="1:35" x14ac:dyDescent="0.2">
      <c r="A922" s="102">
        <v>1154</v>
      </c>
      <c r="B922">
        <v>4681</v>
      </c>
      <c r="C922" t="s">
        <v>1050</v>
      </c>
      <c r="D922" t="s">
        <v>1253</v>
      </c>
      <c r="E922">
        <v>1542</v>
      </c>
      <c r="F922">
        <v>1554</v>
      </c>
      <c r="G922">
        <v>700</v>
      </c>
      <c r="H922" t="s">
        <v>1242</v>
      </c>
      <c r="I922">
        <v>6925</v>
      </c>
      <c r="J922" t="s">
        <v>1650</v>
      </c>
      <c r="K922" t="s">
        <v>1244</v>
      </c>
      <c r="L922">
        <v>1375</v>
      </c>
      <c r="M922">
        <v>1411</v>
      </c>
      <c r="N922">
        <v>800</v>
      </c>
      <c r="O922" t="s">
        <v>1239</v>
      </c>
      <c r="P922">
        <v>0.67722203719426599</v>
      </c>
      <c r="Q922">
        <v>0.84802797815508302</v>
      </c>
      <c r="R922">
        <v>0.28491293610031498</v>
      </c>
      <c r="S922">
        <v>2.6356275680504099E-3</v>
      </c>
      <c r="T922">
        <v>-0.108407934379643</v>
      </c>
      <c r="U922">
        <v>0.108407934379643</v>
      </c>
      <c r="V922">
        <v>0.25621936859926697</v>
      </c>
      <c r="W922">
        <v>-0.39</v>
      </c>
      <c r="X922">
        <v>3.77</v>
      </c>
      <c r="Y922">
        <v>73738</v>
      </c>
      <c r="Z922">
        <v>4609</v>
      </c>
      <c r="AA922">
        <v>0.2</v>
      </c>
      <c r="AB922">
        <v>16</v>
      </c>
      <c r="AC922">
        <v>7</v>
      </c>
      <c r="AD922">
        <v>9</v>
      </c>
      <c r="AE922">
        <v>43.75</v>
      </c>
      <c r="AF922">
        <v>12</v>
      </c>
      <c r="AG922">
        <v>5</v>
      </c>
      <c r="AH922">
        <v>4</v>
      </c>
      <c r="AI922">
        <v>7</v>
      </c>
    </row>
    <row r="923" spans="1:35" x14ac:dyDescent="0.2">
      <c r="A923" s="102">
        <v>1138</v>
      </c>
      <c r="B923">
        <v>3401</v>
      </c>
      <c r="C923" t="s">
        <v>637</v>
      </c>
      <c r="D923" t="s">
        <v>1515</v>
      </c>
      <c r="E923">
        <v>1875</v>
      </c>
      <c r="F923">
        <v>1915</v>
      </c>
      <c r="G923">
        <v>500</v>
      </c>
      <c r="H923" t="s">
        <v>1239</v>
      </c>
      <c r="I923">
        <v>7649</v>
      </c>
      <c r="J923" t="s">
        <v>1466</v>
      </c>
      <c r="K923" t="s">
        <v>1264</v>
      </c>
      <c r="L923">
        <v>5330</v>
      </c>
      <c r="M923">
        <v>5260</v>
      </c>
      <c r="N923">
        <v>200</v>
      </c>
      <c r="O923" t="s">
        <v>1242</v>
      </c>
      <c r="P923">
        <v>0.76539040130027003</v>
      </c>
      <c r="Q923">
        <v>0.848773761164757</v>
      </c>
      <c r="R923">
        <v>3.0513311786721699E-3</v>
      </c>
      <c r="S923" s="106">
        <v>9.6112038911105105E-2</v>
      </c>
      <c r="T923">
        <v>1.0608534847020501</v>
      </c>
      <c r="U923">
        <v>1.0608534847020501</v>
      </c>
      <c r="V923">
        <v>1.0949131730705799</v>
      </c>
      <c r="W923">
        <v>3.84</v>
      </c>
      <c r="X923">
        <v>8.98</v>
      </c>
      <c r="Y923">
        <v>73724</v>
      </c>
      <c r="Z923">
        <v>5671</v>
      </c>
      <c r="AA923">
        <v>0.42</v>
      </c>
      <c r="AB923">
        <v>13</v>
      </c>
      <c r="AC923">
        <v>6</v>
      </c>
      <c r="AD923">
        <v>7</v>
      </c>
      <c r="AE923">
        <v>46.15</v>
      </c>
      <c r="AF923">
        <v>13</v>
      </c>
      <c r="AG923">
        <v>5</v>
      </c>
      <c r="AH923">
        <v>2</v>
      </c>
      <c r="AI923">
        <v>6</v>
      </c>
    </row>
    <row r="924" spans="1:35" x14ac:dyDescent="0.2">
      <c r="A924" s="102">
        <v>511</v>
      </c>
      <c r="B924">
        <v>4555</v>
      </c>
      <c r="C924" t="s">
        <v>677</v>
      </c>
      <c r="D924" t="s">
        <v>1261</v>
      </c>
      <c r="E924">
        <v>6700</v>
      </c>
      <c r="F924">
        <v>6740</v>
      </c>
      <c r="G924">
        <v>100</v>
      </c>
      <c r="H924" t="s">
        <v>1242</v>
      </c>
      <c r="I924">
        <v>4812</v>
      </c>
      <c r="J924" t="s">
        <v>683</v>
      </c>
      <c r="K924" t="s">
        <v>1241</v>
      </c>
      <c r="L924">
        <v>4825</v>
      </c>
      <c r="M924">
        <v>4870</v>
      </c>
      <c r="N924">
        <v>100</v>
      </c>
      <c r="O924" t="s">
        <v>1239</v>
      </c>
      <c r="P924">
        <v>0.70903362734756303</v>
      </c>
      <c r="Q924">
        <v>0.89937407116236201</v>
      </c>
      <c r="R924" s="15">
        <v>0.34546984521775498</v>
      </c>
      <c r="S924">
        <v>1.7382426382355001E-2</v>
      </c>
      <c r="T924">
        <v>-2.4388933995852198</v>
      </c>
      <c r="U924">
        <v>2.4388933995852198</v>
      </c>
      <c r="V924">
        <v>2.5493166906902802</v>
      </c>
      <c r="W924">
        <v>-13.36</v>
      </c>
      <c r="X924">
        <v>27.74</v>
      </c>
      <c r="Y924">
        <v>73292</v>
      </c>
      <c r="Z924">
        <v>8144</v>
      </c>
      <c r="AA924">
        <v>0.36</v>
      </c>
      <c r="AB924">
        <v>9</v>
      </c>
      <c r="AC924">
        <v>6</v>
      </c>
      <c r="AD924">
        <v>3</v>
      </c>
      <c r="AE924">
        <v>66.67</v>
      </c>
      <c r="AF924">
        <v>10</v>
      </c>
      <c r="AG924">
        <v>4</v>
      </c>
      <c r="AH924">
        <v>3</v>
      </c>
      <c r="AI924">
        <v>2</v>
      </c>
    </row>
    <row r="925" spans="1:35" x14ac:dyDescent="0.2">
      <c r="A925" s="102">
        <v>1589</v>
      </c>
      <c r="B925">
        <v>4114</v>
      </c>
      <c r="C925" t="s">
        <v>1391</v>
      </c>
      <c r="D925" t="s">
        <v>1263</v>
      </c>
      <c r="E925">
        <v>5830</v>
      </c>
      <c r="F925">
        <v>5800</v>
      </c>
      <c r="G925">
        <v>100</v>
      </c>
      <c r="H925" t="s">
        <v>1239</v>
      </c>
      <c r="I925">
        <v>6301</v>
      </c>
      <c r="J925" t="s">
        <v>53</v>
      </c>
      <c r="K925" t="s">
        <v>1251</v>
      </c>
      <c r="L925">
        <v>2219</v>
      </c>
      <c r="M925">
        <v>2241.5</v>
      </c>
      <c r="N925">
        <v>300</v>
      </c>
      <c r="O925" t="s">
        <v>1242</v>
      </c>
      <c r="P925">
        <v>0.92546442385537797</v>
      </c>
      <c r="Q925">
        <v>0.81083575728588597</v>
      </c>
      <c r="R925">
        <v>5.0630193192864898E-3</v>
      </c>
      <c r="S925" s="15">
        <v>7.8542955761878197E-2</v>
      </c>
      <c r="T925">
        <v>0.15336326843245701</v>
      </c>
      <c r="U925">
        <v>0.15336326843245701</v>
      </c>
      <c r="V925">
        <v>1.1353162392598</v>
      </c>
      <c r="W925">
        <v>0.32</v>
      </c>
      <c r="X925">
        <v>15.94</v>
      </c>
      <c r="Y925">
        <v>73222</v>
      </c>
      <c r="Z925">
        <v>7322</v>
      </c>
      <c r="AA925">
        <v>0.57999999999999996</v>
      </c>
      <c r="AB925">
        <v>10</v>
      </c>
      <c r="AC925">
        <v>6</v>
      </c>
      <c r="AD925">
        <v>4</v>
      </c>
      <c r="AE925">
        <v>60</v>
      </c>
      <c r="AF925">
        <v>10</v>
      </c>
      <c r="AG925">
        <v>6</v>
      </c>
      <c r="AH925">
        <v>3</v>
      </c>
      <c r="AI925">
        <v>1</v>
      </c>
    </row>
    <row r="926" spans="1:35" x14ac:dyDescent="0.2">
      <c r="A926" s="102">
        <v>438</v>
      </c>
      <c r="B926">
        <v>7729</v>
      </c>
      <c r="C926" t="s">
        <v>544</v>
      </c>
      <c r="D926" t="s">
        <v>1248</v>
      </c>
      <c r="E926">
        <v>3600</v>
      </c>
      <c r="F926">
        <v>3715</v>
      </c>
      <c r="G926">
        <v>200</v>
      </c>
      <c r="H926" t="s">
        <v>1242</v>
      </c>
      <c r="I926">
        <v>8031</v>
      </c>
      <c r="J926" t="s">
        <v>827</v>
      </c>
      <c r="K926" t="s">
        <v>1246</v>
      </c>
      <c r="L926">
        <v>1852</v>
      </c>
      <c r="M926">
        <v>1869</v>
      </c>
      <c r="N926">
        <v>400</v>
      </c>
      <c r="O926" t="s">
        <v>1239</v>
      </c>
      <c r="P926">
        <v>0.59471197188511304</v>
      </c>
      <c r="Q926">
        <v>0.90469177778608501</v>
      </c>
      <c r="R926" s="15">
        <v>0.219609938037547</v>
      </c>
      <c r="S926">
        <v>6.46869713581531E-2</v>
      </c>
      <c r="T926">
        <v>-0.73194860363439196</v>
      </c>
      <c r="U926">
        <v>0.73194860363439196</v>
      </c>
      <c r="V926">
        <v>0.67751776143467601</v>
      </c>
      <c r="W926">
        <v>-3.53</v>
      </c>
      <c r="X926">
        <v>0.62</v>
      </c>
      <c r="Y926">
        <v>73034</v>
      </c>
      <c r="Z926">
        <v>4057</v>
      </c>
      <c r="AA926">
        <v>0.11</v>
      </c>
      <c r="AB926">
        <v>18</v>
      </c>
      <c r="AC926">
        <v>9</v>
      </c>
      <c r="AD926">
        <v>9</v>
      </c>
      <c r="AE926">
        <v>50</v>
      </c>
      <c r="AF926">
        <v>12</v>
      </c>
      <c r="AG926">
        <v>6</v>
      </c>
      <c r="AH926">
        <v>5</v>
      </c>
      <c r="AI926">
        <v>7</v>
      </c>
    </row>
    <row r="927" spans="1:35" x14ac:dyDescent="0.2">
      <c r="A927" s="102">
        <v>1645</v>
      </c>
      <c r="B927">
        <v>8078</v>
      </c>
      <c r="C927" t="s">
        <v>1669</v>
      </c>
      <c r="D927" t="s">
        <v>1246</v>
      </c>
      <c r="E927">
        <v>2419</v>
      </c>
      <c r="F927">
        <v>2425</v>
      </c>
      <c r="G927">
        <v>400</v>
      </c>
      <c r="H927" t="s">
        <v>1242</v>
      </c>
      <c r="I927">
        <v>9506</v>
      </c>
      <c r="J927" t="s">
        <v>1295</v>
      </c>
      <c r="K927" t="s">
        <v>1296</v>
      </c>
      <c r="L927">
        <v>1000</v>
      </c>
      <c r="M927">
        <v>995</v>
      </c>
      <c r="N927">
        <v>1000</v>
      </c>
      <c r="O927" t="s">
        <v>1239</v>
      </c>
      <c r="P927">
        <v>0.69389924074077403</v>
      </c>
      <c r="Q927">
        <v>0.80485558559788595</v>
      </c>
      <c r="R927" s="15">
        <v>0.39704766673013098</v>
      </c>
      <c r="S927">
        <v>4.1894219903722196E-3</v>
      </c>
      <c r="T927">
        <v>-1.81387663507528</v>
      </c>
      <c r="U927">
        <v>1.81387663507528</v>
      </c>
      <c r="V927">
        <v>1.57637423388213</v>
      </c>
      <c r="W927">
        <v>-7.49</v>
      </c>
      <c r="X927">
        <v>2.58</v>
      </c>
      <c r="Y927">
        <v>72670</v>
      </c>
      <c r="Z927">
        <v>3634</v>
      </c>
      <c r="AA927">
        <v>0.22</v>
      </c>
      <c r="AB927">
        <v>20</v>
      </c>
      <c r="AC927">
        <v>11</v>
      </c>
      <c r="AD927">
        <v>9</v>
      </c>
      <c r="AE927">
        <v>55</v>
      </c>
      <c r="AF927">
        <v>10</v>
      </c>
      <c r="AG927">
        <v>9</v>
      </c>
      <c r="AH927">
        <v>6</v>
      </c>
      <c r="AI927">
        <v>5</v>
      </c>
    </row>
    <row r="928" spans="1:35" x14ac:dyDescent="0.2">
      <c r="A928" s="102">
        <v>689</v>
      </c>
      <c r="B928">
        <v>2229</v>
      </c>
      <c r="C928" t="s">
        <v>1848</v>
      </c>
      <c r="D928" t="s">
        <v>1266</v>
      </c>
      <c r="E928">
        <v>2951</v>
      </c>
      <c r="F928">
        <v>2923</v>
      </c>
      <c r="G928">
        <v>300</v>
      </c>
      <c r="H928" t="s">
        <v>1242</v>
      </c>
      <c r="I928">
        <v>9989</v>
      </c>
      <c r="J928" t="s">
        <v>2073</v>
      </c>
      <c r="K928" t="s">
        <v>1264</v>
      </c>
      <c r="L928">
        <v>3215</v>
      </c>
      <c r="M928">
        <v>3235</v>
      </c>
      <c r="N928">
        <v>300</v>
      </c>
      <c r="O928" t="s">
        <v>1239</v>
      </c>
      <c r="P928">
        <v>0.882836077172095</v>
      </c>
      <c r="Q928">
        <v>0.88589431175018996</v>
      </c>
      <c r="R928">
        <v>5.00302876412703E-2</v>
      </c>
      <c r="S928">
        <v>3.6399285391573798E-2</v>
      </c>
      <c r="T928">
        <v>-0.78201979573389901</v>
      </c>
      <c r="U928">
        <v>0.78201979573389901</v>
      </c>
      <c r="V928">
        <v>0.45911647652881499</v>
      </c>
      <c r="W928">
        <v>-2.23</v>
      </c>
      <c r="X928">
        <v>9.64</v>
      </c>
      <c r="Y928">
        <v>72418</v>
      </c>
      <c r="Z928">
        <v>7242</v>
      </c>
      <c r="AA928">
        <v>0.37</v>
      </c>
      <c r="AB928">
        <v>10</v>
      </c>
      <c r="AC928">
        <v>5</v>
      </c>
      <c r="AD928">
        <v>5</v>
      </c>
      <c r="AE928">
        <v>50</v>
      </c>
      <c r="AF928">
        <v>15</v>
      </c>
      <c r="AG928">
        <v>2</v>
      </c>
      <c r="AH928">
        <v>2</v>
      </c>
      <c r="AI928">
        <v>6</v>
      </c>
    </row>
    <row r="929" spans="1:35" x14ac:dyDescent="0.2">
      <c r="A929" s="102">
        <v>690</v>
      </c>
      <c r="B929">
        <v>2264</v>
      </c>
      <c r="C929" t="s">
        <v>1505</v>
      </c>
      <c r="D929" t="s">
        <v>1266</v>
      </c>
      <c r="E929">
        <v>3940</v>
      </c>
      <c r="F929">
        <v>3860</v>
      </c>
      <c r="G929">
        <v>200</v>
      </c>
      <c r="H929" t="s">
        <v>1242</v>
      </c>
      <c r="I929">
        <v>2327</v>
      </c>
      <c r="J929" t="s">
        <v>1644</v>
      </c>
      <c r="K929" t="s">
        <v>1241</v>
      </c>
      <c r="L929">
        <v>3180</v>
      </c>
      <c r="M929">
        <v>3245</v>
      </c>
      <c r="N929">
        <v>200</v>
      </c>
      <c r="O929" t="s">
        <v>1239</v>
      </c>
      <c r="P929">
        <v>0.69195258279702998</v>
      </c>
      <c r="Q929">
        <v>0.88588493173353799</v>
      </c>
      <c r="R929" s="106">
        <v>7.9031233508528004E-2</v>
      </c>
      <c r="S929" s="15">
        <v>8.2926511435740395E-5</v>
      </c>
      <c r="T929">
        <v>-0.62696422333734003</v>
      </c>
      <c r="U929">
        <v>0.62696422333734003</v>
      </c>
      <c r="V929">
        <v>0.47755595217736801</v>
      </c>
      <c r="W929">
        <v>-2.83</v>
      </c>
      <c r="X929">
        <v>15.93</v>
      </c>
      <c r="Y929">
        <v>72225</v>
      </c>
      <c r="Z929">
        <v>6566</v>
      </c>
      <c r="AA929">
        <v>0.52</v>
      </c>
      <c r="AB929">
        <v>11</v>
      </c>
      <c r="AC929">
        <v>8</v>
      </c>
      <c r="AD929">
        <v>3</v>
      </c>
      <c r="AE929">
        <v>72.73</v>
      </c>
      <c r="AF929">
        <v>11</v>
      </c>
      <c r="AG929">
        <v>6</v>
      </c>
      <c r="AH929">
        <v>3</v>
      </c>
      <c r="AI929">
        <v>2</v>
      </c>
    </row>
    <row r="930" spans="1:35" x14ac:dyDescent="0.2">
      <c r="A930" s="102">
        <v>215</v>
      </c>
      <c r="B930">
        <v>2602</v>
      </c>
      <c r="C930" t="s">
        <v>550</v>
      </c>
      <c r="D930" t="s">
        <v>1266</v>
      </c>
      <c r="E930">
        <v>3590</v>
      </c>
      <c r="F930">
        <v>3520</v>
      </c>
      <c r="G930">
        <v>300</v>
      </c>
      <c r="H930" t="s">
        <v>1242</v>
      </c>
      <c r="I930">
        <v>3880</v>
      </c>
      <c r="J930" t="s">
        <v>1184</v>
      </c>
      <c r="K930" t="s">
        <v>1453</v>
      </c>
      <c r="L930">
        <v>1420</v>
      </c>
      <c r="M930">
        <v>1431</v>
      </c>
      <c r="N930">
        <v>700</v>
      </c>
      <c r="O930" t="s">
        <v>1239</v>
      </c>
      <c r="P930">
        <v>0.73438496322973801</v>
      </c>
      <c r="Q930">
        <v>0.92647191422022102</v>
      </c>
      <c r="R930" s="15">
        <v>1.6617187905048E-2</v>
      </c>
      <c r="S930">
        <v>1.3631625078417101E-2</v>
      </c>
      <c r="T930">
        <v>-1.95910111704465</v>
      </c>
      <c r="U930">
        <v>1.95910111704465</v>
      </c>
      <c r="V930">
        <v>6.9011867185891806E-2</v>
      </c>
      <c r="W930">
        <v>-5.12</v>
      </c>
      <c r="X930">
        <v>5.14</v>
      </c>
      <c r="Y930">
        <v>72182</v>
      </c>
      <c r="Z930">
        <v>3799</v>
      </c>
      <c r="AA930">
        <v>0.16</v>
      </c>
      <c r="AB930">
        <v>19</v>
      </c>
      <c r="AC930">
        <v>9</v>
      </c>
      <c r="AD930">
        <v>10</v>
      </c>
      <c r="AE930">
        <v>47.37</v>
      </c>
      <c r="AF930">
        <v>10</v>
      </c>
      <c r="AG930">
        <v>8</v>
      </c>
      <c r="AH930">
        <v>5</v>
      </c>
      <c r="AI930">
        <v>6</v>
      </c>
    </row>
    <row r="931" spans="1:35" x14ac:dyDescent="0.2">
      <c r="A931" s="102">
        <v>1632</v>
      </c>
      <c r="B931">
        <v>2201</v>
      </c>
      <c r="C931" t="s">
        <v>579</v>
      </c>
      <c r="D931" t="s">
        <v>1266</v>
      </c>
      <c r="E931">
        <v>4420</v>
      </c>
      <c r="F931">
        <v>4440</v>
      </c>
      <c r="G931">
        <v>200</v>
      </c>
      <c r="H931" t="s">
        <v>1239</v>
      </c>
      <c r="I931">
        <v>6544</v>
      </c>
      <c r="J931" t="s">
        <v>1665</v>
      </c>
      <c r="K931" t="s">
        <v>1253</v>
      </c>
      <c r="L931">
        <v>2000</v>
      </c>
      <c r="M931">
        <v>2147</v>
      </c>
      <c r="N931">
        <v>400</v>
      </c>
      <c r="O931" t="s">
        <v>1242</v>
      </c>
      <c r="P931">
        <v>0.83183831952623499</v>
      </c>
      <c r="Q931">
        <v>0.80660861529175198</v>
      </c>
      <c r="R931">
        <v>0.11716441036381101</v>
      </c>
      <c r="S931">
        <v>7.9610722066373301E-3</v>
      </c>
      <c r="T931">
        <v>0.63343428765169596</v>
      </c>
      <c r="U931">
        <v>0.63343428765169596</v>
      </c>
      <c r="V931">
        <v>1.3634101771137599</v>
      </c>
      <c r="W931">
        <v>3.21</v>
      </c>
      <c r="X931">
        <v>3.29</v>
      </c>
      <c r="Y931">
        <v>72180</v>
      </c>
      <c r="Z931">
        <v>4010</v>
      </c>
      <c r="AA931">
        <v>0.12</v>
      </c>
      <c r="AB931">
        <v>18</v>
      </c>
      <c r="AC931">
        <v>10</v>
      </c>
      <c r="AD931">
        <v>8</v>
      </c>
      <c r="AE931">
        <v>55.56</v>
      </c>
      <c r="AF931">
        <v>8</v>
      </c>
      <c r="AG931">
        <v>9</v>
      </c>
      <c r="AH931">
        <v>8</v>
      </c>
      <c r="AI931">
        <v>1</v>
      </c>
    </row>
    <row r="932" spans="1:35" x14ac:dyDescent="0.2">
      <c r="A932" s="102">
        <v>1089</v>
      </c>
      <c r="B932">
        <v>1662</v>
      </c>
      <c r="C932" t="s">
        <v>564</v>
      </c>
      <c r="D932" t="s">
        <v>1449</v>
      </c>
      <c r="E932">
        <v>2566</v>
      </c>
      <c r="F932">
        <v>2605</v>
      </c>
      <c r="G932">
        <v>400</v>
      </c>
      <c r="H932" t="s">
        <v>1239</v>
      </c>
      <c r="I932">
        <v>4205</v>
      </c>
      <c r="J932" t="s">
        <v>1392</v>
      </c>
      <c r="K932" t="s">
        <v>1263</v>
      </c>
      <c r="L932">
        <v>1150</v>
      </c>
      <c r="M932">
        <v>1144</v>
      </c>
      <c r="N932">
        <v>900</v>
      </c>
      <c r="O932" t="s">
        <v>1242</v>
      </c>
      <c r="P932">
        <v>0.68546794375341102</v>
      </c>
      <c r="Q932">
        <v>0.852095413023645</v>
      </c>
      <c r="R932">
        <v>0.35817783998777902</v>
      </c>
      <c r="S932">
        <v>3.6465526274470798E-2</v>
      </c>
      <c r="T932">
        <v>0.82476079630051502</v>
      </c>
      <c r="U932">
        <v>0.82476079630051502</v>
      </c>
      <c r="V932">
        <v>0.64292958772326703</v>
      </c>
      <c r="W932">
        <v>3.68</v>
      </c>
      <c r="X932">
        <v>1.19</v>
      </c>
      <c r="Y932">
        <v>71901</v>
      </c>
      <c r="Z932">
        <v>3994</v>
      </c>
      <c r="AA932">
        <v>0.24</v>
      </c>
      <c r="AB932">
        <v>18</v>
      </c>
      <c r="AC932">
        <v>10</v>
      </c>
      <c r="AD932">
        <v>8</v>
      </c>
      <c r="AE932">
        <v>55.56</v>
      </c>
      <c r="AF932">
        <v>12</v>
      </c>
      <c r="AG932">
        <v>6</v>
      </c>
      <c r="AH932">
        <v>6</v>
      </c>
      <c r="AI932">
        <v>6</v>
      </c>
    </row>
    <row r="933" spans="1:35" x14ac:dyDescent="0.2">
      <c r="A933" s="102">
        <v>1401</v>
      </c>
      <c r="B933">
        <v>7327</v>
      </c>
      <c r="C933" t="s">
        <v>1487</v>
      </c>
      <c r="D933" t="s">
        <v>1294</v>
      </c>
      <c r="E933">
        <v>2484</v>
      </c>
      <c r="F933">
        <v>2453</v>
      </c>
      <c r="G933">
        <v>400</v>
      </c>
      <c r="H933" t="s">
        <v>1239</v>
      </c>
      <c r="I933">
        <v>9716</v>
      </c>
      <c r="J933" t="s">
        <v>1438</v>
      </c>
      <c r="K933" t="s">
        <v>1253</v>
      </c>
      <c r="L933">
        <v>1074</v>
      </c>
      <c r="M933">
        <v>1096</v>
      </c>
      <c r="N933">
        <v>900</v>
      </c>
      <c r="O933" t="s">
        <v>1242</v>
      </c>
      <c r="P933">
        <v>0.9328572538073</v>
      </c>
      <c r="Q933">
        <v>0.82761192357714297</v>
      </c>
      <c r="R933" s="106">
        <v>0.12472422307270099</v>
      </c>
      <c r="S933">
        <v>1.9487548800251601E-2</v>
      </c>
      <c r="T933">
        <v>2.54919084854121</v>
      </c>
      <c r="U933">
        <v>2.54919084854121</v>
      </c>
      <c r="V933">
        <v>1.9290324321719901</v>
      </c>
      <c r="W933">
        <v>5.75</v>
      </c>
      <c r="X933">
        <v>0.53</v>
      </c>
      <c r="Y933">
        <v>71837</v>
      </c>
      <c r="Z933">
        <v>14367</v>
      </c>
      <c r="AA933">
        <v>0.84</v>
      </c>
      <c r="AB933">
        <v>5</v>
      </c>
      <c r="AC933">
        <v>2</v>
      </c>
      <c r="AD933">
        <v>3</v>
      </c>
      <c r="AE933">
        <v>40</v>
      </c>
      <c r="AF933">
        <v>12</v>
      </c>
      <c r="AG933">
        <v>2</v>
      </c>
      <c r="AH933">
        <v>0</v>
      </c>
      <c r="AI933">
        <v>3</v>
      </c>
    </row>
    <row r="934" spans="1:35" x14ac:dyDescent="0.2">
      <c r="A934" s="102">
        <v>219</v>
      </c>
      <c r="B934">
        <v>8341</v>
      </c>
      <c r="C934" t="s">
        <v>865</v>
      </c>
      <c r="D934" t="s">
        <v>1294</v>
      </c>
      <c r="E934">
        <v>1480</v>
      </c>
      <c r="F934">
        <v>1492</v>
      </c>
      <c r="G934">
        <v>600</v>
      </c>
      <c r="H934" t="s">
        <v>1242</v>
      </c>
      <c r="I934">
        <v>8750</v>
      </c>
      <c r="J934" t="s">
        <v>28</v>
      </c>
      <c r="K934" t="s">
        <v>1418</v>
      </c>
      <c r="L934">
        <v>1566.5</v>
      </c>
      <c r="M934">
        <v>1593.5</v>
      </c>
      <c r="N934">
        <v>600</v>
      </c>
      <c r="O934" t="s">
        <v>1239</v>
      </c>
      <c r="P934">
        <v>0.92308448349948402</v>
      </c>
      <c r="Q934">
        <v>0.92586001253137196</v>
      </c>
      <c r="R934">
        <v>3.0637664681913101E-2</v>
      </c>
      <c r="S934">
        <v>1.31633204023891E-2</v>
      </c>
      <c r="T934">
        <v>-2.30612966019758</v>
      </c>
      <c r="U934">
        <v>2.30612966019758</v>
      </c>
      <c r="V934">
        <v>1.9179600608299601</v>
      </c>
      <c r="W934">
        <v>-5.05</v>
      </c>
      <c r="X934">
        <v>6.37</v>
      </c>
      <c r="Y934">
        <v>71714</v>
      </c>
      <c r="Z934">
        <v>5122</v>
      </c>
      <c r="AA934">
        <v>0.28999999999999998</v>
      </c>
      <c r="AB934">
        <v>14</v>
      </c>
      <c r="AC934">
        <v>9</v>
      </c>
      <c r="AD934">
        <v>5</v>
      </c>
      <c r="AE934">
        <v>64.290000000000006</v>
      </c>
      <c r="AF934">
        <v>13</v>
      </c>
      <c r="AG934">
        <v>4</v>
      </c>
      <c r="AH934">
        <v>3</v>
      </c>
      <c r="AI934">
        <v>7</v>
      </c>
    </row>
    <row r="935" spans="1:35" x14ac:dyDescent="0.2">
      <c r="A935" s="102">
        <v>1693</v>
      </c>
      <c r="B935">
        <v>1963</v>
      </c>
      <c r="C935" t="s">
        <v>1486</v>
      </c>
      <c r="D935" t="s">
        <v>1249</v>
      </c>
      <c r="E935">
        <v>1482</v>
      </c>
      <c r="F935">
        <v>1500</v>
      </c>
      <c r="G935">
        <v>700</v>
      </c>
      <c r="H935" t="s">
        <v>1242</v>
      </c>
      <c r="I935">
        <v>8410</v>
      </c>
      <c r="J935" t="s">
        <v>1451</v>
      </c>
      <c r="K935" t="s">
        <v>1294</v>
      </c>
      <c r="L935">
        <v>309</v>
      </c>
      <c r="M935">
        <v>307</v>
      </c>
      <c r="N935">
        <v>3400</v>
      </c>
      <c r="O935" t="s">
        <v>1239</v>
      </c>
      <c r="P935">
        <v>0.90001434293263305</v>
      </c>
      <c r="Q935">
        <v>0.80059528873326502</v>
      </c>
      <c r="R935">
        <v>9.5652841210947706E-2</v>
      </c>
      <c r="S935">
        <v>4.6861100221809199E-2</v>
      </c>
      <c r="T935">
        <v>-0.14104257085668601</v>
      </c>
      <c r="U935">
        <v>0.14104257085668601</v>
      </c>
      <c r="V935">
        <v>0.213504687144183</v>
      </c>
      <c r="W935">
        <v>-0.37</v>
      </c>
      <c r="X935">
        <v>0.59</v>
      </c>
      <c r="Y935">
        <v>71690</v>
      </c>
      <c r="Z935">
        <v>3414</v>
      </c>
      <c r="AA935">
        <v>0.19</v>
      </c>
      <c r="AB935">
        <v>21</v>
      </c>
      <c r="AC935">
        <v>12</v>
      </c>
      <c r="AD935">
        <v>9</v>
      </c>
      <c r="AE935">
        <v>57.14</v>
      </c>
      <c r="AF935">
        <v>12</v>
      </c>
      <c r="AG935">
        <v>9</v>
      </c>
      <c r="AH935">
        <v>7</v>
      </c>
      <c r="AI935">
        <v>5</v>
      </c>
    </row>
    <row r="936" spans="1:35" x14ac:dyDescent="0.2">
      <c r="A936" s="102">
        <v>1356</v>
      </c>
      <c r="B936">
        <v>3086</v>
      </c>
      <c r="C936" t="s">
        <v>617</v>
      </c>
      <c r="D936" t="s">
        <v>1264</v>
      </c>
      <c r="E936">
        <v>1224</v>
      </c>
      <c r="F936">
        <v>1235</v>
      </c>
      <c r="G936">
        <v>600</v>
      </c>
      <c r="H936" t="s">
        <v>1242</v>
      </c>
      <c r="I936">
        <v>6592</v>
      </c>
      <c r="J936" t="s">
        <v>1464</v>
      </c>
      <c r="K936" t="s">
        <v>1244</v>
      </c>
      <c r="L936">
        <v>3950</v>
      </c>
      <c r="M936">
        <v>3995</v>
      </c>
      <c r="N936">
        <v>200</v>
      </c>
      <c r="O936" t="s">
        <v>1239</v>
      </c>
      <c r="P936">
        <v>0.603164843840159</v>
      </c>
      <c r="Q936">
        <v>0.83157237545280904</v>
      </c>
      <c r="R936">
        <v>0.421610863384274</v>
      </c>
      <c r="S936">
        <v>4.4503351781081099E-2</v>
      </c>
      <c r="T936">
        <v>-1.4624075856032199</v>
      </c>
      <c r="U936">
        <v>1.4624075856032199</v>
      </c>
      <c r="V936">
        <v>1.3008520751285999</v>
      </c>
      <c r="W936">
        <v>-9.08</v>
      </c>
      <c r="X936">
        <v>7.26</v>
      </c>
      <c r="Y936">
        <v>70208</v>
      </c>
      <c r="Z936">
        <v>3695</v>
      </c>
      <c r="AA936">
        <v>0.21</v>
      </c>
      <c r="AB936">
        <v>19</v>
      </c>
      <c r="AC936">
        <v>11</v>
      </c>
      <c r="AD936">
        <v>8</v>
      </c>
      <c r="AE936">
        <v>57.89</v>
      </c>
      <c r="AF936">
        <v>12</v>
      </c>
      <c r="AG936">
        <v>8</v>
      </c>
      <c r="AH936">
        <v>6</v>
      </c>
      <c r="AI936">
        <v>5</v>
      </c>
    </row>
    <row r="937" spans="1:35" x14ac:dyDescent="0.2">
      <c r="A937" s="102">
        <v>725</v>
      </c>
      <c r="B937">
        <v>5201</v>
      </c>
      <c r="C937" t="s">
        <v>1627</v>
      </c>
      <c r="D937" t="s">
        <v>1238</v>
      </c>
      <c r="E937">
        <v>3330</v>
      </c>
      <c r="F937">
        <v>3325</v>
      </c>
      <c r="G937">
        <v>200</v>
      </c>
      <c r="H937" t="s">
        <v>1242</v>
      </c>
      <c r="I937">
        <v>8309</v>
      </c>
      <c r="J937" t="s">
        <v>861</v>
      </c>
      <c r="K937" t="s">
        <v>1294</v>
      </c>
      <c r="L937">
        <v>3854</v>
      </c>
      <c r="M937">
        <v>3887</v>
      </c>
      <c r="N937">
        <v>200</v>
      </c>
      <c r="O937" t="s">
        <v>1239</v>
      </c>
      <c r="P937">
        <v>0.759549983506973</v>
      </c>
      <c r="Q937">
        <v>0.88284250152504995</v>
      </c>
      <c r="R937">
        <v>1.04452519676091E-2</v>
      </c>
      <c r="S937" s="15">
        <v>1.60260509755927E-2</v>
      </c>
      <c r="T937">
        <v>-2.12777390528974</v>
      </c>
      <c r="U937">
        <v>2.12777390528974</v>
      </c>
      <c r="V937">
        <v>2.2015318433142799</v>
      </c>
      <c r="W937">
        <v>-8.48</v>
      </c>
      <c r="X937">
        <v>14.46</v>
      </c>
      <c r="Y937">
        <v>70035</v>
      </c>
      <c r="Z937">
        <v>7782</v>
      </c>
      <c r="AA937">
        <v>0.47</v>
      </c>
      <c r="AB937">
        <v>9</v>
      </c>
      <c r="AC937">
        <v>6</v>
      </c>
      <c r="AD937">
        <v>3</v>
      </c>
      <c r="AE937">
        <v>66.67</v>
      </c>
      <c r="AF937">
        <v>13</v>
      </c>
      <c r="AG937">
        <v>3</v>
      </c>
      <c r="AH937">
        <v>2</v>
      </c>
      <c r="AI937">
        <v>4</v>
      </c>
    </row>
    <row r="938" spans="1:35" x14ac:dyDescent="0.2">
      <c r="A938" s="102">
        <v>799</v>
      </c>
      <c r="B938">
        <v>5334</v>
      </c>
      <c r="C938" t="s">
        <v>1482</v>
      </c>
      <c r="D938" t="s">
        <v>1238</v>
      </c>
      <c r="E938">
        <v>1844</v>
      </c>
      <c r="F938">
        <v>1859</v>
      </c>
      <c r="G938">
        <v>500</v>
      </c>
      <c r="H938" t="s">
        <v>1239</v>
      </c>
      <c r="I938">
        <v>7762</v>
      </c>
      <c r="J938" t="s">
        <v>1444</v>
      </c>
      <c r="K938" t="s">
        <v>1248</v>
      </c>
      <c r="L938">
        <v>456</v>
      </c>
      <c r="M938">
        <v>459</v>
      </c>
      <c r="N938">
        <v>2000</v>
      </c>
      <c r="O938" t="s">
        <v>1242</v>
      </c>
      <c r="P938">
        <v>0.93786230047669294</v>
      </c>
      <c r="Q938">
        <v>0.87677225504210399</v>
      </c>
      <c r="R938" s="106">
        <v>0.129830483776502</v>
      </c>
      <c r="S938" s="15">
        <v>1.7589922268649801E-2</v>
      </c>
      <c r="T938">
        <v>3.1510907196452602</v>
      </c>
      <c r="U938">
        <v>3.1510907196452602</v>
      </c>
      <c r="V938">
        <v>3.1823430763698299</v>
      </c>
      <c r="W938">
        <v>9.5399999999999991</v>
      </c>
      <c r="X938">
        <v>1.24</v>
      </c>
      <c r="Y938">
        <v>68569</v>
      </c>
      <c r="Z938">
        <v>5275</v>
      </c>
      <c r="AA938">
        <v>7.0000000000000007E-2</v>
      </c>
      <c r="AB938">
        <v>13</v>
      </c>
      <c r="AC938">
        <v>7</v>
      </c>
      <c r="AD938">
        <v>6</v>
      </c>
      <c r="AE938">
        <v>53.85</v>
      </c>
      <c r="AF938">
        <v>13</v>
      </c>
      <c r="AG938">
        <v>4</v>
      </c>
      <c r="AH938">
        <v>5</v>
      </c>
      <c r="AI938">
        <v>4</v>
      </c>
    </row>
    <row r="939" spans="1:35" x14ac:dyDescent="0.2">
      <c r="A939" s="102">
        <v>707</v>
      </c>
      <c r="B939">
        <v>5463</v>
      </c>
      <c r="C939" t="s">
        <v>64</v>
      </c>
      <c r="D939" t="s">
        <v>1292</v>
      </c>
      <c r="E939">
        <v>2750</v>
      </c>
      <c r="F939">
        <v>2753</v>
      </c>
      <c r="G939">
        <v>300</v>
      </c>
      <c r="H939" t="s">
        <v>1239</v>
      </c>
      <c r="I939">
        <v>6371</v>
      </c>
      <c r="J939" t="s">
        <v>1399</v>
      </c>
      <c r="K939" t="s">
        <v>1251</v>
      </c>
      <c r="L939">
        <v>3010</v>
      </c>
      <c r="M939">
        <v>3070</v>
      </c>
      <c r="N939">
        <v>300</v>
      </c>
      <c r="O939" t="s">
        <v>1242</v>
      </c>
      <c r="P939">
        <v>0.75969486027933197</v>
      </c>
      <c r="Q939">
        <v>0.88406279669361498</v>
      </c>
      <c r="R939" s="15">
        <v>0.20765329494191501</v>
      </c>
      <c r="S939">
        <v>1.99563904262887E-2</v>
      </c>
      <c r="T939">
        <v>1.6157287911756499</v>
      </c>
      <c r="U939">
        <v>1.6157287911756499</v>
      </c>
      <c r="V939">
        <v>1.3593758652338599</v>
      </c>
      <c r="W939">
        <v>7.3</v>
      </c>
      <c r="X939">
        <v>10.33</v>
      </c>
      <c r="Y939">
        <v>68332</v>
      </c>
      <c r="Z939">
        <v>7592</v>
      </c>
      <c r="AA939">
        <v>0.25</v>
      </c>
      <c r="AB939">
        <v>9</v>
      </c>
      <c r="AC939">
        <v>6</v>
      </c>
      <c r="AD939">
        <v>3</v>
      </c>
      <c r="AE939">
        <v>66.67</v>
      </c>
      <c r="AF939">
        <v>13</v>
      </c>
      <c r="AG939">
        <v>3</v>
      </c>
      <c r="AH939">
        <v>2</v>
      </c>
      <c r="AI939">
        <v>4</v>
      </c>
    </row>
    <row r="940" spans="1:35" x14ac:dyDescent="0.2">
      <c r="A940" s="102">
        <v>281</v>
      </c>
      <c r="B940">
        <v>5947</v>
      </c>
      <c r="C940" t="s">
        <v>228</v>
      </c>
      <c r="D940" t="s">
        <v>1436</v>
      </c>
      <c r="E940">
        <v>7790</v>
      </c>
      <c r="F940">
        <v>7950</v>
      </c>
      <c r="G940">
        <v>100</v>
      </c>
      <c r="H940" t="s">
        <v>1239</v>
      </c>
      <c r="I940">
        <v>7282</v>
      </c>
      <c r="J940" t="s">
        <v>1488</v>
      </c>
      <c r="K940" t="s">
        <v>1256</v>
      </c>
      <c r="L940">
        <v>2435</v>
      </c>
      <c r="M940">
        <v>2429</v>
      </c>
      <c r="N940">
        <v>300</v>
      </c>
      <c r="O940" t="s">
        <v>1242</v>
      </c>
      <c r="P940">
        <v>0.84112854807134696</v>
      </c>
      <c r="Q940">
        <v>0.91762195475063502</v>
      </c>
      <c r="R940" s="15">
        <v>0.20993741480719</v>
      </c>
      <c r="S940">
        <v>3.5067457735616599E-2</v>
      </c>
      <c r="T940">
        <v>0.76695627398278599</v>
      </c>
      <c r="U940">
        <v>0.76695627398278599</v>
      </c>
      <c r="V940">
        <v>0.38657619536476501</v>
      </c>
      <c r="W940">
        <v>2.4700000000000002</v>
      </c>
      <c r="X940">
        <v>8.34</v>
      </c>
      <c r="Y940">
        <v>68154</v>
      </c>
      <c r="Z940">
        <v>6196</v>
      </c>
      <c r="AA940">
        <v>0.43</v>
      </c>
      <c r="AB940">
        <v>11</v>
      </c>
      <c r="AC940">
        <v>6</v>
      </c>
      <c r="AD940">
        <v>5</v>
      </c>
      <c r="AE940">
        <v>54.55</v>
      </c>
      <c r="AF940">
        <v>14</v>
      </c>
      <c r="AG940">
        <v>3</v>
      </c>
      <c r="AH940">
        <v>2</v>
      </c>
      <c r="AI940">
        <v>6</v>
      </c>
    </row>
    <row r="941" spans="1:35" x14ac:dyDescent="0.2">
      <c r="A941" s="102">
        <v>175</v>
      </c>
      <c r="B941">
        <v>1833</v>
      </c>
      <c r="C941" t="s">
        <v>1676</v>
      </c>
      <c r="D941" t="s">
        <v>1249</v>
      </c>
      <c r="E941">
        <v>2778</v>
      </c>
      <c r="F941">
        <v>2757</v>
      </c>
      <c r="G941">
        <v>300</v>
      </c>
      <c r="H941" t="s">
        <v>1242</v>
      </c>
      <c r="I941">
        <v>2001</v>
      </c>
      <c r="J941" t="s">
        <v>1160</v>
      </c>
      <c r="K941" t="s">
        <v>1266</v>
      </c>
      <c r="L941">
        <v>1630</v>
      </c>
      <c r="M941">
        <v>1606</v>
      </c>
      <c r="N941">
        <v>500</v>
      </c>
      <c r="O941" t="s">
        <v>1239</v>
      </c>
      <c r="P941">
        <v>0.83164877524630698</v>
      </c>
      <c r="Q941">
        <v>0.930727898720908</v>
      </c>
      <c r="R941" s="106">
        <v>0.102090425623209</v>
      </c>
      <c r="S941" s="15">
        <v>1.39459255828158E-2</v>
      </c>
      <c r="T941">
        <v>-1.25015906866188</v>
      </c>
      <c r="U941">
        <v>1.25015906866188</v>
      </c>
      <c r="V941">
        <v>1.1845429748732501</v>
      </c>
      <c r="W941">
        <v>-2.67</v>
      </c>
      <c r="X941">
        <v>2.91</v>
      </c>
      <c r="Y941">
        <v>67735</v>
      </c>
      <c r="Z941">
        <v>3984</v>
      </c>
      <c r="AA941">
        <v>0.17</v>
      </c>
      <c r="AB941">
        <v>17</v>
      </c>
      <c r="AC941">
        <v>11</v>
      </c>
      <c r="AD941">
        <v>6</v>
      </c>
      <c r="AE941">
        <v>64.709999999999994</v>
      </c>
      <c r="AF941">
        <v>14</v>
      </c>
      <c r="AG941">
        <v>3</v>
      </c>
      <c r="AH941">
        <v>4</v>
      </c>
      <c r="AI941">
        <v>10</v>
      </c>
    </row>
    <row r="942" spans="1:35" x14ac:dyDescent="0.2">
      <c r="A942" s="102">
        <v>79</v>
      </c>
      <c r="B942">
        <v>4689</v>
      </c>
      <c r="C942" t="s">
        <v>1415</v>
      </c>
      <c r="D942" t="s">
        <v>1241</v>
      </c>
      <c r="E942">
        <v>426</v>
      </c>
      <c r="F942">
        <v>434</v>
      </c>
      <c r="G942">
        <v>2400</v>
      </c>
      <c r="H942" t="s">
        <v>1242</v>
      </c>
      <c r="I942">
        <v>6967</v>
      </c>
      <c r="J942" t="s">
        <v>770</v>
      </c>
      <c r="K942" t="s">
        <v>1244</v>
      </c>
      <c r="L942">
        <v>1264</v>
      </c>
      <c r="M942">
        <v>1329</v>
      </c>
      <c r="N942">
        <v>800</v>
      </c>
      <c r="O942" t="s">
        <v>1239</v>
      </c>
      <c r="P942">
        <v>0.83108592217414001</v>
      </c>
      <c r="Q942">
        <v>0.94750645513038301</v>
      </c>
      <c r="R942">
        <v>0.20027301264328501</v>
      </c>
      <c r="S942">
        <v>6.1864422088190396E-3</v>
      </c>
      <c r="T942">
        <v>-0.72078981566787703</v>
      </c>
      <c r="U942">
        <v>0.72078981566787703</v>
      </c>
      <c r="V942">
        <v>1.07943539903645</v>
      </c>
      <c r="W942">
        <v>-4.21</v>
      </c>
      <c r="X942">
        <v>2.0299999999999998</v>
      </c>
      <c r="Y942">
        <v>67721</v>
      </c>
      <c r="Z942">
        <v>4233</v>
      </c>
      <c r="AA942">
        <v>0.15</v>
      </c>
      <c r="AB942">
        <v>16</v>
      </c>
      <c r="AC942">
        <v>9</v>
      </c>
      <c r="AD942">
        <v>7</v>
      </c>
      <c r="AE942">
        <v>56.25</v>
      </c>
      <c r="AF942">
        <v>10</v>
      </c>
      <c r="AG942">
        <v>9</v>
      </c>
      <c r="AH942">
        <v>5</v>
      </c>
      <c r="AI942">
        <v>2</v>
      </c>
    </row>
    <row r="943" spans="1:35" x14ac:dyDescent="0.2">
      <c r="A943" s="102">
        <v>1024</v>
      </c>
      <c r="B943">
        <v>4206</v>
      </c>
      <c r="C943" t="s">
        <v>1670</v>
      </c>
      <c r="D943" t="s">
        <v>1263</v>
      </c>
      <c r="E943">
        <v>3260</v>
      </c>
      <c r="F943">
        <v>3290</v>
      </c>
      <c r="G943">
        <v>300</v>
      </c>
      <c r="H943" t="s">
        <v>1239</v>
      </c>
      <c r="I943">
        <v>7751</v>
      </c>
      <c r="J943" t="s">
        <v>1667</v>
      </c>
      <c r="K943" t="s">
        <v>1244</v>
      </c>
      <c r="L943">
        <v>2676</v>
      </c>
      <c r="M943">
        <v>2724</v>
      </c>
      <c r="N943">
        <v>400</v>
      </c>
      <c r="O943" t="s">
        <v>1242</v>
      </c>
      <c r="P943">
        <v>0.58062121909109099</v>
      </c>
      <c r="Q943">
        <v>0.857038980843566</v>
      </c>
      <c r="R943">
        <v>0.45804860351976701</v>
      </c>
      <c r="S943">
        <v>2.5381956420952E-2</v>
      </c>
      <c r="T943">
        <v>0.84400389648230201</v>
      </c>
      <c r="U943">
        <v>0.84400389648230201</v>
      </c>
      <c r="V943">
        <v>2.0319070558601799</v>
      </c>
      <c r="W943">
        <v>2.4300000000000002</v>
      </c>
      <c r="X943">
        <v>10.4</v>
      </c>
      <c r="Y943">
        <v>67040</v>
      </c>
      <c r="Z943">
        <v>4789</v>
      </c>
      <c r="AA943">
        <v>0.19</v>
      </c>
      <c r="AB943">
        <v>14</v>
      </c>
      <c r="AC943">
        <v>8</v>
      </c>
      <c r="AD943">
        <v>6</v>
      </c>
      <c r="AE943">
        <v>57.14</v>
      </c>
      <c r="AF943">
        <v>13</v>
      </c>
      <c r="AG943">
        <v>3</v>
      </c>
      <c r="AH943">
        <v>1</v>
      </c>
      <c r="AI943">
        <v>10</v>
      </c>
    </row>
    <row r="944" spans="1:35" x14ac:dyDescent="0.2">
      <c r="A944" s="102">
        <v>491</v>
      </c>
      <c r="B944">
        <v>3099</v>
      </c>
      <c r="C944" t="s">
        <v>34</v>
      </c>
      <c r="D944" t="s">
        <v>1264</v>
      </c>
      <c r="E944">
        <v>752</v>
      </c>
      <c r="F944">
        <v>756</v>
      </c>
      <c r="G944">
        <v>1200</v>
      </c>
      <c r="H944" t="s">
        <v>1242</v>
      </c>
      <c r="I944">
        <v>6371</v>
      </c>
      <c r="J944" t="s">
        <v>1399</v>
      </c>
      <c r="K944" t="s">
        <v>1251</v>
      </c>
      <c r="L944">
        <v>3010</v>
      </c>
      <c r="M944">
        <v>3070</v>
      </c>
      <c r="N944">
        <v>300</v>
      </c>
      <c r="O944" t="s">
        <v>1239</v>
      </c>
      <c r="P944">
        <v>0.95984699762450498</v>
      </c>
      <c r="Q944">
        <v>0.90138554270900195</v>
      </c>
      <c r="R944" s="15">
        <v>1.41552028894811E-2</v>
      </c>
      <c r="S944">
        <v>1.4072740023691599E-2</v>
      </c>
      <c r="T944">
        <v>-0.98196790505017495</v>
      </c>
      <c r="U944">
        <v>0.98196790505017495</v>
      </c>
      <c r="V944">
        <v>0.73014214181743697</v>
      </c>
      <c r="W944">
        <v>-3.26</v>
      </c>
      <c r="X944">
        <v>1.5</v>
      </c>
      <c r="Y944">
        <v>66860</v>
      </c>
      <c r="Z944">
        <v>4457</v>
      </c>
      <c r="AA944">
        <v>0.22</v>
      </c>
      <c r="AB944">
        <v>15</v>
      </c>
      <c r="AC944">
        <v>8</v>
      </c>
      <c r="AD944">
        <v>7</v>
      </c>
      <c r="AE944">
        <v>53.33</v>
      </c>
      <c r="AF944">
        <v>15</v>
      </c>
      <c r="AG944">
        <v>4</v>
      </c>
      <c r="AH944">
        <v>2</v>
      </c>
      <c r="AI944">
        <v>9</v>
      </c>
    </row>
    <row r="945" spans="1:35" x14ac:dyDescent="0.2">
      <c r="A945" s="102">
        <v>1545</v>
      </c>
      <c r="B945">
        <v>2602</v>
      </c>
      <c r="C945" t="s">
        <v>550</v>
      </c>
      <c r="D945" t="s">
        <v>1266</v>
      </c>
      <c r="E945">
        <v>3590</v>
      </c>
      <c r="F945">
        <v>3520</v>
      </c>
      <c r="G945">
        <v>300</v>
      </c>
      <c r="H945" t="s">
        <v>1239</v>
      </c>
      <c r="I945">
        <v>3076</v>
      </c>
      <c r="J945" t="s">
        <v>1553</v>
      </c>
      <c r="K945" t="s">
        <v>1246</v>
      </c>
      <c r="L945">
        <v>1640</v>
      </c>
      <c r="M945">
        <v>1630</v>
      </c>
      <c r="N945">
        <v>600</v>
      </c>
      <c r="O945" t="s">
        <v>1242</v>
      </c>
      <c r="P945">
        <v>0.76152664777117696</v>
      </c>
      <c r="Q945">
        <v>0.81526490549868202</v>
      </c>
      <c r="R945">
        <v>0.114719517838776</v>
      </c>
      <c r="S945">
        <v>6.5638057739034195E-2</v>
      </c>
      <c r="T945">
        <v>2.8538795359025499</v>
      </c>
      <c r="U945">
        <v>2.8538795359025499</v>
      </c>
      <c r="V945">
        <v>3.1316030073207002</v>
      </c>
      <c r="W945">
        <v>8.5399999999999991</v>
      </c>
      <c r="X945">
        <v>7.39</v>
      </c>
      <c r="Y945">
        <v>66809</v>
      </c>
      <c r="Z945">
        <v>4772</v>
      </c>
      <c r="AA945">
        <v>0.36</v>
      </c>
      <c r="AB945">
        <v>14</v>
      </c>
      <c r="AC945">
        <v>8</v>
      </c>
      <c r="AD945">
        <v>6</v>
      </c>
      <c r="AE945">
        <v>57.14</v>
      </c>
      <c r="AF945">
        <v>14</v>
      </c>
      <c r="AG945">
        <v>5</v>
      </c>
      <c r="AH945">
        <v>3</v>
      </c>
      <c r="AI945">
        <v>6</v>
      </c>
    </row>
    <row r="946" spans="1:35" x14ac:dyDescent="0.2">
      <c r="A946" s="102">
        <v>38</v>
      </c>
      <c r="B946">
        <v>3105</v>
      </c>
      <c r="C946" t="s">
        <v>47</v>
      </c>
      <c r="D946" t="s">
        <v>1244</v>
      </c>
      <c r="E946">
        <v>996</v>
      </c>
      <c r="F946">
        <v>1009</v>
      </c>
      <c r="G946">
        <v>1000</v>
      </c>
      <c r="H946" t="s">
        <v>1239</v>
      </c>
      <c r="I946">
        <v>7282</v>
      </c>
      <c r="J946" t="s">
        <v>1488</v>
      </c>
      <c r="K946" t="s">
        <v>1256</v>
      </c>
      <c r="L946">
        <v>2435</v>
      </c>
      <c r="M946">
        <v>2429</v>
      </c>
      <c r="N946">
        <v>400</v>
      </c>
      <c r="O946" t="s">
        <v>1242</v>
      </c>
      <c r="P946">
        <v>0.72448514525884899</v>
      </c>
      <c r="Q946">
        <v>0.95825706628200202</v>
      </c>
      <c r="R946" s="106">
        <v>0.43637425768932098</v>
      </c>
      <c r="S946" s="106">
        <v>1.18406700533665E-2</v>
      </c>
      <c r="T946">
        <v>1.8500918636482899</v>
      </c>
      <c r="U946">
        <v>1.8500918636482899</v>
      </c>
      <c r="V946">
        <v>1.83814664380676</v>
      </c>
      <c r="W946">
        <v>6.64</v>
      </c>
      <c r="X946">
        <v>3.85</v>
      </c>
      <c r="Y946">
        <v>66457</v>
      </c>
      <c r="Z946">
        <v>3165</v>
      </c>
      <c r="AA946">
        <v>0.09</v>
      </c>
      <c r="AB946">
        <v>21</v>
      </c>
      <c r="AC946">
        <v>11</v>
      </c>
      <c r="AD946">
        <v>10</v>
      </c>
      <c r="AE946">
        <v>52.38</v>
      </c>
      <c r="AF946">
        <v>11</v>
      </c>
      <c r="AG946">
        <v>7</v>
      </c>
      <c r="AH946">
        <v>8</v>
      </c>
      <c r="AI946">
        <v>6</v>
      </c>
    </row>
    <row r="947" spans="1:35" x14ac:dyDescent="0.2">
      <c r="A947" s="102">
        <v>909</v>
      </c>
      <c r="B947">
        <v>1414</v>
      </c>
      <c r="C947" t="s">
        <v>1417</v>
      </c>
      <c r="D947" t="s">
        <v>1249</v>
      </c>
      <c r="E947">
        <v>4120</v>
      </c>
      <c r="F947">
        <v>4125</v>
      </c>
      <c r="G947">
        <v>200</v>
      </c>
      <c r="H947" t="s">
        <v>1242</v>
      </c>
      <c r="I947">
        <v>6370</v>
      </c>
      <c r="J947" t="s">
        <v>1480</v>
      </c>
      <c r="K947" t="s">
        <v>1251</v>
      </c>
      <c r="L947">
        <v>3090</v>
      </c>
      <c r="M947">
        <v>3055</v>
      </c>
      <c r="N947">
        <v>300</v>
      </c>
      <c r="O947" t="s">
        <v>1239</v>
      </c>
      <c r="P947">
        <v>0.66128809433976898</v>
      </c>
      <c r="Q947">
        <v>0.86660124784041703</v>
      </c>
      <c r="R947">
        <v>0.296166997612344</v>
      </c>
      <c r="S947">
        <v>9.5770288553149702E-2</v>
      </c>
      <c r="T947">
        <v>-1.24419125007765</v>
      </c>
      <c r="U947">
        <v>1.24419125007765</v>
      </c>
      <c r="V947">
        <v>1.7724665602876399</v>
      </c>
      <c r="W947">
        <v>-3.35</v>
      </c>
      <c r="X947">
        <v>11.09</v>
      </c>
      <c r="Y947">
        <v>66054</v>
      </c>
      <c r="Z947">
        <v>5081</v>
      </c>
      <c r="AA947">
        <v>0.32</v>
      </c>
      <c r="AB947">
        <v>13</v>
      </c>
      <c r="AC947">
        <v>9</v>
      </c>
      <c r="AD947">
        <v>4</v>
      </c>
      <c r="AE947">
        <v>69.23</v>
      </c>
      <c r="AF947">
        <v>15</v>
      </c>
      <c r="AG947">
        <v>3</v>
      </c>
      <c r="AH947">
        <v>2</v>
      </c>
      <c r="AI947">
        <v>8</v>
      </c>
    </row>
    <row r="948" spans="1:35" x14ac:dyDescent="0.2">
      <c r="A948" s="102">
        <v>1277</v>
      </c>
      <c r="B948">
        <v>6472</v>
      </c>
      <c r="C948" t="s">
        <v>60</v>
      </c>
      <c r="D948" t="s">
        <v>1251</v>
      </c>
      <c r="E948">
        <v>276</v>
      </c>
      <c r="F948">
        <v>281</v>
      </c>
      <c r="G948">
        <v>3000</v>
      </c>
      <c r="H948" t="s">
        <v>1242</v>
      </c>
      <c r="I948">
        <v>6923</v>
      </c>
      <c r="J948" t="s">
        <v>55</v>
      </c>
      <c r="K948" t="s">
        <v>1244</v>
      </c>
      <c r="L948">
        <v>2761</v>
      </c>
      <c r="M948">
        <v>2784</v>
      </c>
      <c r="N948">
        <v>300</v>
      </c>
      <c r="O948" t="s">
        <v>1239</v>
      </c>
      <c r="P948">
        <v>0.89178286749285296</v>
      </c>
      <c r="Q948">
        <v>0.83892756313231698</v>
      </c>
      <c r="R948">
        <v>0.333602803205098</v>
      </c>
      <c r="S948">
        <v>5.9107846647498297E-2</v>
      </c>
      <c r="T948">
        <v>-1.4749834856500501</v>
      </c>
      <c r="U948">
        <v>1.4749834856500501</v>
      </c>
      <c r="V948">
        <v>1.6449253904100001</v>
      </c>
      <c r="W948">
        <v>-7.49</v>
      </c>
      <c r="X948">
        <v>0.93</v>
      </c>
      <c r="Y948">
        <v>66045</v>
      </c>
      <c r="Z948">
        <v>4718</v>
      </c>
      <c r="AA948">
        <v>0.28999999999999998</v>
      </c>
      <c r="AB948">
        <v>14</v>
      </c>
      <c r="AC948">
        <v>7</v>
      </c>
      <c r="AD948">
        <v>7</v>
      </c>
      <c r="AE948">
        <v>50</v>
      </c>
      <c r="AF948">
        <v>14</v>
      </c>
      <c r="AG948">
        <v>4</v>
      </c>
      <c r="AH948">
        <v>2</v>
      </c>
      <c r="AI948">
        <v>8</v>
      </c>
    </row>
    <row r="949" spans="1:35" x14ac:dyDescent="0.2">
      <c r="A949" s="102">
        <v>579</v>
      </c>
      <c r="B949">
        <v>3865</v>
      </c>
      <c r="C949" t="s">
        <v>1189</v>
      </c>
      <c r="D949" t="s">
        <v>1453</v>
      </c>
      <c r="E949">
        <v>460</v>
      </c>
      <c r="F949">
        <v>476</v>
      </c>
      <c r="G949">
        <v>2200</v>
      </c>
      <c r="H949" t="s">
        <v>1239</v>
      </c>
      <c r="I949">
        <v>7189</v>
      </c>
      <c r="J949" t="s">
        <v>42</v>
      </c>
      <c r="K949" t="s">
        <v>1294</v>
      </c>
      <c r="L949">
        <v>655</v>
      </c>
      <c r="M949">
        <v>651</v>
      </c>
      <c r="N949">
        <v>1600</v>
      </c>
      <c r="O949" t="s">
        <v>1242</v>
      </c>
      <c r="P949">
        <v>0.96728065979603906</v>
      </c>
      <c r="Q949">
        <v>0.89557654495376104</v>
      </c>
      <c r="R949">
        <v>5.4123953018619299E-3</v>
      </c>
      <c r="S949" s="15">
        <v>5.3153762617819704E-3</v>
      </c>
      <c r="T949">
        <v>1.8302423552246201</v>
      </c>
      <c r="U949">
        <v>1.8302423552246201</v>
      </c>
      <c r="V949">
        <v>1.6464654843362101</v>
      </c>
      <c r="W949">
        <v>6.76</v>
      </c>
      <c r="X949">
        <v>0.54</v>
      </c>
      <c r="Y949">
        <v>65028</v>
      </c>
      <c r="Z949">
        <v>2827</v>
      </c>
      <c r="AA949">
        <v>0.1</v>
      </c>
      <c r="AB949">
        <v>23</v>
      </c>
      <c r="AC949">
        <v>12</v>
      </c>
      <c r="AD949">
        <v>11</v>
      </c>
      <c r="AE949">
        <v>52.17</v>
      </c>
      <c r="AF949">
        <v>10</v>
      </c>
      <c r="AG949">
        <v>10</v>
      </c>
      <c r="AH949">
        <v>8</v>
      </c>
      <c r="AI949">
        <v>5</v>
      </c>
    </row>
    <row r="950" spans="1:35" x14ac:dyDescent="0.2">
      <c r="A950" s="102">
        <v>1097</v>
      </c>
      <c r="B950">
        <v>6981</v>
      </c>
      <c r="C950" t="s">
        <v>1424</v>
      </c>
      <c r="D950" t="s">
        <v>1244</v>
      </c>
      <c r="E950">
        <v>5900</v>
      </c>
      <c r="F950">
        <v>6138</v>
      </c>
      <c r="G950">
        <v>100</v>
      </c>
      <c r="H950" t="s">
        <v>1239</v>
      </c>
      <c r="I950">
        <v>7984</v>
      </c>
      <c r="J950" t="s">
        <v>820</v>
      </c>
      <c r="K950" t="s">
        <v>1262</v>
      </c>
      <c r="L950">
        <v>1523</v>
      </c>
      <c r="M950">
        <v>1548</v>
      </c>
      <c r="N950">
        <v>400</v>
      </c>
      <c r="O950" t="s">
        <v>1242</v>
      </c>
      <c r="P950">
        <v>0.57422781574693105</v>
      </c>
      <c r="Q950">
        <v>0.851681455472868</v>
      </c>
      <c r="R950" s="15">
        <v>0.21914299206165899</v>
      </c>
      <c r="S950">
        <v>4.8913043540343398E-2</v>
      </c>
      <c r="T950">
        <v>0.22266732927278399</v>
      </c>
      <c r="U950">
        <v>0.22266732927278399</v>
      </c>
      <c r="V950">
        <v>0.11079595693962201</v>
      </c>
      <c r="W950">
        <v>0.61</v>
      </c>
      <c r="X950">
        <v>0.88</v>
      </c>
      <c r="Y950">
        <v>64639</v>
      </c>
      <c r="Z950">
        <v>3802</v>
      </c>
      <c r="AA950">
        <v>0.45</v>
      </c>
      <c r="AB950">
        <v>17</v>
      </c>
      <c r="AC950">
        <v>8</v>
      </c>
      <c r="AD950">
        <v>9</v>
      </c>
      <c r="AE950">
        <v>47.06</v>
      </c>
      <c r="AF950">
        <v>12</v>
      </c>
      <c r="AG950">
        <v>5</v>
      </c>
      <c r="AH950">
        <v>4</v>
      </c>
      <c r="AI950">
        <v>8</v>
      </c>
    </row>
    <row r="951" spans="1:35" x14ac:dyDescent="0.2">
      <c r="A951" s="102">
        <v>933</v>
      </c>
      <c r="B951">
        <v>4205</v>
      </c>
      <c r="C951" t="s">
        <v>1392</v>
      </c>
      <c r="D951" t="s">
        <v>1263</v>
      </c>
      <c r="E951">
        <v>1150</v>
      </c>
      <c r="F951">
        <v>1144</v>
      </c>
      <c r="G951">
        <v>900</v>
      </c>
      <c r="H951" t="s">
        <v>1242</v>
      </c>
      <c r="I951">
        <v>7649</v>
      </c>
      <c r="J951" t="s">
        <v>1466</v>
      </c>
      <c r="K951" t="s">
        <v>1264</v>
      </c>
      <c r="L951">
        <v>5330</v>
      </c>
      <c r="M951">
        <v>5260</v>
      </c>
      <c r="N951">
        <v>200</v>
      </c>
      <c r="O951" t="s">
        <v>1239</v>
      </c>
      <c r="P951">
        <v>0.87822923042586498</v>
      </c>
      <c r="Q951">
        <v>0.86452044954023999</v>
      </c>
      <c r="R951" s="15">
        <v>0.11060782662391599</v>
      </c>
      <c r="S951">
        <v>1.2555812421896601E-2</v>
      </c>
      <c r="T951">
        <v>-1.2861537296999299</v>
      </c>
      <c r="U951">
        <v>1.2861537296999299</v>
      </c>
      <c r="V951">
        <v>9.6834104277917193E-2</v>
      </c>
      <c r="W951">
        <v>-4.12</v>
      </c>
      <c r="X951">
        <v>2.13</v>
      </c>
      <c r="Y951">
        <v>64458</v>
      </c>
      <c r="Z951">
        <v>4958</v>
      </c>
      <c r="AA951">
        <v>0.43</v>
      </c>
      <c r="AB951">
        <v>13</v>
      </c>
      <c r="AC951">
        <v>7</v>
      </c>
      <c r="AD951">
        <v>6</v>
      </c>
      <c r="AE951">
        <v>53.85</v>
      </c>
      <c r="AF951">
        <v>11</v>
      </c>
      <c r="AG951">
        <v>6</v>
      </c>
      <c r="AH951">
        <v>4</v>
      </c>
      <c r="AI951">
        <v>3</v>
      </c>
    </row>
    <row r="952" spans="1:35" x14ac:dyDescent="0.2">
      <c r="A952" s="102">
        <v>1543</v>
      </c>
      <c r="B952">
        <v>4502</v>
      </c>
      <c r="C952" t="s">
        <v>1511</v>
      </c>
      <c r="D952" t="s">
        <v>1261</v>
      </c>
      <c r="E952">
        <v>4023</v>
      </c>
      <c r="F952">
        <v>4067</v>
      </c>
      <c r="G952">
        <v>100</v>
      </c>
      <c r="H952" t="s">
        <v>1239</v>
      </c>
      <c r="I952">
        <v>9062</v>
      </c>
      <c r="J952" t="s">
        <v>1204</v>
      </c>
      <c r="K952" t="s">
        <v>1359</v>
      </c>
      <c r="L952">
        <v>5580</v>
      </c>
      <c r="M952">
        <v>5580</v>
      </c>
      <c r="N952">
        <v>100</v>
      </c>
      <c r="O952" t="s">
        <v>1242</v>
      </c>
      <c r="P952">
        <v>0.78326459120631298</v>
      </c>
      <c r="Q952">
        <v>0.81551905417637505</v>
      </c>
      <c r="R952" s="15">
        <v>3.18409816343386E-5</v>
      </c>
      <c r="S952">
        <v>4.58761806731737E-2</v>
      </c>
      <c r="T952">
        <v>1.79374941272882</v>
      </c>
      <c r="U952">
        <v>1.79374941272882</v>
      </c>
      <c r="V952">
        <v>1.86046754915362</v>
      </c>
      <c r="W952">
        <v>7.11</v>
      </c>
      <c r="X952">
        <v>27.11</v>
      </c>
      <c r="Y952">
        <v>64275</v>
      </c>
      <c r="Z952">
        <v>32138</v>
      </c>
      <c r="AA952">
        <v>1.86</v>
      </c>
      <c r="AB952">
        <v>2</v>
      </c>
      <c r="AC952">
        <v>2</v>
      </c>
      <c r="AD952">
        <v>0</v>
      </c>
      <c r="AE952">
        <v>100</v>
      </c>
      <c r="AF952">
        <v>14</v>
      </c>
      <c r="AG952">
        <v>1</v>
      </c>
      <c r="AH952">
        <v>0</v>
      </c>
      <c r="AI952">
        <v>1</v>
      </c>
    </row>
    <row r="953" spans="1:35" x14ac:dyDescent="0.2">
      <c r="A953" s="102">
        <v>1667</v>
      </c>
      <c r="B953">
        <v>4114</v>
      </c>
      <c r="C953" t="s">
        <v>1391</v>
      </c>
      <c r="D953" t="s">
        <v>1263</v>
      </c>
      <c r="E953">
        <v>5830</v>
      </c>
      <c r="F953">
        <v>5800</v>
      </c>
      <c r="G953">
        <v>100</v>
      </c>
      <c r="H953" t="s">
        <v>1242</v>
      </c>
      <c r="I953">
        <v>9003</v>
      </c>
      <c r="J953" t="s">
        <v>1470</v>
      </c>
      <c r="K953" t="s">
        <v>1359</v>
      </c>
      <c r="L953">
        <v>2639</v>
      </c>
      <c r="M953">
        <v>2607</v>
      </c>
      <c r="N953">
        <v>200</v>
      </c>
      <c r="O953" t="s">
        <v>1239</v>
      </c>
      <c r="P953">
        <v>0.86422043069462595</v>
      </c>
      <c r="Q953">
        <v>0.803604437497212</v>
      </c>
      <c r="R953">
        <v>0.24124614247850701</v>
      </c>
      <c r="S953" s="106">
        <v>7.8795381764360795E-2</v>
      </c>
      <c r="T953">
        <v>-0.20833835621795099</v>
      </c>
      <c r="U953">
        <v>0.20833835621795099</v>
      </c>
      <c r="V953">
        <v>0.25917993312203902</v>
      </c>
      <c r="W953">
        <v>-0.44</v>
      </c>
      <c r="X953">
        <v>10.1</v>
      </c>
      <c r="Y953">
        <v>64098</v>
      </c>
      <c r="Z953">
        <v>9157</v>
      </c>
      <c r="AA953">
        <v>0.85</v>
      </c>
      <c r="AB953">
        <v>7</v>
      </c>
      <c r="AC953">
        <v>4</v>
      </c>
      <c r="AD953">
        <v>3</v>
      </c>
      <c r="AE953">
        <v>57.14</v>
      </c>
      <c r="AF953">
        <v>13</v>
      </c>
      <c r="AG953">
        <v>4</v>
      </c>
      <c r="AH953">
        <v>1</v>
      </c>
      <c r="AI953">
        <v>2</v>
      </c>
    </row>
    <row r="954" spans="1:35" x14ac:dyDescent="0.2">
      <c r="A954" s="102">
        <v>262</v>
      </c>
      <c r="B954">
        <v>1803</v>
      </c>
      <c r="C954" t="s">
        <v>1250</v>
      </c>
      <c r="D954" t="s">
        <v>1249</v>
      </c>
      <c r="E954">
        <v>1026</v>
      </c>
      <c r="F954">
        <v>1041</v>
      </c>
      <c r="G954">
        <v>1000</v>
      </c>
      <c r="H954" t="s">
        <v>1242</v>
      </c>
      <c r="I954">
        <v>3003</v>
      </c>
      <c r="J954" t="s">
        <v>549</v>
      </c>
      <c r="K954" t="s">
        <v>1260</v>
      </c>
      <c r="L954">
        <v>1282</v>
      </c>
      <c r="M954">
        <v>1291</v>
      </c>
      <c r="N954">
        <v>800</v>
      </c>
      <c r="O954" t="s">
        <v>1239</v>
      </c>
      <c r="P954">
        <v>0.75267643569556197</v>
      </c>
      <c r="Q954">
        <v>0.919688203883263</v>
      </c>
      <c r="R954" s="106">
        <v>2.7713250841313E-2</v>
      </c>
      <c r="S954">
        <v>5.2348943909381003E-2</v>
      </c>
      <c r="T954">
        <v>-1.94099565175306</v>
      </c>
      <c r="U954">
        <v>1.94099565175306</v>
      </c>
      <c r="V954">
        <v>2.2449336739376098</v>
      </c>
      <c r="W954">
        <v>-6.31</v>
      </c>
      <c r="X954">
        <v>0.79</v>
      </c>
      <c r="Y954">
        <v>64081</v>
      </c>
      <c r="Z954">
        <v>4272</v>
      </c>
      <c r="AA954">
        <v>0.2</v>
      </c>
      <c r="AB954">
        <v>15</v>
      </c>
      <c r="AC954">
        <v>8</v>
      </c>
      <c r="AD954">
        <v>7</v>
      </c>
      <c r="AE954">
        <v>53.33</v>
      </c>
      <c r="AF954">
        <v>14</v>
      </c>
      <c r="AG954">
        <v>4</v>
      </c>
      <c r="AH954">
        <v>4</v>
      </c>
      <c r="AI954">
        <v>7</v>
      </c>
    </row>
    <row r="955" spans="1:35" x14ac:dyDescent="0.2">
      <c r="A955" s="102">
        <v>497</v>
      </c>
      <c r="B955">
        <v>3099</v>
      </c>
      <c r="C955" t="s">
        <v>34</v>
      </c>
      <c r="D955" t="s">
        <v>1264</v>
      </c>
      <c r="E955">
        <v>752</v>
      </c>
      <c r="F955">
        <v>756</v>
      </c>
      <c r="G955">
        <v>1400</v>
      </c>
      <c r="H955" t="s">
        <v>1239</v>
      </c>
      <c r="I955">
        <v>7762</v>
      </c>
      <c r="J955" t="s">
        <v>1444</v>
      </c>
      <c r="K955" t="s">
        <v>1248</v>
      </c>
      <c r="L955">
        <v>456</v>
      </c>
      <c r="M955">
        <v>459</v>
      </c>
      <c r="N955">
        <v>2300</v>
      </c>
      <c r="O955" t="s">
        <v>1242</v>
      </c>
      <c r="P955">
        <v>0.93668547299342597</v>
      </c>
      <c r="Q955">
        <v>0.90103291110246098</v>
      </c>
      <c r="R955">
        <v>0.20571623223065499</v>
      </c>
      <c r="S955">
        <v>4.9186912906848297E-2</v>
      </c>
      <c r="T955">
        <v>6.7103598719021204E-2</v>
      </c>
      <c r="U955">
        <v>6.7103598719021204E-2</v>
      </c>
      <c r="V955">
        <v>0.333190104801389</v>
      </c>
      <c r="W955">
        <v>0.22</v>
      </c>
      <c r="X955">
        <v>0.26</v>
      </c>
      <c r="Y955">
        <v>63681</v>
      </c>
      <c r="Z955">
        <v>3746</v>
      </c>
      <c r="AA955">
        <v>0.19</v>
      </c>
      <c r="AB955">
        <v>17</v>
      </c>
      <c r="AC955">
        <v>8</v>
      </c>
      <c r="AD955">
        <v>9</v>
      </c>
      <c r="AE955">
        <v>47.06</v>
      </c>
      <c r="AF955">
        <v>14</v>
      </c>
      <c r="AG955">
        <v>5</v>
      </c>
      <c r="AH955">
        <v>5</v>
      </c>
      <c r="AI955">
        <v>7</v>
      </c>
    </row>
    <row r="956" spans="1:35" x14ac:dyDescent="0.2">
      <c r="A956" s="102">
        <v>1685</v>
      </c>
      <c r="B956">
        <v>8795</v>
      </c>
      <c r="C956" t="s">
        <v>1493</v>
      </c>
      <c r="D956" t="s">
        <v>1418</v>
      </c>
      <c r="E956">
        <v>1148</v>
      </c>
      <c r="F956">
        <v>1166</v>
      </c>
      <c r="G956">
        <v>900</v>
      </c>
      <c r="H956" t="s">
        <v>1242</v>
      </c>
      <c r="I956">
        <v>9412</v>
      </c>
      <c r="J956" t="s">
        <v>552</v>
      </c>
      <c r="K956" t="s">
        <v>1241</v>
      </c>
      <c r="L956">
        <v>474</v>
      </c>
      <c r="M956">
        <v>466</v>
      </c>
      <c r="N956">
        <v>2300</v>
      </c>
      <c r="O956" t="s">
        <v>1239</v>
      </c>
      <c r="P956">
        <v>0.61225824319633404</v>
      </c>
      <c r="Q956">
        <v>0.80113298739074501</v>
      </c>
      <c r="R956">
        <v>0.47497574966285899</v>
      </c>
      <c r="S956" s="106">
        <v>9.5778487129471998E-2</v>
      </c>
      <c r="T956">
        <v>-2.0541649890012401</v>
      </c>
      <c r="U956">
        <v>2.0541649890012401</v>
      </c>
      <c r="V956">
        <v>1.98306191286884</v>
      </c>
      <c r="W956">
        <v>-10.119999999999999</v>
      </c>
      <c r="X956">
        <v>2.13</v>
      </c>
      <c r="Y956">
        <v>63643</v>
      </c>
      <c r="Z956">
        <v>3978</v>
      </c>
      <c r="AA956">
        <v>0.18</v>
      </c>
      <c r="AB956">
        <v>16</v>
      </c>
      <c r="AC956">
        <v>10</v>
      </c>
      <c r="AD956">
        <v>6</v>
      </c>
      <c r="AE956">
        <v>62.5</v>
      </c>
      <c r="AF956">
        <v>13</v>
      </c>
      <c r="AG956">
        <v>6</v>
      </c>
      <c r="AH956">
        <v>5</v>
      </c>
      <c r="AI956">
        <v>5</v>
      </c>
    </row>
    <row r="957" spans="1:35" x14ac:dyDescent="0.2">
      <c r="A957" s="102">
        <v>314</v>
      </c>
      <c r="B957">
        <v>1414</v>
      </c>
      <c r="C957" t="s">
        <v>1417</v>
      </c>
      <c r="D957" t="s">
        <v>1249</v>
      </c>
      <c r="E957">
        <v>4120</v>
      </c>
      <c r="F957">
        <v>4125</v>
      </c>
      <c r="G957">
        <v>200</v>
      </c>
      <c r="H957" t="s">
        <v>1242</v>
      </c>
      <c r="I957">
        <v>5393</v>
      </c>
      <c r="J957" t="s">
        <v>233</v>
      </c>
      <c r="K957" t="s">
        <v>1238</v>
      </c>
      <c r="L957">
        <v>2470</v>
      </c>
      <c r="M957">
        <v>2457</v>
      </c>
      <c r="N957">
        <v>300</v>
      </c>
      <c r="O957" t="s">
        <v>1239</v>
      </c>
      <c r="P957">
        <v>0.74319455270048496</v>
      </c>
      <c r="Q957">
        <v>0.91441754172899703</v>
      </c>
      <c r="R957">
        <v>0.32250714336070502</v>
      </c>
      <c r="S957">
        <v>3.8505544911278902E-2</v>
      </c>
      <c r="T957">
        <v>-0.32210016848988599</v>
      </c>
      <c r="U957">
        <v>0.32210016848988599</v>
      </c>
      <c r="V957">
        <v>0.57552507311148005</v>
      </c>
      <c r="W957">
        <v>-0.92</v>
      </c>
      <c r="X957">
        <v>10.65</v>
      </c>
      <c r="Y957">
        <v>63638</v>
      </c>
      <c r="Z957">
        <v>4546</v>
      </c>
      <c r="AA957">
        <v>0.28999999999999998</v>
      </c>
      <c r="AB957">
        <v>14</v>
      </c>
      <c r="AC957">
        <v>8</v>
      </c>
      <c r="AD957">
        <v>6</v>
      </c>
      <c r="AE957">
        <v>57.14</v>
      </c>
      <c r="AF957">
        <v>10</v>
      </c>
      <c r="AG957">
        <v>5</v>
      </c>
      <c r="AH957">
        <v>6</v>
      </c>
      <c r="AI957">
        <v>3</v>
      </c>
    </row>
    <row r="958" spans="1:35" x14ac:dyDescent="0.2">
      <c r="A958" s="102">
        <v>422</v>
      </c>
      <c r="B958">
        <v>1719</v>
      </c>
      <c r="C958" t="s">
        <v>545</v>
      </c>
      <c r="D958" t="s">
        <v>1249</v>
      </c>
      <c r="E958">
        <v>823</v>
      </c>
      <c r="F958">
        <v>836</v>
      </c>
      <c r="G958">
        <v>900</v>
      </c>
      <c r="H958" t="s">
        <v>1242</v>
      </c>
      <c r="I958">
        <v>5714</v>
      </c>
      <c r="J958" t="s">
        <v>708</v>
      </c>
      <c r="K958" t="s">
        <v>1254</v>
      </c>
      <c r="L958">
        <v>3725</v>
      </c>
      <c r="M958">
        <v>3735</v>
      </c>
      <c r="N958">
        <v>200</v>
      </c>
      <c r="O958" t="s">
        <v>1239</v>
      </c>
      <c r="P958">
        <v>0.86745296308771203</v>
      </c>
      <c r="Q958">
        <v>0.90573224084869497</v>
      </c>
      <c r="R958" s="106">
        <v>8.7611290581290802E-2</v>
      </c>
      <c r="S958" s="106">
        <v>1.43459001408851E-2</v>
      </c>
      <c r="T958" s="106">
        <v>-0.93808521060471195</v>
      </c>
      <c r="U958" s="106">
        <v>0.93808521060471195</v>
      </c>
      <c r="V958">
        <v>1.6758830402750899</v>
      </c>
      <c r="W958">
        <v>-2.39</v>
      </c>
      <c r="X958">
        <v>0.72</v>
      </c>
      <c r="Y958">
        <v>63380</v>
      </c>
      <c r="Z958">
        <v>4225</v>
      </c>
      <c r="AA958">
        <v>0.3</v>
      </c>
      <c r="AB958">
        <v>15</v>
      </c>
      <c r="AC958">
        <v>9</v>
      </c>
      <c r="AD958">
        <v>6</v>
      </c>
      <c r="AE958">
        <v>60</v>
      </c>
      <c r="AF958">
        <v>11</v>
      </c>
      <c r="AG958">
        <v>8</v>
      </c>
      <c r="AH958">
        <v>5</v>
      </c>
      <c r="AI958">
        <v>2</v>
      </c>
    </row>
    <row r="959" spans="1:35" x14ac:dyDescent="0.2">
      <c r="A959" s="102">
        <v>161</v>
      </c>
      <c r="B959">
        <v>3046</v>
      </c>
      <c r="C959" t="s">
        <v>614</v>
      </c>
      <c r="D959" t="s">
        <v>1264</v>
      </c>
      <c r="E959">
        <v>7080</v>
      </c>
      <c r="F959">
        <v>7190</v>
      </c>
      <c r="G959">
        <v>100</v>
      </c>
      <c r="H959" t="s">
        <v>1242</v>
      </c>
      <c r="I959">
        <v>6967</v>
      </c>
      <c r="J959" t="s">
        <v>770</v>
      </c>
      <c r="K959" t="s">
        <v>1244</v>
      </c>
      <c r="L959">
        <v>1264</v>
      </c>
      <c r="M959">
        <v>1329</v>
      </c>
      <c r="N959">
        <v>500</v>
      </c>
      <c r="O959" t="s">
        <v>1239</v>
      </c>
      <c r="P959">
        <v>0.88381632254268905</v>
      </c>
      <c r="Q959">
        <v>0.93202266290335201</v>
      </c>
      <c r="R959">
        <v>9.9027591097412999E-3</v>
      </c>
      <c r="S959">
        <v>1.0729535501502799E-2</v>
      </c>
      <c r="T959">
        <v>-1.72830835329981</v>
      </c>
      <c r="U959">
        <v>1.72830835329981</v>
      </c>
      <c r="V959">
        <v>2.2870193086535999</v>
      </c>
      <c r="W959">
        <v>-8.3000000000000007</v>
      </c>
      <c r="X959">
        <v>7.58</v>
      </c>
      <c r="Y959">
        <v>63258</v>
      </c>
      <c r="Z959">
        <v>3721</v>
      </c>
      <c r="AA959">
        <v>0.45</v>
      </c>
      <c r="AB959">
        <v>17</v>
      </c>
      <c r="AC959">
        <v>10</v>
      </c>
      <c r="AD959">
        <v>7</v>
      </c>
      <c r="AE959">
        <v>58.82</v>
      </c>
      <c r="AF959">
        <v>9</v>
      </c>
      <c r="AG959">
        <v>10</v>
      </c>
      <c r="AH959">
        <v>7</v>
      </c>
      <c r="AI959">
        <v>0</v>
      </c>
    </row>
    <row r="960" spans="1:35" x14ac:dyDescent="0.2">
      <c r="A960" s="102">
        <v>1616</v>
      </c>
      <c r="B960">
        <v>6113</v>
      </c>
      <c r="C960" t="s">
        <v>1561</v>
      </c>
      <c r="D960" t="s">
        <v>1251</v>
      </c>
      <c r="E960">
        <v>1019</v>
      </c>
      <c r="F960">
        <v>1039</v>
      </c>
      <c r="G960">
        <v>1000</v>
      </c>
      <c r="H960" t="s">
        <v>1242</v>
      </c>
      <c r="I960">
        <v>9101</v>
      </c>
      <c r="J960" t="s">
        <v>914</v>
      </c>
      <c r="K960" t="s">
        <v>1478</v>
      </c>
      <c r="L960">
        <v>1645</v>
      </c>
      <c r="M960">
        <v>1650</v>
      </c>
      <c r="N960">
        <v>600</v>
      </c>
      <c r="O960" t="s">
        <v>1239</v>
      </c>
      <c r="P960">
        <v>0.93532147900909302</v>
      </c>
      <c r="Q960">
        <v>0.808049619111464</v>
      </c>
      <c r="R960">
        <v>0.119647756469063</v>
      </c>
      <c r="S960">
        <v>2.0626543673171301E-2</v>
      </c>
      <c r="T960">
        <v>-1.0365796577081201</v>
      </c>
      <c r="U960">
        <v>1.0365796577081201</v>
      </c>
      <c r="V960">
        <v>1.9504488150479899</v>
      </c>
      <c r="W960">
        <v>-2.17</v>
      </c>
      <c r="X960">
        <v>4.95</v>
      </c>
      <c r="Y960">
        <v>63244</v>
      </c>
      <c r="Z960">
        <v>3720</v>
      </c>
      <c r="AA960">
        <v>0.22</v>
      </c>
      <c r="AB960">
        <v>17</v>
      </c>
      <c r="AC960">
        <v>9</v>
      </c>
      <c r="AD960">
        <v>8</v>
      </c>
      <c r="AE960">
        <v>52.94</v>
      </c>
      <c r="AF960">
        <v>15</v>
      </c>
      <c r="AG960">
        <v>3</v>
      </c>
      <c r="AH960">
        <v>3</v>
      </c>
      <c r="AI960">
        <v>11</v>
      </c>
    </row>
    <row r="961" spans="1:35" x14ac:dyDescent="0.2">
      <c r="A961" s="102">
        <v>576</v>
      </c>
      <c r="B961">
        <v>1662</v>
      </c>
      <c r="C961" t="s">
        <v>564</v>
      </c>
      <c r="D961" t="s">
        <v>1449</v>
      </c>
      <c r="E961">
        <v>2566</v>
      </c>
      <c r="F961">
        <v>2605</v>
      </c>
      <c r="G961">
        <v>200</v>
      </c>
      <c r="H961" t="s">
        <v>1242</v>
      </c>
      <c r="I961">
        <v>3141</v>
      </c>
      <c r="J961" t="s">
        <v>1389</v>
      </c>
      <c r="K961" t="s">
        <v>1264</v>
      </c>
      <c r="L961">
        <v>6370</v>
      </c>
      <c r="M961">
        <v>6320</v>
      </c>
      <c r="N961">
        <v>100</v>
      </c>
      <c r="O961" t="s">
        <v>1239</v>
      </c>
      <c r="P961">
        <v>0.72402422059727201</v>
      </c>
      <c r="Q961">
        <v>0.89577137333433698</v>
      </c>
      <c r="R961">
        <v>0.19995387159575301</v>
      </c>
      <c r="S961" s="15">
        <v>4.9934321142473198E-3</v>
      </c>
      <c r="T961">
        <v>-1.7268994201536201</v>
      </c>
      <c r="U961">
        <v>1.7268994201536201</v>
      </c>
      <c r="V961">
        <v>0.72441359965829499</v>
      </c>
      <c r="W961">
        <v>-7.22</v>
      </c>
      <c r="X961">
        <v>17.559999999999999</v>
      </c>
      <c r="Y961">
        <v>62949</v>
      </c>
      <c r="Z961">
        <v>4197</v>
      </c>
      <c r="AA961">
        <v>0.38</v>
      </c>
      <c r="AB961">
        <v>15</v>
      </c>
      <c r="AC961">
        <v>8</v>
      </c>
      <c r="AD961">
        <v>7</v>
      </c>
      <c r="AE961">
        <v>53.33</v>
      </c>
      <c r="AF961">
        <v>11</v>
      </c>
      <c r="AG961">
        <v>8</v>
      </c>
      <c r="AH961">
        <v>5</v>
      </c>
      <c r="AI961">
        <v>2</v>
      </c>
    </row>
    <row r="962" spans="1:35" x14ac:dyDescent="0.2">
      <c r="A962" s="102">
        <v>1276</v>
      </c>
      <c r="B962">
        <v>2326</v>
      </c>
      <c r="C962" t="s">
        <v>1688</v>
      </c>
      <c r="D962" t="s">
        <v>1241</v>
      </c>
      <c r="E962">
        <v>5380</v>
      </c>
      <c r="F962">
        <v>5450</v>
      </c>
      <c r="G962">
        <v>200</v>
      </c>
      <c r="H962" t="s">
        <v>1239</v>
      </c>
      <c r="I962">
        <v>7575</v>
      </c>
      <c r="J962" t="s">
        <v>1568</v>
      </c>
      <c r="K962" t="s">
        <v>1246</v>
      </c>
      <c r="L962">
        <v>1316</v>
      </c>
      <c r="M962">
        <v>1378</v>
      </c>
      <c r="N962">
        <v>800</v>
      </c>
      <c r="O962" t="s">
        <v>1242</v>
      </c>
      <c r="P962">
        <v>0.56148078128534495</v>
      </c>
      <c r="Q962">
        <v>0.83904290059464404</v>
      </c>
      <c r="R962">
        <v>0.21983571496768201</v>
      </c>
      <c r="S962">
        <v>4.8490019269391803E-2</v>
      </c>
      <c r="T962">
        <v>0.62108315504399203</v>
      </c>
      <c r="U962">
        <v>0.62108315504399203</v>
      </c>
      <c r="V962">
        <v>0.58344662871824204</v>
      </c>
      <c r="W962">
        <v>2.66</v>
      </c>
      <c r="X962">
        <v>1.1399999999999999</v>
      </c>
      <c r="Y962">
        <v>62224</v>
      </c>
      <c r="Z962">
        <v>3275</v>
      </c>
      <c r="AA962">
        <v>0.35</v>
      </c>
      <c r="AB962">
        <v>19</v>
      </c>
      <c r="AC962">
        <v>11</v>
      </c>
      <c r="AD962">
        <v>8</v>
      </c>
      <c r="AE962">
        <v>57.89</v>
      </c>
      <c r="AF962">
        <v>7</v>
      </c>
      <c r="AG962">
        <v>10</v>
      </c>
      <c r="AH962">
        <v>8</v>
      </c>
      <c r="AI962">
        <v>1</v>
      </c>
    </row>
    <row r="963" spans="1:35" x14ac:dyDescent="0.2">
      <c r="A963" s="102">
        <v>588</v>
      </c>
      <c r="B963">
        <v>4114</v>
      </c>
      <c r="C963" t="s">
        <v>1391</v>
      </c>
      <c r="D963" t="s">
        <v>1263</v>
      </c>
      <c r="E963">
        <v>5830</v>
      </c>
      <c r="F963">
        <v>5800</v>
      </c>
      <c r="G963">
        <v>100</v>
      </c>
      <c r="H963" t="s">
        <v>1239</v>
      </c>
      <c r="I963">
        <v>5214</v>
      </c>
      <c r="J963" t="s">
        <v>1518</v>
      </c>
      <c r="K963" t="s">
        <v>1238</v>
      </c>
      <c r="L963">
        <v>1953</v>
      </c>
      <c r="M963">
        <v>1984</v>
      </c>
      <c r="N963">
        <v>300</v>
      </c>
      <c r="O963" t="s">
        <v>1242</v>
      </c>
      <c r="P963">
        <v>0.90480213187732295</v>
      </c>
      <c r="Q963">
        <v>0.89447135865970595</v>
      </c>
      <c r="R963" s="106">
        <v>1.69764883403936E-2</v>
      </c>
      <c r="S963">
        <v>9.6192041882260607E-3</v>
      </c>
      <c r="T963">
        <v>1.02135478580092</v>
      </c>
      <c r="U963">
        <v>1.02135478580092</v>
      </c>
      <c r="V963">
        <v>1.39925617999392</v>
      </c>
      <c r="W963">
        <v>2.79</v>
      </c>
      <c r="X963">
        <v>2.62</v>
      </c>
      <c r="Y963">
        <v>62028</v>
      </c>
      <c r="Z963">
        <v>7754</v>
      </c>
      <c r="AA963">
        <v>0.5</v>
      </c>
      <c r="AB963">
        <v>8</v>
      </c>
      <c r="AC963">
        <v>4</v>
      </c>
      <c r="AD963">
        <v>4</v>
      </c>
      <c r="AE963">
        <v>50</v>
      </c>
      <c r="AF963">
        <v>12</v>
      </c>
      <c r="AG963">
        <v>3</v>
      </c>
      <c r="AH963">
        <v>2</v>
      </c>
      <c r="AI963">
        <v>3</v>
      </c>
    </row>
    <row r="964" spans="1:35" x14ac:dyDescent="0.2">
      <c r="A964" s="102">
        <v>191</v>
      </c>
      <c r="B964">
        <v>2531</v>
      </c>
      <c r="C964" t="s">
        <v>1265</v>
      </c>
      <c r="D964" t="s">
        <v>1266</v>
      </c>
      <c r="E964">
        <v>883</v>
      </c>
      <c r="F964">
        <v>869</v>
      </c>
      <c r="G964">
        <v>1100</v>
      </c>
      <c r="H964" t="s">
        <v>1239</v>
      </c>
      <c r="I964">
        <v>8273</v>
      </c>
      <c r="J964" t="s">
        <v>1361</v>
      </c>
      <c r="K964" t="s">
        <v>1264</v>
      </c>
      <c r="L964">
        <v>3175</v>
      </c>
      <c r="M964">
        <v>3150</v>
      </c>
      <c r="N964">
        <v>300</v>
      </c>
      <c r="O964" t="s">
        <v>1242</v>
      </c>
      <c r="P964">
        <v>0.90459201983481097</v>
      </c>
      <c r="Q964">
        <v>0.92953580118568502</v>
      </c>
      <c r="R964" s="15">
        <v>3.6138998018233899E-4</v>
      </c>
      <c r="S964" s="15">
        <v>8.7839449509850896E-4</v>
      </c>
      <c r="T964">
        <v>1.18234955665018</v>
      </c>
      <c r="U964">
        <v>1.18234955665018</v>
      </c>
      <c r="V964">
        <v>1.7043815962628199</v>
      </c>
      <c r="W964">
        <v>5.46</v>
      </c>
      <c r="X964">
        <v>1.1499999999999999</v>
      </c>
      <c r="Y964">
        <v>61824</v>
      </c>
      <c r="Z964">
        <v>3254</v>
      </c>
      <c r="AA964">
        <v>0.11</v>
      </c>
      <c r="AB964">
        <v>19</v>
      </c>
      <c r="AC964">
        <v>10</v>
      </c>
      <c r="AD964">
        <v>9</v>
      </c>
      <c r="AE964">
        <v>52.63</v>
      </c>
      <c r="AF964">
        <v>9</v>
      </c>
      <c r="AG964">
        <v>8</v>
      </c>
      <c r="AH964">
        <v>7</v>
      </c>
      <c r="AI964">
        <v>4</v>
      </c>
    </row>
    <row r="965" spans="1:35" x14ac:dyDescent="0.2">
      <c r="A965" s="102">
        <v>1301</v>
      </c>
      <c r="B965">
        <v>2201</v>
      </c>
      <c r="C965" t="s">
        <v>579</v>
      </c>
      <c r="D965" t="s">
        <v>1266</v>
      </c>
      <c r="E965">
        <v>4420</v>
      </c>
      <c r="F965">
        <v>4440</v>
      </c>
      <c r="G965">
        <v>200</v>
      </c>
      <c r="H965" t="s">
        <v>1242</v>
      </c>
      <c r="I965">
        <v>2264</v>
      </c>
      <c r="J965" t="s">
        <v>1505</v>
      </c>
      <c r="K965" t="s">
        <v>1266</v>
      </c>
      <c r="L965">
        <v>3940</v>
      </c>
      <c r="M965">
        <v>3860</v>
      </c>
      <c r="N965">
        <v>200</v>
      </c>
      <c r="O965" t="s">
        <v>1239</v>
      </c>
      <c r="P965">
        <v>0.86641502625950095</v>
      </c>
      <c r="Q965">
        <v>0.836164409536024</v>
      </c>
      <c r="R965">
        <v>0.108033349969926</v>
      </c>
      <c r="S965" s="106">
        <v>2.2238572627125499E-2</v>
      </c>
      <c r="T965">
        <v>-2.2328882468110498</v>
      </c>
      <c r="U965">
        <v>2.2328882468110498</v>
      </c>
      <c r="V965">
        <v>2.27350494019896</v>
      </c>
      <c r="W965">
        <v>-6.05</v>
      </c>
      <c r="X965">
        <v>13.06</v>
      </c>
      <c r="Y965">
        <v>61443</v>
      </c>
      <c r="Z965">
        <v>10240</v>
      </c>
      <c r="AA965">
        <v>0.65</v>
      </c>
      <c r="AB965">
        <v>6</v>
      </c>
      <c r="AC965">
        <v>4</v>
      </c>
      <c r="AD965">
        <v>2</v>
      </c>
      <c r="AE965">
        <v>66.67</v>
      </c>
      <c r="AF965">
        <v>9</v>
      </c>
      <c r="AG965">
        <v>3</v>
      </c>
      <c r="AH965">
        <v>1</v>
      </c>
      <c r="AI965">
        <v>2</v>
      </c>
    </row>
    <row r="966" spans="1:35" x14ac:dyDescent="0.2">
      <c r="A966" s="102">
        <v>14</v>
      </c>
      <c r="B966">
        <v>7189</v>
      </c>
      <c r="C966" t="s">
        <v>42</v>
      </c>
      <c r="D966" t="s">
        <v>1294</v>
      </c>
      <c r="E966">
        <v>655</v>
      </c>
      <c r="F966">
        <v>651</v>
      </c>
      <c r="G966">
        <v>1500</v>
      </c>
      <c r="H966" t="s">
        <v>1242</v>
      </c>
      <c r="I966">
        <v>7327</v>
      </c>
      <c r="J966" t="s">
        <v>1487</v>
      </c>
      <c r="K966" t="s">
        <v>1294</v>
      </c>
      <c r="L966">
        <v>2484</v>
      </c>
      <c r="M966">
        <v>2453</v>
      </c>
      <c r="N966">
        <v>400</v>
      </c>
      <c r="O966" t="s">
        <v>1239</v>
      </c>
      <c r="P966">
        <v>0.98181231794419699</v>
      </c>
      <c r="Q966">
        <v>0.96636865727755705</v>
      </c>
      <c r="R966" s="106">
        <v>0.30368009783125799</v>
      </c>
      <c r="S966" s="106">
        <v>4.4399377241575402E-2</v>
      </c>
      <c r="T966">
        <v>-1.3734405216934999</v>
      </c>
      <c r="U966">
        <v>1.3734405216934999</v>
      </c>
      <c r="V966">
        <v>1.4850737200969399</v>
      </c>
      <c r="W966">
        <v>-5.64</v>
      </c>
      <c r="X966">
        <v>0.48</v>
      </c>
      <c r="Y966">
        <v>60955</v>
      </c>
      <c r="Z966">
        <v>10159</v>
      </c>
      <c r="AA966">
        <v>0.57999999999999996</v>
      </c>
      <c r="AB966">
        <v>6</v>
      </c>
      <c r="AC966">
        <v>3</v>
      </c>
      <c r="AD966">
        <v>3</v>
      </c>
      <c r="AE966">
        <v>50</v>
      </c>
      <c r="AF966">
        <v>12</v>
      </c>
      <c r="AG966">
        <v>2</v>
      </c>
      <c r="AH966">
        <v>1</v>
      </c>
      <c r="AI966">
        <v>3</v>
      </c>
    </row>
    <row r="967" spans="1:35" x14ac:dyDescent="0.2">
      <c r="A967" s="102">
        <v>993</v>
      </c>
      <c r="B967">
        <v>3098</v>
      </c>
      <c r="C967" t="s">
        <v>1913</v>
      </c>
      <c r="D967" t="s">
        <v>1264</v>
      </c>
      <c r="E967">
        <v>4800</v>
      </c>
      <c r="F967">
        <v>4975</v>
      </c>
      <c r="G967">
        <v>100</v>
      </c>
      <c r="H967" t="s">
        <v>1242</v>
      </c>
      <c r="I967">
        <v>3141</v>
      </c>
      <c r="J967" t="s">
        <v>1389</v>
      </c>
      <c r="K967" t="s">
        <v>1264</v>
      </c>
      <c r="L967">
        <v>6370</v>
      </c>
      <c r="M967">
        <v>6320</v>
      </c>
      <c r="N967">
        <v>100</v>
      </c>
      <c r="O967" t="s">
        <v>1239</v>
      </c>
      <c r="P967">
        <v>0.56624305305368205</v>
      </c>
      <c r="Q967">
        <v>0.85945936991318705</v>
      </c>
      <c r="R967">
        <v>0.22918751928595599</v>
      </c>
      <c r="S967">
        <v>2.85319884603422E-2</v>
      </c>
      <c r="T967">
        <v>-2.7677901118591599</v>
      </c>
      <c r="U967">
        <v>2.7677901118591599</v>
      </c>
      <c r="V967">
        <v>2.7446907367892899</v>
      </c>
      <c r="W967">
        <v>-20.64</v>
      </c>
      <c r="X967">
        <v>21.28</v>
      </c>
      <c r="Y967">
        <v>59853</v>
      </c>
      <c r="Z967">
        <v>8550</v>
      </c>
      <c r="AA967">
        <v>0.57999999999999996</v>
      </c>
      <c r="AB967">
        <v>7</v>
      </c>
      <c r="AC967">
        <v>6</v>
      </c>
      <c r="AD967">
        <v>1</v>
      </c>
      <c r="AE967">
        <v>85.71</v>
      </c>
      <c r="AF967">
        <v>9</v>
      </c>
      <c r="AG967">
        <v>3</v>
      </c>
      <c r="AH967">
        <v>2</v>
      </c>
      <c r="AI967">
        <v>2</v>
      </c>
    </row>
    <row r="968" spans="1:35" x14ac:dyDescent="0.2">
      <c r="A968" s="102">
        <v>955</v>
      </c>
      <c r="B968">
        <v>6750</v>
      </c>
      <c r="C968" t="s">
        <v>1297</v>
      </c>
      <c r="D968" t="s">
        <v>1244</v>
      </c>
      <c r="E968">
        <v>3605</v>
      </c>
      <c r="F968">
        <v>3675</v>
      </c>
      <c r="G968">
        <v>200</v>
      </c>
      <c r="H968" t="s">
        <v>1242</v>
      </c>
      <c r="I968">
        <v>6758</v>
      </c>
      <c r="J968" t="s">
        <v>1255</v>
      </c>
      <c r="K968" t="s">
        <v>1244</v>
      </c>
      <c r="L968">
        <v>7105</v>
      </c>
      <c r="M968">
        <v>7269</v>
      </c>
      <c r="N968">
        <v>100</v>
      </c>
      <c r="O968" t="s">
        <v>1239</v>
      </c>
      <c r="P968">
        <v>0.663971995059216</v>
      </c>
      <c r="Q968">
        <v>0.86277307132533498</v>
      </c>
      <c r="R968">
        <v>7.1145611615221802E-2</v>
      </c>
      <c r="S968" s="106">
        <v>2.1937532288726701E-2</v>
      </c>
      <c r="T968">
        <v>-2.7072289229667001</v>
      </c>
      <c r="U968">
        <v>2.7072289229667001</v>
      </c>
      <c r="V968">
        <v>2.3340240149507099</v>
      </c>
      <c r="W968">
        <v>-15.04</v>
      </c>
      <c r="X968">
        <v>1.1100000000000001</v>
      </c>
      <c r="Y968">
        <v>59792</v>
      </c>
      <c r="Z968">
        <v>4983</v>
      </c>
      <c r="AA968">
        <v>0.12</v>
      </c>
      <c r="AB968">
        <v>12</v>
      </c>
      <c r="AC968">
        <v>6</v>
      </c>
      <c r="AD968">
        <v>6</v>
      </c>
      <c r="AE968">
        <v>50</v>
      </c>
      <c r="AF968">
        <v>12</v>
      </c>
      <c r="AG968">
        <v>4</v>
      </c>
      <c r="AH968">
        <v>3</v>
      </c>
      <c r="AI968">
        <v>5</v>
      </c>
    </row>
    <row r="969" spans="1:35" x14ac:dyDescent="0.2">
      <c r="A969" s="102">
        <v>1262</v>
      </c>
      <c r="B969">
        <v>5201</v>
      </c>
      <c r="C969" t="s">
        <v>1627</v>
      </c>
      <c r="D969" t="s">
        <v>1238</v>
      </c>
      <c r="E969">
        <v>3330</v>
      </c>
      <c r="F969">
        <v>3325</v>
      </c>
      <c r="G969">
        <v>300</v>
      </c>
      <c r="H969" t="s">
        <v>1242</v>
      </c>
      <c r="I969">
        <v>7267</v>
      </c>
      <c r="J969" t="s">
        <v>58</v>
      </c>
      <c r="K969" t="s">
        <v>1256</v>
      </c>
      <c r="L969">
        <v>2902</v>
      </c>
      <c r="M969">
        <v>2935</v>
      </c>
      <c r="N969">
        <v>300</v>
      </c>
      <c r="O969" t="s">
        <v>1239</v>
      </c>
      <c r="P969">
        <v>0.61283552784371198</v>
      </c>
      <c r="Q969">
        <v>0.83987386246670204</v>
      </c>
      <c r="R969">
        <v>0.20728839305652</v>
      </c>
      <c r="S969" s="15">
        <v>6.7452177638206504E-2</v>
      </c>
      <c r="T969">
        <v>-2.73609607719921</v>
      </c>
      <c r="U969">
        <v>2.73609607719921</v>
      </c>
      <c r="V969">
        <v>2.7354770259493102</v>
      </c>
      <c r="W969">
        <v>-11.97</v>
      </c>
      <c r="X969">
        <v>11.73</v>
      </c>
      <c r="Y969">
        <v>59715</v>
      </c>
      <c r="Z969">
        <v>11943</v>
      </c>
      <c r="AA969">
        <v>0.67</v>
      </c>
      <c r="AB969">
        <v>5</v>
      </c>
      <c r="AC969">
        <v>3</v>
      </c>
      <c r="AD969">
        <v>2</v>
      </c>
      <c r="AE969">
        <v>60</v>
      </c>
      <c r="AF969">
        <v>15</v>
      </c>
      <c r="AG969">
        <v>2</v>
      </c>
      <c r="AH969">
        <v>0</v>
      </c>
      <c r="AI969">
        <v>3</v>
      </c>
    </row>
    <row r="970" spans="1:35" x14ac:dyDescent="0.2">
      <c r="A970" s="102">
        <v>714</v>
      </c>
      <c r="B970">
        <v>1803</v>
      </c>
      <c r="C970" t="s">
        <v>1250</v>
      </c>
      <c r="D970" t="s">
        <v>1249</v>
      </c>
      <c r="E970">
        <v>1026</v>
      </c>
      <c r="F970">
        <v>1041</v>
      </c>
      <c r="G970">
        <v>1000</v>
      </c>
      <c r="H970" t="s">
        <v>1242</v>
      </c>
      <c r="I970">
        <v>6479</v>
      </c>
      <c r="J970" t="s">
        <v>548</v>
      </c>
      <c r="K970" t="s">
        <v>1244</v>
      </c>
      <c r="L970">
        <v>2039</v>
      </c>
      <c r="M970">
        <v>2130</v>
      </c>
      <c r="N970">
        <v>500</v>
      </c>
      <c r="O970" t="s">
        <v>1239</v>
      </c>
      <c r="P970">
        <v>0.71565133733630004</v>
      </c>
      <c r="Q970">
        <v>0.88336170515727297</v>
      </c>
      <c r="R970" s="106">
        <v>0.31957920080202501</v>
      </c>
      <c r="S970" s="106">
        <v>5.0008548671803703E-2</v>
      </c>
      <c r="T970">
        <v>-0.45063638024098202</v>
      </c>
      <c r="U970">
        <v>0.45063638024098202</v>
      </c>
      <c r="V970">
        <v>0.65283847467781997</v>
      </c>
      <c r="W970">
        <v>-1.21</v>
      </c>
      <c r="X970">
        <v>2.25</v>
      </c>
      <c r="Y970">
        <v>59709</v>
      </c>
      <c r="Z970">
        <v>3981</v>
      </c>
      <c r="AA970">
        <v>0.14000000000000001</v>
      </c>
      <c r="AB970">
        <v>15</v>
      </c>
      <c r="AC970">
        <v>8</v>
      </c>
      <c r="AD970">
        <v>7</v>
      </c>
      <c r="AE970">
        <v>53.33</v>
      </c>
      <c r="AF970">
        <v>12</v>
      </c>
      <c r="AG970">
        <v>5</v>
      </c>
      <c r="AH970">
        <v>3</v>
      </c>
      <c r="AI970">
        <v>7</v>
      </c>
    </row>
    <row r="971" spans="1:35" x14ac:dyDescent="0.2">
      <c r="A971" s="102">
        <v>1081</v>
      </c>
      <c r="B971">
        <v>4095</v>
      </c>
      <c r="C971" t="s">
        <v>1929</v>
      </c>
      <c r="D971" t="s">
        <v>1263</v>
      </c>
      <c r="E971">
        <v>1049</v>
      </c>
      <c r="F971">
        <v>1053</v>
      </c>
      <c r="G971">
        <v>1000</v>
      </c>
      <c r="H971" t="s">
        <v>1242</v>
      </c>
      <c r="I971">
        <v>7181</v>
      </c>
      <c r="J971" t="s">
        <v>61</v>
      </c>
      <c r="K971" t="s">
        <v>1418</v>
      </c>
      <c r="L971">
        <v>1780</v>
      </c>
      <c r="M971">
        <v>1783</v>
      </c>
      <c r="N971">
        <v>600</v>
      </c>
      <c r="O971" t="s">
        <v>1239</v>
      </c>
      <c r="P971">
        <v>0.585067017832549</v>
      </c>
      <c r="Q971">
        <v>0.85301424145065796</v>
      </c>
      <c r="R971">
        <v>6.2481319130946802E-2</v>
      </c>
      <c r="S971" s="15">
        <v>4.20755475495488E-2</v>
      </c>
      <c r="T971">
        <v>-0.96331248239720801</v>
      </c>
      <c r="U971">
        <v>0.96331248239720801</v>
      </c>
      <c r="V971">
        <v>0.67824540155305202</v>
      </c>
      <c r="W971">
        <v>-6.13</v>
      </c>
      <c r="X971">
        <v>1.57</v>
      </c>
      <c r="Y971">
        <v>59190</v>
      </c>
      <c r="Z971">
        <v>2960</v>
      </c>
      <c r="AA971">
        <v>0.19</v>
      </c>
      <c r="AB971">
        <v>20</v>
      </c>
      <c r="AC971">
        <v>11</v>
      </c>
      <c r="AD971">
        <v>9</v>
      </c>
      <c r="AE971">
        <v>55</v>
      </c>
      <c r="AF971">
        <v>12</v>
      </c>
      <c r="AG971">
        <v>8</v>
      </c>
      <c r="AH971">
        <v>6</v>
      </c>
      <c r="AI971">
        <v>6</v>
      </c>
    </row>
    <row r="972" spans="1:35" x14ac:dyDescent="0.2">
      <c r="A972" s="102">
        <v>1639</v>
      </c>
      <c r="B972">
        <v>1824</v>
      </c>
      <c r="C972" t="s">
        <v>222</v>
      </c>
      <c r="D972" t="s">
        <v>1249</v>
      </c>
      <c r="E972">
        <v>1002</v>
      </c>
      <c r="F972">
        <v>1010</v>
      </c>
      <c r="G972">
        <v>600</v>
      </c>
      <c r="H972" t="s">
        <v>1242</v>
      </c>
      <c r="I972">
        <v>8279</v>
      </c>
      <c r="J972" t="s">
        <v>858</v>
      </c>
      <c r="K972" t="s">
        <v>1264</v>
      </c>
      <c r="L972">
        <v>5720</v>
      </c>
      <c r="M972">
        <v>5810</v>
      </c>
      <c r="N972">
        <v>100</v>
      </c>
      <c r="O972" t="s">
        <v>1239</v>
      </c>
      <c r="P972">
        <v>0.60243658565285396</v>
      </c>
      <c r="Q972">
        <v>0.80530290989109499</v>
      </c>
      <c r="R972">
        <v>1.9413616568841201E-2</v>
      </c>
      <c r="S972">
        <v>7.8059473588926107E-2</v>
      </c>
      <c r="T972">
        <v>-2.6319310738065802</v>
      </c>
      <c r="U972">
        <v>2.6319310738065802</v>
      </c>
      <c r="V972">
        <v>1.9651266023880301</v>
      </c>
      <c r="W972">
        <v>-10.88</v>
      </c>
      <c r="X972">
        <v>4.3</v>
      </c>
      <c r="Y972">
        <v>59076</v>
      </c>
      <c r="Z972">
        <v>2954</v>
      </c>
      <c r="AA972">
        <v>0.45</v>
      </c>
      <c r="AB972">
        <v>20</v>
      </c>
      <c r="AC972">
        <v>12</v>
      </c>
      <c r="AD972">
        <v>8</v>
      </c>
      <c r="AE972">
        <v>60</v>
      </c>
      <c r="AF972">
        <v>10</v>
      </c>
      <c r="AG972">
        <v>10</v>
      </c>
      <c r="AH972">
        <v>5</v>
      </c>
      <c r="AI972">
        <v>5</v>
      </c>
    </row>
    <row r="973" spans="1:35" x14ac:dyDescent="0.2">
      <c r="A973" s="102">
        <v>660</v>
      </c>
      <c r="B973">
        <v>2281</v>
      </c>
      <c r="C973" t="s">
        <v>1090</v>
      </c>
      <c r="D973" t="s">
        <v>1266</v>
      </c>
      <c r="E973">
        <v>2358</v>
      </c>
      <c r="F973">
        <v>2348</v>
      </c>
      <c r="G973">
        <v>400</v>
      </c>
      <c r="H973" t="s">
        <v>1239</v>
      </c>
      <c r="I973">
        <v>9706</v>
      </c>
      <c r="J973" t="s">
        <v>1363</v>
      </c>
      <c r="K973" t="s">
        <v>1260</v>
      </c>
      <c r="L973">
        <v>4800</v>
      </c>
      <c r="M973">
        <v>4760</v>
      </c>
      <c r="N973">
        <v>200</v>
      </c>
      <c r="O973" t="s">
        <v>1242</v>
      </c>
      <c r="P973">
        <v>0.60931316925216805</v>
      </c>
      <c r="Q973">
        <v>0.88782773067508203</v>
      </c>
      <c r="R973">
        <v>0.111201557298656</v>
      </c>
      <c r="S973">
        <v>5.2169899909746603E-2</v>
      </c>
      <c r="T973">
        <v>1.64000906370336</v>
      </c>
      <c r="U973">
        <v>1.64000906370336</v>
      </c>
      <c r="V973">
        <v>1.0582422997560801</v>
      </c>
      <c r="W973">
        <v>7.84</v>
      </c>
      <c r="X973">
        <v>1.34</v>
      </c>
      <c r="Y973">
        <v>58792</v>
      </c>
      <c r="Z973">
        <v>5879</v>
      </c>
      <c r="AA973">
        <v>0.28000000000000003</v>
      </c>
      <c r="AB973">
        <v>10</v>
      </c>
      <c r="AC973">
        <v>6</v>
      </c>
      <c r="AD973">
        <v>4</v>
      </c>
      <c r="AE973">
        <v>60</v>
      </c>
      <c r="AF973">
        <v>11</v>
      </c>
      <c r="AG973">
        <v>6</v>
      </c>
      <c r="AH973">
        <v>3</v>
      </c>
      <c r="AI973">
        <v>1</v>
      </c>
    </row>
    <row r="974" spans="1:35" x14ac:dyDescent="0.2">
      <c r="A974" s="102">
        <v>120</v>
      </c>
      <c r="B974">
        <v>4208</v>
      </c>
      <c r="C974" t="s">
        <v>1430</v>
      </c>
      <c r="D974" t="s">
        <v>1263</v>
      </c>
      <c r="E974">
        <v>2070</v>
      </c>
      <c r="F974">
        <v>2080</v>
      </c>
      <c r="G974">
        <v>400</v>
      </c>
      <c r="H974" t="s">
        <v>1239</v>
      </c>
      <c r="I974">
        <v>6371</v>
      </c>
      <c r="J974" t="s">
        <v>1399</v>
      </c>
      <c r="K974" t="s">
        <v>1251</v>
      </c>
      <c r="L974">
        <v>3010</v>
      </c>
      <c r="M974">
        <v>3070</v>
      </c>
      <c r="N974">
        <v>300</v>
      </c>
      <c r="O974" t="s">
        <v>1242</v>
      </c>
      <c r="P974">
        <v>0.95806054687658604</v>
      </c>
      <c r="Q974">
        <v>0.939867327816307</v>
      </c>
      <c r="R974">
        <v>7.2149486719388894E-2</v>
      </c>
      <c r="S974">
        <v>2.3145097816758701E-4</v>
      </c>
      <c r="T974">
        <v>2.5105013300593901</v>
      </c>
      <c r="U974">
        <v>2.5105013300593901</v>
      </c>
      <c r="V974">
        <v>2.5131411469212601</v>
      </c>
      <c r="W974">
        <v>7.71</v>
      </c>
      <c r="X974">
        <v>9.66</v>
      </c>
      <c r="Y974">
        <v>58123</v>
      </c>
      <c r="Z974">
        <v>3875</v>
      </c>
      <c r="AA974">
        <v>0.17</v>
      </c>
      <c r="AB974">
        <v>15</v>
      </c>
      <c r="AC974">
        <v>8</v>
      </c>
      <c r="AD974">
        <v>7</v>
      </c>
      <c r="AE974">
        <v>53.33</v>
      </c>
      <c r="AF974">
        <v>13</v>
      </c>
      <c r="AG974">
        <v>4</v>
      </c>
      <c r="AH974">
        <v>4</v>
      </c>
      <c r="AI974">
        <v>7</v>
      </c>
    </row>
    <row r="975" spans="1:35" x14ac:dyDescent="0.2">
      <c r="A975" s="102">
        <v>261</v>
      </c>
      <c r="B975">
        <v>3099</v>
      </c>
      <c r="C975" t="s">
        <v>34</v>
      </c>
      <c r="D975" t="s">
        <v>1264</v>
      </c>
      <c r="E975">
        <v>752</v>
      </c>
      <c r="F975">
        <v>756</v>
      </c>
      <c r="G975">
        <v>1400</v>
      </c>
      <c r="H975" t="s">
        <v>1242</v>
      </c>
      <c r="I975">
        <v>4540</v>
      </c>
      <c r="J975" t="s">
        <v>1659</v>
      </c>
      <c r="K975" t="s">
        <v>1261</v>
      </c>
      <c r="L975">
        <v>2688</v>
      </c>
      <c r="M975">
        <v>2656</v>
      </c>
      <c r="N975">
        <v>400</v>
      </c>
      <c r="O975" t="s">
        <v>1239</v>
      </c>
      <c r="P975">
        <v>0.90687758618900505</v>
      </c>
      <c r="Q975">
        <v>0.91975665422225605</v>
      </c>
      <c r="R975" s="15">
        <v>0.18014934800238</v>
      </c>
      <c r="S975">
        <v>1.0649025334265099E-4</v>
      </c>
      <c r="T975">
        <v>-1.24415296605495</v>
      </c>
      <c r="U975">
        <v>1.24415296605495</v>
      </c>
      <c r="V975">
        <v>1.2974048527047899</v>
      </c>
      <c r="W975">
        <v>-6.24</v>
      </c>
      <c r="X975">
        <v>0.38</v>
      </c>
      <c r="Y975">
        <v>57969</v>
      </c>
      <c r="Z975">
        <v>3051</v>
      </c>
      <c r="AA975">
        <v>0.11</v>
      </c>
      <c r="AB975">
        <v>19</v>
      </c>
      <c r="AC975">
        <v>10</v>
      </c>
      <c r="AD975">
        <v>9</v>
      </c>
      <c r="AE975">
        <v>52.63</v>
      </c>
      <c r="AF975">
        <v>12</v>
      </c>
      <c r="AG975">
        <v>4</v>
      </c>
      <c r="AH975">
        <v>5</v>
      </c>
      <c r="AI975">
        <v>10</v>
      </c>
    </row>
    <row r="976" spans="1:35" x14ac:dyDescent="0.2">
      <c r="A976" s="102">
        <v>1692</v>
      </c>
      <c r="B976">
        <v>6201</v>
      </c>
      <c r="C976" t="s">
        <v>1606</v>
      </c>
      <c r="D976" t="s">
        <v>1256</v>
      </c>
      <c r="E976">
        <v>5990</v>
      </c>
      <c r="F976">
        <v>6020</v>
      </c>
      <c r="G976">
        <v>100</v>
      </c>
      <c r="H976" t="s">
        <v>1239</v>
      </c>
      <c r="I976">
        <v>7735</v>
      </c>
      <c r="J976" t="s">
        <v>1660</v>
      </c>
      <c r="K976" t="s">
        <v>1244</v>
      </c>
      <c r="L976">
        <v>5640</v>
      </c>
      <c r="M976">
        <v>5860</v>
      </c>
      <c r="N976">
        <v>100</v>
      </c>
      <c r="O976" t="s">
        <v>1242</v>
      </c>
      <c r="P976">
        <v>0.74307997487001198</v>
      </c>
      <c r="Q976">
        <v>0.80064631627052296</v>
      </c>
      <c r="R976">
        <v>4.6613888728923102E-2</v>
      </c>
      <c r="S976">
        <v>7.5327120520781402E-2</v>
      </c>
      <c r="T976">
        <v>2.3999019540763298</v>
      </c>
      <c r="U976">
        <v>2.3999019540763298</v>
      </c>
      <c r="V976">
        <v>3.0023385380423</v>
      </c>
      <c r="W976">
        <v>14.23</v>
      </c>
      <c r="X976">
        <v>2.66</v>
      </c>
      <c r="Y976">
        <v>57547</v>
      </c>
      <c r="Z976">
        <v>6394</v>
      </c>
      <c r="AA976">
        <v>0.43</v>
      </c>
      <c r="AB976">
        <v>9</v>
      </c>
      <c r="AC976">
        <v>5</v>
      </c>
      <c r="AD976">
        <v>4</v>
      </c>
      <c r="AE976">
        <v>55.56</v>
      </c>
      <c r="AF976">
        <v>7</v>
      </c>
      <c r="AG976">
        <v>4</v>
      </c>
      <c r="AH976">
        <v>4</v>
      </c>
      <c r="AI976">
        <v>1</v>
      </c>
    </row>
    <row r="977" spans="1:35" x14ac:dyDescent="0.2">
      <c r="A977" s="102">
        <v>1300</v>
      </c>
      <c r="B977">
        <v>1721</v>
      </c>
      <c r="C977" t="s">
        <v>1910</v>
      </c>
      <c r="D977" t="s">
        <v>1249</v>
      </c>
      <c r="E977">
        <v>2749</v>
      </c>
      <c r="F977">
        <v>2768</v>
      </c>
      <c r="G977">
        <v>400</v>
      </c>
      <c r="H977" t="s">
        <v>1242</v>
      </c>
      <c r="I977">
        <v>2602</v>
      </c>
      <c r="J977" t="s">
        <v>550</v>
      </c>
      <c r="K977" t="s">
        <v>1266</v>
      </c>
      <c r="L977">
        <v>3590</v>
      </c>
      <c r="M977">
        <v>3520</v>
      </c>
      <c r="N977">
        <v>300</v>
      </c>
      <c r="O977" t="s">
        <v>1239</v>
      </c>
      <c r="P977">
        <v>0.60436705625570797</v>
      </c>
      <c r="Q977">
        <v>0.83619969082171497</v>
      </c>
      <c r="R977">
        <v>0.33205811559212101</v>
      </c>
      <c r="S977" s="15">
        <v>5.0427587551950599E-2</v>
      </c>
      <c r="T977">
        <v>-1.33501052697571</v>
      </c>
      <c r="U977">
        <v>1.33501052697571</v>
      </c>
      <c r="V977">
        <v>2.04686430242747</v>
      </c>
      <c r="W977">
        <v>-4.55</v>
      </c>
      <c r="X977">
        <v>4.8499999999999996</v>
      </c>
      <c r="Y977">
        <v>57224</v>
      </c>
      <c r="Z977">
        <v>5202</v>
      </c>
      <c r="AA977">
        <v>0.28000000000000003</v>
      </c>
      <c r="AB977">
        <v>11</v>
      </c>
      <c r="AC977">
        <v>5</v>
      </c>
      <c r="AD977">
        <v>6</v>
      </c>
      <c r="AE977">
        <v>45.45</v>
      </c>
      <c r="AF977">
        <v>13</v>
      </c>
      <c r="AG977">
        <v>3</v>
      </c>
      <c r="AH977">
        <v>2</v>
      </c>
      <c r="AI977">
        <v>6</v>
      </c>
    </row>
    <row r="978" spans="1:35" x14ac:dyDescent="0.2">
      <c r="A978" s="102">
        <v>1007</v>
      </c>
      <c r="B978">
        <v>7011</v>
      </c>
      <c r="C978" t="s">
        <v>1608</v>
      </c>
      <c r="D978" t="s">
        <v>1251</v>
      </c>
      <c r="E978">
        <v>3610</v>
      </c>
      <c r="F978">
        <v>3650</v>
      </c>
      <c r="G978">
        <v>300</v>
      </c>
      <c r="H978" t="s">
        <v>1239</v>
      </c>
      <c r="I978">
        <v>8136</v>
      </c>
      <c r="J978" t="s">
        <v>1346</v>
      </c>
      <c r="K978" t="s">
        <v>1246</v>
      </c>
      <c r="L978">
        <v>1818</v>
      </c>
      <c r="M978">
        <v>1805</v>
      </c>
      <c r="N978">
        <v>600</v>
      </c>
      <c r="O978" t="s">
        <v>1242</v>
      </c>
      <c r="P978">
        <v>0.79288956885684703</v>
      </c>
      <c r="Q978">
        <v>0.85831400633912802</v>
      </c>
      <c r="R978">
        <v>0.32454745228402099</v>
      </c>
      <c r="S978">
        <v>4.1816612155899303E-2</v>
      </c>
      <c r="T978">
        <v>1.3468715934964901</v>
      </c>
      <c r="U978">
        <v>1.3468715934964901</v>
      </c>
      <c r="V978">
        <v>0.61891634164518206</v>
      </c>
      <c r="W978">
        <v>3.75</v>
      </c>
      <c r="X978">
        <v>1.1000000000000001</v>
      </c>
      <c r="Y978">
        <v>56843</v>
      </c>
      <c r="Z978">
        <v>4060</v>
      </c>
      <c r="AA978">
        <v>0.22</v>
      </c>
      <c r="AB978">
        <v>14</v>
      </c>
      <c r="AC978">
        <v>6</v>
      </c>
      <c r="AD978">
        <v>8</v>
      </c>
      <c r="AE978">
        <v>42.86</v>
      </c>
      <c r="AF978">
        <v>14</v>
      </c>
      <c r="AG978">
        <v>5</v>
      </c>
      <c r="AH978">
        <v>0</v>
      </c>
      <c r="AI978">
        <v>9</v>
      </c>
    </row>
    <row r="979" spans="1:35" x14ac:dyDescent="0.2">
      <c r="A979" s="102">
        <v>586</v>
      </c>
      <c r="B979">
        <v>6457</v>
      </c>
      <c r="C979" t="s">
        <v>1563</v>
      </c>
      <c r="D979" t="s">
        <v>1251</v>
      </c>
      <c r="E979">
        <v>3095</v>
      </c>
      <c r="F979">
        <v>3085</v>
      </c>
      <c r="G979">
        <v>300</v>
      </c>
      <c r="H979" t="s">
        <v>1239</v>
      </c>
      <c r="I979">
        <v>6963</v>
      </c>
      <c r="J979" t="s">
        <v>2065</v>
      </c>
      <c r="K979" t="s">
        <v>1244</v>
      </c>
      <c r="L979">
        <v>7800</v>
      </c>
      <c r="M979">
        <v>7900</v>
      </c>
      <c r="N979">
        <v>100</v>
      </c>
      <c r="O979" t="s">
        <v>1242</v>
      </c>
      <c r="P979">
        <v>0.86242087504925702</v>
      </c>
      <c r="Q979">
        <v>0.89460608608341197</v>
      </c>
      <c r="R979" s="106">
        <v>5.2771279648571201E-2</v>
      </c>
      <c r="S979">
        <v>4.20946689145432E-2</v>
      </c>
      <c r="T979">
        <v>1.53620674984926</v>
      </c>
      <c r="U979">
        <v>1.53620674984926</v>
      </c>
      <c r="V979">
        <v>1.31648511594129</v>
      </c>
      <c r="W979">
        <v>3.77</v>
      </c>
      <c r="X979">
        <v>17.149999999999999</v>
      </c>
      <c r="Y979">
        <v>56628</v>
      </c>
      <c r="Z979">
        <v>9438</v>
      </c>
      <c r="AA979">
        <v>0.68</v>
      </c>
      <c r="AB979">
        <v>6</v>
      </c>
      <c r="AC979">
        <v>3</v>
      </c>
      <c r="AD979">
        <v>3</v>
      </c>
      <c r="AE979">
        <v>50</v>
      </c>
      <c r="AF979">
        <v>10</v>
      </c>
      <c r="AG979">
        <v>3</v>
      </c>
      <c r="AH979">
        <v>2</v>
      </c>
      <c r="AI979">
        <v>1</v>
      </c>
    </row>
    <row r="980" spans="1:35" x14ac:dyDescent="0.2">
      <c r="A980" s="102">
        <v>327</v>
      </c>
      <c r="B980">
        <v>4114</v>
      </c>
      <c r="C980" t="s">
        <v>1391</v>
      </c>
      <c r="D980" t="s">
        <v>1263</v>
      </c>
      <c r="E980">
        <v>5830</v>
      </c>
      <c r="F980">
        <v>5800</v>
      </c>
      <c r="G980">
        <v>100</v>
      </c>
      <c r="H980" t="s">
        <v>1242</v>
      </c>
      <c r="I980">
        <v>4118</v>
      </c>
      <c r="J980" t="s">
        <v>1484</v>
      </c>
      <c r="K980" t="s">
        <v>1263</v>
      </c>
      <c r="L980">
        <v>3130</v>
      </c>
      <c r="M980">
        <v>3160</v>
      </c>
      <c r="N980">
        <v>200</v>
      </c>
      <c r="O980" t="s">
        <v>1239</v>
      </c>
      <c r="P980">
        <v>0.87140154739425701</v>
      </c>
      <c r="Q980">
        <v>0.91279051220375096</v>
      </c>
      <c r="R980" s="106">
        <v>0.13511137988590999</v>
      </c>
      <c r="S980" s="106">
        <v>5.6623313553637996E-3</v>
      </c>
      <c r="T980">
        <v>-0.79688025994235401</v>
      </c>
      <c r="U980">
        <v>0.79688025994235401</v>
      </c>
      <c r="V980">
        <v>1.1784250725671901</v>
      </c>
      <c r="W980">
        <v>-1.91</v>
      </c>
      <c r="X980">
        <v>8.9700000000000006</v>
      </c>
      <c r="Y980">
        <v>56288</v>
      </c>
      <c r="Z980">
        <v>11258</v>
      </c>
      <c r="AA980">
        <v>0.74</v>
      </c>
      <c r="AB980">
        <v>5</v>
      </c>
      <c r="AC980">
        <v>3</v>
      </c>
      <c r="AD980">
        <v>2</v>
      </c>
      <c r="AE980">
        <v>60</v>
      </c>
      <c r="AF980">
        <v>17</v>
      </c>
      <c r="AG980">
        <v>2</v>
      </c>
      <c r="AH980">
        <v>0</v>
      </c>
      <c r="AI980">
        <v>3</v>
      </c>
    </row>
    <row r="981" spans="1:35" x14ac:dyDescent="0.2">
      <c r="A981" s="102">
        <v>83</v>
      </c>
      <c r="B981">
        <v>1333</v>
      </c>
      <c r="C981" t="s">
        <v>1356</v>
      </c>
      <c r="D981" t="s">
        <v>1357</v>
      </c>
      <c r="E981">
        <v>2478</v>
      </c>
      <c r="F981">
        <v>2438</v>
      </c>
      <c r="G981">
        <v>300</v>
      </c>
      <c r="H981" t="s">
        <v>1242</v>
      </c>
      <c r="I981">
        <v>4534</v>
      </c>
      <c r="J981" t="s">
        <v>1490</v>
      </c>
      <c r="K981" t="s">
        <v>1261</v>
      </c>
      <c r="L981">
        <v>4110</v>
      </c>
      <c r="M981">
        <v>4065</v>
      </c>
      <c r="N981">
        <v>200</v>
      </c>
      <c r="O981" t="s">
        <v>1239</v>
      </c>
      <c r="P981">
        <v>0.82493909706895496</v>
      </c>
      <c r="Q981">
        <v>0.94698748795084098</v>
      </c>
      <c r="R981">
        <v>0.42001174712183398</v>
      </c>
      <c r="S981">
        <v>2.7586032932622101E-2</v>
      </c>
      <c r="T981">
        <v>-1.4093303527911101</v>
      </c>
      <c r="U981">
        <v>1.4093303527911101</v>
      </c>
      <c r="V981">
        <v>1.6644819431570099</v>
      </c>
      <c r="W981">
        <v>-5.23</v>
      </c>
      <c r="X981">
        <v>10.039999999999999</v>
      </c>
      <c r="Y981">
        <v>56226</v>
      </c>
      <c r="Z981">
        <v>5623</v>
      </c>
      <c r="AA981">
        <v>0.48</v>
      </c>
      <c r="AB981">
        <v>10</v>
      </c>
      <c r="AC981">
        <v>7</v>
      </c>
      <c r="AD981">
        <v>3</v>
      </c>
      <c r="AE981">
        <v>70</v>
      </c>
      <c r="AF981">
        <v>15</v>
      </c>
      <c r="AG981">
        <v>3</v>
      </c>
      <c r="AH981">
        <v>2</v>
      </c>
      <c r="AI981">
        <v>5</v>
      </c>
    </row>
    <row r="982" spans="1:35" x14ac:dyDescent="0.2">
      <c r="A982" s="102">
        <v>1263</v>
      </c>
      <c r="B982">
        <v>7259</v>
      </c>
      <c r="C982" t="s">
        <v>25</v>
      </c>
      <c r="D982" t="s">
        <v>1256</v>
      </c>
      <c r="E982">
        <v>3750</v>
      </c>
      <c r="F982">
        <v>3725</v>
      </c>
      <c r="G982">
        <v>200</v>
      </c>
      <c r="H982" t="s">
        <v>1239</v>
      </c>
      <c r="I982">
        <v>8358</v>
      </c>
      <c r="J982" t="s">
        <v>1512</v>
      </c>
      <c r="K982" t="s">
        <v>1294</v>
      </c>
      <c r="L982">
        <v>428</v>
      </c>
      <c r="M982">
        <v>435</v>
      </c>
      <c r="N982">
        <v>1700</v>
      </c>
      <c r="O982" t="s">
        <v>1242</v>
      </c>
      <c r="P982">
        <v>0.91551844089019596</v>
      </c>
      <c r="Q982">
        <v>0.83984014987908495</v>
      </c>
      <c r="R982">
        <v>4.2342325429089299E-2</v>
      </c>
      <c r="S982">
        <v>6.1213834130888302E-2</v>
      </c>
      <c r="T982">
        <v>0.54703285392547196</v>
      </c>
      <c r="U982">
        <v>0.54703285392547196</v>
      </c>
      <c r="V982">
        <v>0.93228268776631895</v>
      </c>
      <c r="W982">
        <v>3.54</v>
      </c>
      <c r="X982">
        <v>0.74</v>
      </c>
      <c r="Y982">
        <v>56053</v>
      </c>
      <c r="Z982">
        <v>2950</v>
      </c>
      <c r="AA982">
        <v>0.05</v>
      </c>
      <c r="AB982">
        <v>19</v>
      </c>
      <c r="AC982">
        <v>11</v>
      </c>
      <c r="AD982">
        <v>8</v>
      </c>
      <c r="AE982">
        <v>57.89</v>
      </c>
      <c r="AF982">
        <v>10</v>
      </c>
      <c r="AG982">
        <v>10</v>
      </c>
      <c r="AH982">
        <v>7</v>
      </c>
      <c r="AI982">
        <v>2</v>
      </c>
    </row>
    <row r="983" spans="1:35" x14ac:dyDescent="0.2">
      <c r="A983" s="102">
        <v>636</v>
      </c>
      <c r="B983">
        <v>7259</v>
      </c>
      <c r="C983" t="s">
        <v>25</v>
      </c>
      <c r="D983" t="s">
        <v>1256</v>
      </c>
      <c r="E983">
        <v>3750</v>
      </c>
      <c r="F983">
        <v>3725</v>
      </c>
      <c r="G983">
        <v>200</v>
      </c>
      <c r="H983" t="s">
        <v>1239</v>
      </c>
      <c r="I983">
        <v>8316</v>
      </c>
      <c r="J983" t="s">
        <v>1455</v>
      </c>
      <c r="K983" t="s">
        <v>1294</v>
      </c>
      <c r="L983">
        <v>3614</v>
      </c>
      <c r="M983">
        <v>3640</v>
      </c>
      <c r="N983">
        <v>200</v>
      </c>
      <c r="O983" t="s">
        <v>1242</v>
      </c>
      <c r="P983">
        <v>0.703087261442225</v>
      </c>
      <c r="Q983">
        <v>0.89001363701789704</v>
      </c>
      <c r="R983">
        <v>0.267649393532714</v>
      </c>
      <c r="S983">
        <v>4.1445242272683301E-3</v>
      </c>
      <c r="T983">
        <v>0.16380913288496701</v>
      </c>
      <c r="U983">
        <v>0.16380913288496701</v>
      </c>
      <c r="V983">
        <v>0.69077887409435601</v>
      </c>
      <c r="W983">
        <v>0.72</v>
      </c>
      <c r="X983">
        <v>2.2799999999999998</v>
      </c>
      <c r="Y983">
        <v>55852</v>
      </c>
      <c r="Z983">
        <v>7979</v>
      </c>
      <c r="AA983">
        <v>0.57999999999999996</v>
      </c>
      <c r="AB983">
        <v>7</v>
      </c>
      <c r="AC983">
        <v>4</v>
      </c>
      <c r="AD983">
        <v>3</v>
      </c>
      <c r="AE983">
        <v>57.14</v>
      </c>
      <c r="AF983">
        <v>11</v>
      </c>
      <c r="AG983">
        <v>4</v>
      </c>
      <c r="AH983">
        <v>1</v>
      </c>
      <c r="AI983">
        <v>2</v>
      </c>
    </row>
    <row r="984" spans="1:35" x14ac:dyDescent="0.2">
      <c r="A984" s="102">
        <v>766</v>
      </c>
      <c r="B984">
        <v>7278</v>
      </c>
      <c r="C984" t="s">
        <v>43</v>
      </c>
      <c r="D984" t="s">
        <v>1256</v>
      </c>
      <c r="E984">
        <v>2182</v>
      </c>
      <c r="F984">
        <v>2099</v>
      </c>
      <c r="G984">
        <v>400</v>
      </c>
      <c r="H984" t="s">
        <v>1239</v>
      </c>
      <c r="I984">
        <v>9072</v>
      </c>
      <c r="J984" t="s">
        <v>1358</v>
      </c>
      <c r="K984" t="s">
        <v>1359</v>
      </c>
      <c r="L984">
        <v>2247</v>
      </c>
      <c r="M984">
        <v>2251</v>
      </c>
      <c r="N984">
        <v>400</v>
      </c>
      <c r="O984" t="s">
        <v>1242</v>
      </c>
      <c r="P984">
        <v>0.90236689325417596</v>
      </c>
      <c r="Q984">
        <v>0.87935626034509196</v>
      </c>
      <c r="R984">
        <v>0.20019001774863299</v>
      </c>
      <c r="S984" s="15">
        <v>7.7150817636501402E-4</v>
      </c>
      <c r="T984">
        <v>1.3188141422739099</v>
      </c>
      <c r="U984">
        <v>1.3188141422739099</v>
      </c>
      <c r="V984">
        <v>1.0076089902587</v>
      </c>
      <c r="W984">
        <v>2.99</v>
      </c>
      <c r="X984">
        <v>6.75</v>
      </c>
      <c r="Y984">
        <v>54963</v>
      </c>
      <c r="Z984">
        <v>4997</v>
      </c>
      <c r="AA984">
        <v>0.21</v>
      </c>
      <c r="AB984">
        <v>11</v>
      </c>
      <c r="AC984">
        <v>6</v>
      </c>
      <c r="AD984">
        <v>5</v>
      </c>
      <c r="AE984">
        <v>54.55</v>
      </c>
      <c r="AF984">
        <v>13</v>
      </c>
      <c r="AG984">
        <v>3</v>
      </c>
      <c r="AH984">
        <v>3</v>
      </c>
      <c r="AI984">
        <v>5</v>
      </c>
    </row>
    <row r="985" spans="1:35" x14ac:dyDescent="0.2">
      <c r="A985" s="102">
        <v>1434</v>
      </c>
      <c r="B985">
        <v>4005</v>
      </c>
      <c r="C985" t="s">
        <v>1479</v>
      </c>
      <c r="D985" t="s">
        <v>1263</v>
      </c>
      <c r="E985">
        <v>425</v>
      </c>
      <c r="F985">
        <v>430</v>
      </c>
      <c r="G985">
        <v>2000</v>
      </c>
      <c r="H985" t="s">
        <v>1242</v>
      </c>
      <c r="I985">
        <v>4631</v>
      </c>
      <c r="J985" t="s">
        <v>1498</v>
      </c>
      <c r="K985" t="s">
        <v>1263</v>
      </c>
      <c r="L985">
        <v>2794</v>
      </c>
      <c r="M985">
        <v>2819</v>
      </c>
      <c r="N985">
        <v>300</v>
      </c>
      <c r="O985" t="s">
        <v>1239</v>
      </c>
      <c r="P985">
        <v>0.69968258141336404</v>
      </c>
      <c r="Q985">
        <v>0.82475810279944906</v>
      </c>
      <c r="R985">
        <v>0.423128340717356</v>
      </c>
      <c r="S985">
        <v>9.3155137080525793E-3</v>
      </c>
      <c r="T985">
        <v>-1.656631141087</v>
      </c>
      <c r="U985">
        <v>1.656631141087</v>
      </c>
      <c r="V985">
        <v>1.5554445030512001</v>
      </c>
      <c r="W985">
        <v>-5.82</v>
      </c>
      <c r="X985">
        <v>1.69</v>
      </c>
      <c r="Y985">
        <v>54587</v>
      </c>
      <c r="Z985">
        <v>3033</v>
      </c>
      <c r="AA985">
        <v>0.13</v>
      </c>
      <c r="AB985">
        <v>18</v>
      </c>
      <c r="AC985">
        <v>10</v>
      </c>
      <c r="AD985">
        <v>8</v>
      </c>
      <c r="AE985">
        <v>55.56</v>
      </c>
      <c r="AF985">
        <v>14</v>
      </c>
      <c r="AG985">
        <v>5</v>
      </c>
      <c r="AH985">
        <v>3</v>
      </c>
      <c r="AI985">
        <v>10</v>
      </c>
    </row>
    <row r="986" spans="1:35" x14ac:dyDescent="0.2">
      <c r="A986" s="102">
        <v>1072</v>
      </c>
      <c r="B986">
        <v>7180</v>
      </c>
      <c r="C986" t="s">
        <v>1068</v>
      </c>
      <c r="D986" t="s">
        <v>1294</v>
      </c>
      <c r="E986">
        <v>390</v>
      </c>
      <c r="F986">
        <v>393</v>
      </c>
      <c r="G986">
        <v>2700</v>
      </c>
      <c r="H986" t="s">
        <v>1242</v>
      </c>
      <c r="I986">
        <v>8002</v>
      </c>
      <c r="J986" t="s">
        <v>27</v>
      </c>
      <c r="K986" t="s">
        <v>1246</v>
      </c>
      <c r="L986">
        <v>750</v>
      </c>
      <c r="M986">
        <v>757.5</v>
      </c>
      <c r="N986">
        <v>1400</v>
      </c>
      <c r="O986" t="s">
        <v>1239</v>
      </c>
      <c r="P986">
        <v>0.81319636575534804</v>
      </c>
      <c r="Q986">
        <v>0.85406224267212905</v>
      </c>
      <c r="R986">
        <v>0.46268120097676602</v>
      </c>
      <c r="S986">
        <v>1.3383881420628301E-3</v>
      </c>
      <c r="T986">
        <v>-2.8234037769669902</v>
      </c>
      <c r="U986">
        <v>2.8234037769669902</v>
      </c>
      <c r="V986">
        <v>3.1028897353549398</v>
      </c>
      <c r="W986">
        <v>-11.69</v>
      </c>
      <c r="X986">
        <v>0.06</v>
      </c>
      <c r="Y986">
        <v>54480</v>
      </c>
      <c r="Z986">
        <v>3405</v>
      </c>
      <c r="AA986">
        <v>0.15</v>
      </c>
      <c r="AB986">
        <v>16</v>
      </c>
      <c r="AC986">
        <v>11</v>
      </c>
      <c r="AD986">
        <v>5</v>
      </c>
      <c r="AE986">
        <v>68.75</v>
      </c>
      <c r="AF986">
        <v>12</v>
      </c>
      <c r="AG986">
        <v>5</v>
      </c>
      <c r="AH986">
        <v>5</v>
      </c>
      <c r="AI986">
        <v>6</v>
      </c>
    </row>
    <row r="987" spans="1:35" x14ac:dyDescent="0.2">
      <c r="A987" s="102">
        <v>918</v>
      </c>
      <c r="B987">
        <v>3880</v>
      </c>
      <c r="C987" t="s">
        <v>1184</v>
      </c>
      <c r="D987" t="s">
        <v>1453</v>
      </c>
      <c r="E987">
        <v>1420</v>
      </c>
      <c r="F987">
        <v>1431</v>
      </c>
      <c r="G987">
        <v>700</v>
      </c>
      <c r="H987" t="s">
        <v>1239</v>
      </c>
      <c r="I987">
        <v>9989</v>
      </c>
      <c r="J987" t="s">
        <v>2073</v>
      </c>
      <c r="K987" t="s">
        <v>1264</v>
      </c>
      <c r="L987">
        <v>3215</v>
      </c>
      <c r="M987">
        <v>3235</v>
      </c>
      <c r="N987">
        <v>300</v>
      </c>
      <c r="O987" t="s">
        <v>1242</v>
      </c>
      <c r="P987">
        <v>0.69702758287127697</v>
      </c>
      <c r="Q987">
        <v>0.86581871587856196</v>
      </c>
      <c r="R987">
        <v>0.2468161090498</v>
      </c>
      <c r="S987">
        <v>7.2649845999550502E-2</v>
      </c>
      <c r="T987">
        <v>2.7284584126528499</v>
      </c>
      <c r="U987">
        <v>2.7284584126528499</v>
      </c>
      <c r="V987">
        <v>2.4244731461642601</v>
      </c>
      <c r="W987">
        <v>11.86</v>
      </c>
      <c r="X987">
        <v>3.21</v>
      </c>
      <c r="Y987">
        <v>53939</v>
      </c>
      <c r="Z987">
        <v>2997</v>
      </c>
      <c r="AA987">
        <v>0.26</v>
      </c>
      <c r="AB987">
        <v>18</v>
      </c>
      <c r="AC987">
        <v>12</v>
      </c>
      <c r="AD987">
        <v>6</v>
      </c>
      <c r="AE987">
        <v>66.67</v>
      </c>
      <c r="AF987">
        <v>13</v>
      </c>
      <c r="AG987">
        <v>5</v>
      </c>
      <c r="AH987">
        <v>4</v>
      </c>
      <c r="AI987">
        <v>9</v>
      </c>
    </row>
    <row r="988" spans="1:35" x14ac:dyDescent="0.2">
      <c r="A988" s="102">
        <v>1074</v>
      </c>
      <c r="B988">
        <v>4183</v>
      </c>
      <c r="C988" t="s">
        <v>1432</v>
      </c>
      <c r="D988" t="s">
        <v>1263</v>
      </c>
      <c r="E988">
        <v>2400</v>
      </c>
      <c r="F988">
        <v>2450</v>
      </c>
      <c r="G988">
        <v>400</v>
      </c>
      <c r="H988" t="s">
        <v>1239</v>
      </c>
      <c r="I988">
        <v>7189</v>
      </c>
      <c r="J988" t="s">
        <v>42</v>
      </c>
      <c r="K988" t="s">
        <v>1294</v>
      </c>
      <c r="L988">
        <v>655</v>
      </c>
      <c r="M988">
        <v>651</v>
      </c>
      <c r="N988">
        <v>1500</v>
      </c>
      <c r="O988" t="s">
        <v>1242</v>
      </c>
      <c r="P988">
        <v>0.75069360346344804</v>
      </c>
      <c r="Q988">
        <v>0.85355908176857698</v>
      </c>
      <c r="R988">
        <v>3.3784585467181098E-2</v>
      </c>
      <c r="S988" s="15">
        <v>2.1391837366521501E-2</v>
      </c>
      <c r="T988">
        <v>2.31778102631371</v>
      </c>
      <c r="U988">
        <v>2.31778102631371</v>
      </c>
      <c r="V988">
        <v>2.37480578042112</v>
      </c>
      <c r="W988">
        <v>13.25</v>
      </c>
      <c r="X988">
        <v>0.36</v>
      </c>
      <c r="Y988">
        <v>53689</v>
      </c>
      <c r="Z988">
        <v>2826</v>
      </c>
      <c r="AA988">
        <v>0.23</v>
      </c>
      <c r="AB988">
        <v>19</v>
      </c>
      <c r="AC988">
        <v>11</v>
      </c>
      <c r="AD988">
        <v>8</v>
      </c>
      <c r="AE988">
        <v>57.89</v>
      </c>
      <c r="AF988">
        <v>11</v>
      </c>
      <c r="AG988">
        <v>7</v>
      </c>
      <c r="AH988">
        <v>6</v>
      </c>
      <c r="AI988">
        <v>6</v>
      </c>
    </row>
    <row r="989" spans="1:35" x14ac:dyDescent="0.2">
      <c r="A989" s="102">
        <v>973</v>
      </c>
      <c r="B989">
        <v>7984</v>
      </c>
      <c r="C989" t="s">
        <v>820</v>
      </c>
      <c r="D989" t="s">
        <v>1262</v>
      </c>
      <c r="E989">
        <v>1523</v>
      </c>
      <c r="F989">
        <v>1548</v>
      </c>
      <c r="G989">
        <v>700</v>
      </c>
      <c r="H989" t="s">
        <v>1242</v>
      </c>
      <c r="I989">
        <v>8306</v>
      </c>
      <c r="J989" t="s">
        <v>1433</v>
      </c>
      <c r="K989" t="s">
        <v>1294</v>
      </c>
      <c r="L989">
        <v>545.5</v>
      </c>
      <c r="M989">
        <v>556.29999999999995</v>
      </c>
      <c r="N989">
        <v>1900</v>
      </c>
      <c r="O989" t="s">
        <v>1239</v>
      </c>
      <c r="P989">
        <v>0.79327449303236897</v>
      </c>
      <c r="Q989">
        <v>0.86089792526633702</v>
      </c>
      <c r="R989">
        <v>9.9222386621317105E-2</v>
      </c>
      <c r="S989" s="106">
        <v>2.12152759220001E-2</v>
      </c>
      <c r="T989">
        <v>-1.07007177196601</v>
      </c>
      <c r="U989">
        <v>1.07007177196601</v>
      </c>
      <c r="V989">
        <v>0.38474052492717797</v>
      </c>
      <c r="W989">
        <v>-1.78</v>
      </c>
      <c r="X989">
        <v>2.46</v>
      </c>
      <c r="Y989">
        <v>53022</v>
      </c>
      <c r="Z989">
        <v>3314</v>
      </c>
      <c r="AA989">
        <v>0.15</v>
      </c>
      <c r="AB989">
        <v>16</v>
      </c>
      <c r="AC989">
        <v>9</v>
      </c>
      <c r="AD989">
        <v>7</v>
      </c>
      <c r="AE989">
        <v>56.25</v>
      </c>
      <c r="AF989">
        <v>12</v>
      </c>
      <c r="AG989">
        <v>5</v>
      </c>
      <c r="AH989">
        <v>5</v>
      </c>
      <c r="AI989">
        <v>6</v>
      </c>
    </row>
    <row r="990" spans="1:35" x14ac:dyDescent="0.2">
      <c r="A990" s="102">
        <v>779</v>
      </c>
      <c r="B990">
        <v>6361</v>
      </c>
      <c r="C990" t="s">
        <v>740</v>
      </c>
      <c r="D990" t="s">
        <v>1251</v>
      </c>
      <c r="E990">
        <v>2705</v>
      </c>
      <c r="F990">
        <v>2723</v>
      </c>
      <c r="G990">
        <v>400</v>
      </c>
      <c r="H990" t="s">
        <v>1242</v>
      </c>
      <c r="I990">
        <v>8002</v>
      </c>
      <c r="J990" t="s">
        <v>27</v>
      </c>
      <c r="K990" t="s">
        <v>1246</v>
      </c>
      <c r="L990">
        <v>750</v>
      </c>
      <c r="M990">
        <v>757.5</v>
      </c>
      <c r="N990">
        <v>1400</v>
      </c>
      <c r="O990" t="s">
        <v>1239</v>
      </c>
      <c r="P990">
        <v>0.79091989055523804</v>
      </c>
      <c r="Q990">
        <v>0.87835616851140397</v>
      </c>
      <c r="R990" s="15">
        <v>0.21764306769813399</v>
      </c>
      <c r="S990" s="106">
        <v>2.1857749416019302E-2</v>
      </c>
      <c r="T990">
        <v>-2.6641719871593699</v>
      </c>
      <c r="U990">
        <v>2.6641719871593699</v>
      </c>
      <c r="V990">
        <v>2.6842747416318402</v>
      </c>
      <c r="W990">
        <v>-12.8</v>
      </c>
      <c r="X990">
        <v>2.63</v>
      </c>
      <c r="Y990">
        <v>52978</v>
      </c>
      <c r="Z990">
        <v>3311</v>
      </c>
      <c r="AA990">
        <v>0</v>
      </c>
      <c r="AB990">
        <v>16</v>
      </c>
      <c r="AC990">
        <v>8</v>
      </c>
      <c r="AD990">
        <v>8</v>
      </c>
      <c r="AE990">
        <v>50</v>
      </c>
      <c r="AF990">
        <v>13</v>
      </c>
      <c r="AG990">
        <v>7</v>
      </c>
      <c r="AH990">
        <v>4</v>
      </c>
      <c r="AI990">
        <v>5</v>
      </c>
    </row>
    <row r="991" spans="1:35" x14ac:dyDescent="0.2">
      <c r="A991" s="102">
        <v>1054</v>
      </c>
      <c r="B991">
        <v>1802</v>
      </c>
      <c r="C991" t="s">
        <v>1445</v>
      </c>
      <c r="D991" t="s">
        <v>1249</v>
      </c>
      <c r="E991">
        <v>1158</v>
      </c>
      <c r="F991">
        <v>1167</v>
      </c>
      <c r="G991">
        <v>700</v>
      </c>
      <c r="H991" t="s">
        <v>1239</v>
      </c>
      <c r="I991">
        <v>7451</v>
      </c>
      <c r="J991" t="s">
        <v>789</v>
      </c>
      <c r="K991" t="s">
        <v>1246</v>
      </c>
      <c r="L991">
        <v>2824</v>
      </c>
      <c r="M991">
        <v>2795</v>
      </c>
      <c r="N991">
        <v>300</v>
      </c>
      <c r="O991" t="s">
        <v>1242</v>
      </c>
      <c r="P991">
        <v>0.62309624240805095</v>
      </c>
      <c r="Q991">
        <v>0.85509128290855896</v>
      </c>
      <c r="R991" s="106">
        <v>0.292796056779069</v>
      </c>
      <c r="S991" s="106">
        <v>8.7729637248660397E-2</v>
      </c>
      <c r="T991">
        <v>1.8720741040131199</v>
      </c>
      <c r="U991">
        <v>1.8720741040131199</v>
      </c>
      <c r="V991">
        <v>1.95376229417984</v>
      </c>
      <c r="W991">
        <v>4.29</v>
      </c>
      <c r="X991">
        <v>2.58</v>
      </c>
      <c r="Y991">
        <v>52049</v>
      </c>
      <c r="Z991">
        <v>3253</v>
      </c>
      <c r="AA991">
        <v>0.2</v>
      </c>
      <c r="AB991">
        <v>16</v>
      </c>
      <c r="AC991">
        <v>8</v>
      </c>
      <c r="AD991">
        <v>8</v>
      </c>
      <c r="AE991">
        <v>50</v>
      </c>
      <c r="AF991">
        <v>12</v>
      </c>
      <c r="AG991">
        <v>6</v>
      </c>
      <c r="AH991">
        <v>4</v>
      </c>
      <c r="AI991">
        <v>6</v>
      </c>
    </row>
    <row r="992" spans="1:35" x14ac:dyDescent="0.2">
      <c r="A992" s="102">
        <v>1577</v>
      </c>
      <c r="B992">
        <v>7272</v>
      </c>
      <c r="C992" t="s">
        <v>1443</v>
      </c>
      <c r="D992" t="s">
        <v>1256</v>
      </c>
      <c r="E992">
        <v>1846</v>
      </c>
      <c r="F992">
        <v>1856</v>
      </c>
      <c r="G992">
        <v>500</v>
      </c>
      <c r="H992" t="s">
        <v>1242</v>
      </c>
      <c r="I992">
        <v>9069</v>
      </c>
      <c r="J992" t="s">
        <v>1349</v>
      </c>
      <c r="K992" t="s">
        <v>1359</v>
      </c>
      <c r="L992">
        <v>813</v>
      </c>
      <c r="M992">
        <v>827</v>
      </c>
      <c r="N992">
        <v>1100</v>
      </c>
      <c r="O992" t="s">
        <v>1239</v>
      </c>
      <c r="P992">
        <v>0.85926080776493297</v>
      </c>
      <c r="Q992">
        <v>0.81194286556254402</v>
      </c>
      <c r="R992">
        <v>0.25222245590022302</v>
      </c>
      <c r="S992">
        <v>4.0401657889448599E-2</v>
      </c>
      <c r="T992">
        <v>-1.66734915880031</v>
      </c>
      <c r="U992">
        <v>1.66734915880031</v>
      </c>
      <c r="V992">
        <v>1.90106693815029</v>
      </c>
      <c r="W992">
        <v>-6.87</v>
      </c>
      <c r="X992">
        <v>1.97</v>
      </c>
      <c r="Y992">
        <v>51452</v>
      </c>
      <c r="Z992">
        <v>2573</v>
      </c>
      <c r="AA992">
        <v>0.09</v>
      </c>
      <c r="AB992">
        <v>20</v>
      </c>
      <c r="AC992">
        <v>11</v>
      </c>
      <c r="AD992">
        <v>9</v>
      </c>
      <c r="AE992">
        <v>55</v>
      </c>
      <c r="AF992">
        <v>9</v>
      </c>
      <c r="AG992">
        <v>10</v>
      </c>
      <c r="AH992">
        <v>8</v>
      </c>
      <c r="AI992">
        <v>2</v>
      </c>
    </row>
    <row r="993" spans="1:35" x14ac:dyDescent="0.2">
      <c r="A993" s="102">
        <v>1643</v>
      </c>
      <c r="B993">
        <v>8572</v>
      </c>
      <c r="C993" t="s">
        <v>1207</v>
      </c>
      <c r="D993" t="s">
        <v>1245</v>
      </c>
      <c r="E993">
        <v>497</v>
      </c>
      <c r="F993">
        <v>494</v>
      </c>
      <c r="G993">
        <v>2100</v>
      </c>
      <c r="H993" t="s">
        <v>1239</v>
      </c>
      <c r="I993">
        <v>9974</v>
      </c>
      <c r="J993" t="s">
        <v>1195</v>
      </c>
      <c r="K993" t="s">
        <v>1264</v>
      </c>
      <c r="L993">
        <v>5350</v>
      </c>
      <c r="M993">
        <v>5210</v>
      </c>
      <c r="N993">
        <v>200</v>
      </c>
      <c r="O993" t="s">
        <v>1242</v>
      </c>
      <c r="P993">
        <v>0.87887231500260699</v>
      </c>
      <c r="Q993">
        <v>0.805031951849278</v>
      </c>
      <c r="R993">
        <v>8.3275369153902101E-2</v>
      </c>
      <c r="S993">
        <v>2.49512635292789E-2</v>
      </c>
      <c r="T993">
        <v>2.2568750235207502</v>
      </c>
      <c r="U993">
        <v>2.2568750235207502</v>
      </c>
      <c r="V993">
        <v>1.66578919050826</v>
      </c>
      <c r="W993">
        <v>7.05</v>
      </c>
      <c r="X993">
        <v>0.44</v>
      </c>
      <c r="Y993">
        <v>51151</v>
      </c>
      <c r="Z993">
        <v>2842</v>
      </c>
      <c r="AA993">
        <v>0.45</v>
      </c>
      <c r="AB993">
        <v>18</v>
      </c>
      <c r="AC993">
        <v>10</v>
      </c>
      <c r="AD993">
        <v>8</v>
      </c>
      <c r="AE993">
        <v>55.56</v>
      </c>
      <c r="AF993">
        <v>11</v>
      </c>
      <c r="AG993">
        <v>9</v>
      </c>
      <c r="AH993">
        <v>3</v>
      </c>
      <c r="AI993">
        <v>6</v>
      </c>
    </row>
    <row r="994" spans="1:35" x14ac:dyDescent="0.2">
      <c r="A994" s="102">
        <v>771</v>
      </c>
      <c r="B994">
        <v>2220</v>
      </c>
      <c r="C994" t="s">
        <v>1550</v>
      </c>
      <c r="D994" t="s">
        <v>1266</v>
      </c>
      <c r="E994">
        <v>4700</v>
      </c>
      <c r="F994">
        <v>4560</v>
      </c>
      <c r="G994">
        <v>200</v>
      </c>
      <c r="H994" t="s">
        <v>1239</v>
      </c>
      <c r="I994">
        <v>8218</v>
      </c>
      <c r="J994" t="s">
        <v>1405</v>
      </c>
      <c r="K994" t="s">
        <v>1264</v>
      </c>
      <c r="L994">
        <v>2107</v>
      </c>
      <c r="M994">
        <v>2106</v>
      </c>
      <c r="N994">
        <v>400</v>
      </c>
      <c r="O994" t="s">
        <v>1242</v>
      </c>
      <c r="P994">
        <v>0.57495254977540899</v>
      </c>
      <c r="Q994">
        <v>0.87879138770024801</v>
      </c>
      <c r="R994">
        <v>8.7536543074444695E-2</v>
      </c>
      <c r="S994">
        <v>1.35326622010106E-4</v>
      </c>
      <c r="T994">
        <v>0.23369727459248499</v>
      </c>
      <c r="U994">
        <v>0.23369727459248499</v>
      </c>
      <c r="V994">
        <v>0.35154376539404197</v>
      </c>
      <c r="W994">
        <v>0.62</v>
      </c>
      <c r="X994">
        <v>7.63</v>
      </c>
      <c r="Y994">
        <v>50380</v>
      </c>
      <c r="Z994">
        <v>3875</v>
      </c>
      <c r="AA994">
        <v>0</v>
      </c>
      <c r="AB994">
        <v>13</v>
      </c>
      <c r="AC994">
        <v>5</v>
      </c>
      <c r="AD994">
        <v>8</v>
      </c>
      <c r="AE994">
        <v>38.46</v>
      </c>
      <c r="AF994">
        <v>14</v>
      </c>
      <c r="AG994">
        <v>4</v>
      </c>
      <c r="AH994">
        <v>1</v>
      </c>
      <c r="AI994">
        <v>8</v>
      </c>
    </row>
    <row r="995" spans="1:35" x14ac:dyDescent="0.2">
      <c r="A995" s="102">
        <v>789</v>
      </c>
      <c r="B995">
        <v>2331</v>
      </c>
      <c r="C995" t="s">
        <v>1386</v>
      </c>
      <c r="D995" t="s">
        <v>1253</v>
      </c>
      <c r="E995">
        <v>5290</v>
      </c>
      <c r="F995">
        <v>5310</v>
      </c>
      <c r="G995">
        <v>200</v>
      </c>
      <c r="H995" t="s">
        <v>1239</v>
      </c>
      <c r="I995">
        <v>4681</v>
      </c>
      <c r="J995" t="s">
        <v>1050</v>
      </c>
      <c r="K995" t="s">
        <v>1253</v>
      </c>
      <c r="L995">
        <v>1542</v>
      </c>
      <c r="M995">
        <v>1554</v>
      </c>
      <c r="N995">
        <v>700</v>
      </c>
      <c r="O995" t="s">
        <v>1242</v>
      </c>
      <c r="P995">
        <v>0.67465988813674105</v>
      </c>
      <c r="Q995">
        <v>0.87767247968460804</v>
      </c>
      <c r="R995">
        <v>0.122001301754725</v>
      </c>
      <c r="S995" s="15">
        <v>3.4150373152745999E-3</v>
      </c>
      <c r="T995">
        <v>1.46592108608783</v>
      </c>
      <c r="U995">
        <v>1.46592108608783</v>
      </c>
      <c r="V995">
        <v>1.72365785172817</v>
      </c>
      <c r="W995">
        <v>5.53</v>
      </c>
      <c r="X995">
        <v>2.4300000000000002</v>
      </c>
      <c r="Y995">
        <v>50329</v>
      </c>
      <c r="Z995">
        <v>4194</v>
      </c>
      <c r="AA995">
        <v>0.24</v>
      </c>
      <c r="AB995">
        <v>12</v>
      </c>
      <c r="AC995">
        <v>7</v>
      </c>
      <c r="AD995">
        <v>5</v>
      </c>
      <c r="AE995">
        <v>58.33</v>
      </c>
      <c r="AF995">
        <v>13</v>
      </c>
      <c r="AG995">
        <v>5</v>
      </c>
      <c r="AH995">
        <v>3</v>
      </c>
      <c r="AI995">
        <v>4</v>
      </c>
    </row>
    <row r="996" spans="1:35" x14ac:dyDescent="0.2">
      <c r="A996" s="102">
        <v>1336</v>
      </c>
      <c r="B996">
        <v>4540</v>
      </c>
      <c r="C996" t="s">
        <v>1659</v>
      </c>
      <c r="D996" t="s">
        <v>1261</v>
      </c>
      <c r="E996">
        <v>2688</v>
      </c>
      <c r="F996">
        <v>2656</v>
      </c>
      <c r="G996">
        <v>300</v>
      </c>
      <c r="H996" t="s">
        <v>1242</v>
      </c>
      <c r="I996">
        <v>5463</v>
      </c>
      <c r="J996" t="s">
        <v>64</v>
      </c>
      <c r="K996" t="s">
        <v>1292</v>
      </c>
      <c r="L996">
        <v>2750</v>
      </c>
      <c r="M996">
        <v>2753</v>
      </c>
      <c r="N996">
        <v>300</v>
      </c>
      <c r="O996" t="s">
        <v>1239</v>
      </c>
      <c r="P996">
        <v>0.88076229308968601</v>
      </c>
      <c r="Q996">
        <v>0.83369156679352396</v>
      </c>
      <c r="R996">
        <v>0.16884083144848</v>
      </c>
      <c r="S996">
        <v>1.2642353705707399E-3</v>
      </c>
      <c r="T996">
        <v>-2.1844610814429202</v>
      </c>
      <c r="U996">
        <v>2.1844610814429202</v>
      </c>
      <c r="V996">
        <v>1.2546618737430799</v>
      </c>
      <c r="W996">
        <v>-5.0599999999999996</v>
      </c>
      <c r="X996">
        <v>3.52</v>
      </c>
      <c r="Y996">
        <v>49870</v>
      </c>
      <c r="Z996">
        <v>4534</v>
      </c>
      <c r="AA996">
        <v>0.27</v>
      </c>
      <c r="AB996">
        <v>11</v>
      </c>
      <c r="AC996">
        <v>6</v>
      </c>
      <c r="AD996">
        <v>5</v>
      </c>
      <c r="AE996">
        <v>54.55</v>
      </c>
      <c r="AF996">
        <v>12</v>
      </c>
      <c r="AG996">
        <v>5</v>
      </c>
      <c r="AH996">
        <v>2</v>
      </c>
      <c r="AI996">
        <v>4</v>
      </c>
    </row>
    <row r="997" spans="1:35" x14ac:dyDescent="0.2">
      <c r="A997" s="102">
        <v>31</v>
      </c>
      <c r="B997">
        <v>6457</v>
      </c>
      <c r="C997" t="s">
        <v>1563</v>
      </c>
      <c r="D997" t="s">
        <v>1251</v>
      </c>
      <c r="E997">
        <v>3095</v>
      </c>
      <c r="F997">
        <v>3085</v>
      </c>
      <c r="G997">
        <v>300</v>
      </c>
      <c r="H997" t="s">
        <v>1239</v>
      </c>
      <c r="I997">
        <v>6845</v>
      </c>
      <c r="J997" t="s">
        <v>1472</v>
      </c>
      <c r="K997" t="s">
        <v>1244</v>
      </c>
      <c r="L997">
        <v>2852</v>
      </c>
      <c r="M997">
        <v>2861</v>
      </c>
      <c r="N997">
        <v>300</v>
      </c>
      <c r="O997" t="s">
        <v>1242</v>
      </c>
      <c r="P997">
        <v>0.77613526794524401</v>
      </c>
      <c r="Q997">
        <v>0.96057205623987096</v>
      </c>
      <c r="R997">
        <v>0.154777609849757</v>
      </c>
      <c r="S997">
        <v>9.6765138391998504E-2</v>
      </c>
      <c r="T997">
        <v>0.67884408323837198</v>
      </c>
      <c r="U997">
        <v>0.67884408323837198</v>
      </c>
      <c r="V997">
        <v>1.28530072750017</v>
      </c>
      <c r="W997">
        <v>1.33</v>
      </c>
      <c r="X997">
        <v>7.26</v>
      </c>
      <c r="Y997">
        <v>49850</v>
      </c>
      <c r="Z997">
        <v>4985</v>
      </c>
      <c r="AA997">
        <v>0.33</v>
      </c>
      <c r="AB997">
        <v>10</v>
      </c>
      <c r="AC997">
        <v>6</v>
      </c>
      <c r="AD997">
        <v>4</v>
      </c>
      <c r="AE997">
        <v>60</v>
      </c>
      <c r="AF997">
        <v>15</v>
      </c>
      <c r="AG997">
        <v>2</v>
      </c>
      <c r="AH997">
        <v>1</v>
      </c>
      <c r="AI997">
        <v>7</v>
      </c>
    </row>
    <row r="998" spans="1:35" x14ac:dyDescent="0.2">
      <c r="A998" s="102">
        <v>755</v>
      </c>
      <c r="B998">
        <v>2331</v>
      </c>
      <c r="C998" t="s">
        <v>1386</v>
      </c>
      <c r="D998" t="s">
        <v>1253</v>
      </c>
      <c r="E998">
        <v>5290</v>
      </c>
      <c r="F998">
        <v>5310</v>
      </c>
      <c r="G998">
        <v>200</v>
      </c>
      <c r="H998" t="s">
        <v>1242</v>
      </c>
      <c r="I998">
        <v>6457</v>
      </c>
      <c r="J998" t="s">
        <v>1563</v>
      </c>
      <c r="K998" t="s">
        <v>1251</v>
      </c>
      <c r="L998">
        <v>3095</v>
      </c>
      <c r="M998">
        <v>3085</v>
      </c>
      <c r="N998">
        <v>300</v>
      </c>
      <c r="O998" t="s">
        <v>1239</v>
      </c>
      <c r="P998">
        <v>0.70673988669004695</v>
      </c>
      <c r="Q998">
        <v>0.88024280144593703</v>
      </c>
      <c r="R998">
        <v>4.2534230784417301E-2</v>
      </c>
      <c r="S998">
        <v>6.1830489133002597E-2</v>
      </c>
      <c r="T998">
        <v>-0.93430064349553699</v>
      </c>
      <c r="U998">
        <v>0.93430064349553699</v>
      </c>
      <c r="V998">
        <v>1.03811718215436</v>
      </c>
      <c r="W998">
        <v>-2.52</v>
      </c>
      <c r="X998">
        <v>12.85</v>
      </c>
      <c r="Y998">
        <v>49376</v>
      </c>
      <c r="Z998">
        <v>6172</v>
      </c>
      <c r="AA998">
        <v>0.33</v>
      </c>
      <c r="AB998">
        <v>8</v>
      </c>
      <c r="AC998">
        <v>5</v>
      </c>
      <c r="AD998">
        <v>3</v>
      </c>
      <c r="AE998">
        <v>62.5</v>
      </c>
      <c r="AF998">
        <v>12</v>
      </c>
      <c r="AG998">
        <v>4</v>
      </c>
      <c r="AH998">
        <v>1</v>
      </c>
      <c r="AI998">
        <v>3</v>
      </c>
    </row>
    <row r="999" spans="1:35" x14ac:dyDescent="0.2">
      <c r="A999" s="102">
        <v>1410</v>
      </c>
      <c r="B999">
        <v>5334</v>
      </c>
      <c r="C999" t="s">
        <v>1482</v>
      </c>
      <c r="D999" t="s">
        <v>1238</v>
      </c>
      <c r="E999">
        <v>1844</v>
      </c>
      <c r="F999">
        <v>1859</v>
      </c>
      <c r="G999">
        <v>500</v>
      </c>
      <c r="H999" t="s">
        <v>1239</v>
      </c>
      <c r="I999">
        <v>9072</v>
      </c>
      <c r="J999" t="s">
        <v>1358</v>
      </c>
      <c r="K999" t="s">
        <v>1359</v>
      </c>
      <c r="L999">
        <v>2247</v>
      </c>
      <c r="M999">
        <v>2251</v>
      </c>
      <c r="N999">
        <v>400</v>
      </c>
      <c r="O999" t="s">
        <v>1242</v>
      </c>
      <c r="P999">
        <v>0.87243877743681397</v>
      </c>
      <c r="Q999">
        <v>0.82672342499529705</v>
      </c>
      <c r="R999">
        <v>0.29917638824857601</v>
      </c>
      <c r="S999">
        <v>2.3932218272699798E-2</v>
      </c>
      <c r="T999">
        <v>1.3553047864258201</v>
      </c>
      <c r="U999">
        <v>1.3553047864258201</v>
      </c>
      <c r="V999">
        <v>0.58686931559698896</v>
      </c>
      <c r="W999">
        <v>4.12</v>
      </c>
      <c r="X999">
        <v>3.23</v>
      </c>
      <c r="Y999">
        <v>49283</v>
      </c>
      <c r="Z999">
        <v>2899</v>
      </c>
      <c r="AA999">
        <v>0</v>
      </c>
      <c r="AB999">
        <v>17</v>
      </c>
      <c r="AC999">
        <v>9</v>
      </c>
      <c r="AD999">
        <v>8</v>
      </c>
      <c r="AE999">
        <v>52.94</v>
      </c>
      <c r="AF999">
        <v>12</v>
      </c>
      <c r="AG999">
        <v>8</v>
      </c>
      <c r="AH999">
        <v>3</v>
      </c>
      <c r="AI999">
        <v>6</v>
      </c>
    </row>
    <row r="1000" spans="1:35" x14ac:dyDescent="0.2">
      <c r="A1000" s="102">
        <v>98</v>
      </c>
      <c r="B1000">
        <v>3635</v>
      </c>
      <c r="C1000" t="s">
        <v>44</v>
      </c>
      <c r="D1000" t="s">
        <v>1241</v>
      </c>
      <c r="E1000">
        <v>2830</v>
      </c>
      <c r="F1000">
        <v>2939</v>
      </c>
      <c r="G1000">
        <v>300</v>
      </c>
      <c r="H1000" t="s">
        <v>1239</v>
      </c>
      <c r="I1000">
        <v>6951</v>
      </c>
      <c r="J1000" t="s">
        <v>226</v>
      </c>
      <c r="K1000" t="s">
        <v>1244</v>
      </c>
      <c r="L1000">
        <v>3065</v>
      </c>
      <c r="M1000">
        <v>3105</v>
      </c>
      <c r="N1000">
        <v>300</v>
      </c>
      <c r="O1000" t="s">
        <v>1242</v>
      </c>
      <c r="P1000">
        <v>0.70164558432532598</v>
      </c>
      <c r="Q1000">
        <v>0.94424432429952398</v>
      </c>
      <c r="R1000" s="15">
        <v>0.49566994924430902</v>
      </c>
      <c r="S1000">
        <v>9.5104212825897302E-2</v>
      </c>
      <c r="T1000">
        <v>2.5355768446644</v>
      </c>
      <c r="U1000">
        <v>2.5355768446644</v>
      </c>
      <c r="V1000">
        <v>1.8123697631181701</v>
      </c>
      <c r="W1000">
        <v>9.82</v>
      </c>
      <c r="X1000">
        <v>5.35</v>
      </c>
      <c r="Y1000">
        <v>49192</v>
      </c>
      <c r="Z1000">
        <v>3279</v>
      </c>
      <c r="AA1000">
        <v>0.28999999999999998</v>
      </c>
      <c r="AB1000">
        <v>15</v>
      </c>
      <c r="AC1000">
        <v>7</v>
      </c>
      <c r="AD1000">
        <v>8</v>
      </c>
      <c r="AE1000">
        <v>46.67</v>
      </c>
      <c r="AF1000">
        <v>11</v>
      </c>
      <c r="AG1000">
        <v>5</v>
      </c>
      <c r="AH1000">
        <v>5</v>
      </c>
      <c r="AI1000">
        <v>5</v>
      </c>
    </row>
    <row r="1001" spans="1:35" x14ac:dyDescent="0.2">
      <c r="A1001" s="102">
        <v>743</v>
      </c>
      <c r="B1001">
        <v>1944</v>
      </c>
      <c r="C1001" t="s">
        <v>1549</v>
      </c>
      <c r="D1001" t="s">
        <v>1249</v>
      </c>
      <c r="E1001">
        <v>1704</v>
      </c>
      <c r="F1001">
        <v>1717</v>
      </c>
      <c r="G1001">
        <v>600</v>
      </c>
      <c r="H1001" t="s">
        <v>1239</v>
      </c>
      <c r="I1001">
        <v>9505</v>
      </c>
      <c r="J1001" t="s">
        <v>1590</v>
      </c>
      <c r="K1001" t="s">
        <v>1296</v>
      </c>
      <c r="L1001">
        <v>815</v>
      </c>
      <c r="M1001">
        <v>796</v>
      </c>
      <c r="N1001">
        <v>1300</v>
      </c>
      <c r="O1001" t="s">
        <v>1242</v>
      </c>
      <c r="P1001">
        <v>0.88553099488512499</v>
      </c>
      <c r="Q1001">
        <v>0.88121188433579001</v>
      </c>
      <c r="R1001" s="15">
        <v>4.6551498669153199E-6</v>
      </c>
      <c r="S1001">
        <v>1.7720732547643801E-2</v>
      </c>
      <c r="T1001">
        <v>0.56549819784690103</v>
      </c>
      <c r="U1001">
        <v>0.56549819784690103</v>
      </c>
      <c r="V1001">
        <v>0.48005826028291898</v>
      </c>
      <c r="W1001">
        <v>1.36</v>
      </c>
      <c r="X1001">
        <v>0.45</v>
      </c>
      <c r="Y1001">
        <v>49027</v>
      </c>
      <c r="Z1001">
        <v>2451</v>
      </c>
      <c r="AA1001">
        <v>0.15</v>
      </c>
      <c r="AB1001">
        <v>20</v>
      </c>
      <c r="AC1001">
        <v>11</v>
      </c>
      <c r="AD1001">
        <v>9</v>
      </c>
      <c r="AE1001">
        <v>55</v>
      </c>
      <c r="AF1001">
        <v>14</v>
      </c>
      <c r="AG1001">
        <v>6</v>
      </c>
      <c r="AH1001">
        <v>2</v>
      </c>
      <c r="AI1001">
        <v>12</v>
      </c>
    </row>
    <row r="1002" spans="1:35" x14ac:dyDescent="0.2">
      <c r="A1002" s="102">
        <v>77</v>
      </c>
      <c r="B1002">
        <v>4534</v>
      </c>
      <c r="C1002" t="s">
        <v>1490</v>
      </c>
      <c r="D1002" t="s">
        <v>1261</v>
      </c>
      <c r="E1002">
        <v>4110</v>
      </c>
      <c r="F1002">
        <v>4065</v>
      </c>
      <c r="G1002">
        <v>200</v>
      </c>
      <c r="H1002" t="s">
        <v>1242</v>
      </c>
      <c r="I1002">
        <v>6178</v>
      </c>
      <c r="J1002" t="s">
        <v>1680</v>
      </c>
      <c r="K1002" t="s">
        <v>1253</v>
      </c>
      <c r="L1002">
        <v>989</v>
      </c>
      <c r="M1002">
        <v>985.9</v>
      </c>
      <c r="N1002">
        <v>800</v>
      </c>
      <c r="O1002" t="s">
        <v>1239</v>
      </c>
      <c r="P1002">
        <v>0.85281792651653798</v>
      </c>
      <c r="Q1002">
        <v>0.947798089996434</v>
      </c>
      <c r="R1002">
        <v>1.36361331420523E-2</v>
      </c>
      <c r="S1002">
        <v>5.3404760737263197E-2</v>
      </c>
      <c r="T1002">
        <v>-2.1446945666952599</v>
      </c>
      <c r="U1002">
        <v>2.1446945666952599</v>
      </c>
      <c r="V1002">
        <v>0.34833295110378598</v>
      </c>
      <c r="W1002">
        <v>-3.86</v>
      </c>
      <c r="X1002">
        <v>2.99</v>
      </c>
      <c r="Y1002">
        <v>49009</v>
      </c>
      <c r="Z1002">
        <v>2579</v>
      </c>
      <c r="AA1002">
        <v>0.04</v>
      </c>
      <c r="AB1002">
        <v>19</v>
      </c>
      <c r="AC1002">
        <v>9</v>
      </c>
      <c r="AD1002">
        <v>10</v>
      </c>
      <c r="AE1002">
        <v>47.37</v>
      </c>
      <c r="AF1002">
        <v>14</v>
      </c>
      <c r="AG1002">
        <v>6</v>
      </c>
      <c r="AH1002">
        <v>5</v>
      </c>
      <c r="AI1002">
        <v>8</v>
      </c>
    </row>
    <row r="1003" spans="1:35" x14ac:dyDescent="0.2">
      <c r="A1003" s="102">
        <v>1358</v>
      </c>
      <c r="B1003">
        <v>6371</v>
      </c>
      <c r="C1003" t="s">
        <v>1399</v>
      </c>
      <c r="D1003" t="s">
        <v>1251</v>
      </c>
      <c r="E1003">
        <v>3010</v>
      </c>
      <c r="F1003">
        <v>3070</v>
      </c>
      <c r="G1003">
        <v>300</v>
      </c>
      <c r="H1003" t="s">
        <v>1242</v>
      </c>
      <c r="I1003">
        <v>9069</v>
      </c>
      <c r="J1003" t="s">
        <v>1349</v>
      </c>
      <c r="K1003" t="s">
        <v>1359</v>
      </c>
      <c r="L1003">
        <v>813</v>
      </c>
      <c r="M1003">
        <v>827</v>
      </c>
      <c r="N1003">
        <v>1100</v>
      </c>
      <c r="O1003" t="s">
        <v>1239</v>
      </c>
      <c r="P1003">
        <v>0.92532272995572196</v>
      </c>
      <c r="Q1003">
        <v>0.83145968602050602</v>
      </c>
      <c r="R1003">
        <v>1.5146664950724699E-2</v>
      </c>
      <c r="S1003">
        <v>1.43613645539986E-2</v>
      </c>
      <c r="T1003">
        <v>-2.0505121631604002</v>
      </c>
      <c r="U1003">
        <v>2.0505121631604002</v>
      </c>
      <c r="V1003">
        <v>2.1630922648986299</v>
      </c>
      <c r="W1003">
        <v>-10.46</v>
      </c>
      <c r="X1003">
        <v>1.23</v>
      </c>
      <c r="Y1003">
        <v>48478</v>
      </c>
      <c r="Z1003">
        <v>3030</v>
      </c>
      <c r="AA1003">
        <v>0.17</v>
      </c>
      <c r="AB1003">
        <v>16</v>
      </c>
      <c r="AC1003">
        <v>10</v>
      </c>
      <c r="AD1003">
        <v>6</v>
      </c>
      <c r="AE1003">
        <v>62.5</v>
      </c>
      <c r="AF1003">
        <v>11</v>
      </c>
      <c r="AG1003">
        <v>6</v>
      </c>
      <c r="AH1003">
        <v>5</v>
      </c>
      <c r="AI1003">
        <v>5</v>
      </c>
    </row>
    <row r="1004" spans="1:35" x14ac:dyDescent="0.2">
      <c r="A1004" s="102">
        <v>642</v>
      </c>
      <c r="B1004">
        <v>7278</v>
      </c>
      <c r="C1004" t="s">
        <v>43</v>
      </c>
      <c r="D1004" t="s">
        <v>1256</v>
      </c>
      <c r="E1004">
        <v>2182</v>
      </c>
      <c r="F1004">
        <v>2099</v>
      </c>
      <c r="G1004">
        <v>500</v>
      </c>
      <c r="H1004" t="s">
        <v>1239</v>
      </c>
      <c r="I1004">
        <v>7327</v>
      </c>
      <c r="J1004" t="s">
        <v>1487</v>
      </c>
      <c r="K1004" t="s">
        <v>1294</v>
      </c>
      <c r="L1004">
        <v>2484</v>
      </c>
      <c r="M1004">
        <v>2453</v>
      </c>
      <c r="N1004">
        <v>400</v>
      </c>
      <c r="O1004" t="s">
        <v>1242</v>
      </c>
      <c r="P1004">
        <v>0.95293646475043603</v>
      </c>
      <c r="Q1004">
        <v>0.88941903316969795</v>
      </c>
      <c r="R1004">
        <v>9.1755149518262399E-2</v>
      </c>
      <c r="S1004" s="15">
        <v>4.1415469654995797E-2</v>
      </c>
      <c r="T1004">
        <v>0.89807065709795297</v>
      </c>
      <c r="U1004">
        <v>0.89807065709795297</v>
      </c>
      <c r="V1004">
        <v>1.2147374640165201</v>
      </c>
      <c r="W1004">
        <v>2.2999999999999998</v>
      </c>
      <c r="X1004">
        <v>6.96</v>
      </c>
      <c r="Y1004">
        <v>47830</v>
      </c>
      <c r="Z1004">
        <v>47830</v>
      </c>
      <c r="AA1004">
        <v>2.29</v>
      </c>
      <c r="AB1004">
        <v>1</v>
      </c>
      <c r="AC1004">
        <v>1</v>
      </c>
      <c r="AD1004">
        <v>0</v>
      </c>
      <c r="AE1004">
        <v>100</v>
      </c>
      <c r="AF1004">
        <v>6</v>
      </c>
      <c r="AG1004">
        <v>1</v>
      </c>
      <c r="AH1004">
        <v>0</v>
      </c>
      <c r="AI1004">
        <v>0</v>
      </c>
    </row>
    <row r="1005" spans="1:35" x14ac:dyDescent="0.2">
      <c r="A1005" s="102">
        <v>310</v>
      </c>
      <c r="B1005">
        <v>5333</v>
      </c>
      <c r="C1005" t="s">
        <v>234</v>
      </c>
      <c r="D1005" t="s">
        <v>1238</v>
      </c>
      <c r="E1005">
        <v>1817</v>
      </c>
      <c r="F1005">
        <v>1826</v>
      </c>
      <c r="G1005">
        <v>600</v>
      </c>
      <c r="H1005" t="s">
        <v>1239</v>
      </c>
      <c r="I1005">
        <v>6448</v>
      </c>
      <c r="J1005" t="s">
        <v>439</v>
      </c>
      <c r="K1005" t="s">
        <v>1244</v>
      </c>
      <c r="L1005">
        <v>2004</v>
      </c>
      <c r="M1005">
        <v>2040</v>
      </c>
      <c r="N1005">
        <v>500</v>
      </c>
      <c r="O1005" t="s">
        <v>1242</v>
      </c>
      <c r="P1005">
        <v>0.73184556556919</v>
      </c>
      <c r="Q1005">
        <v>0.91469396011098503</v>
      </c>
      <c r="R1005" s="15">
        <v>0.28732888444236299</v>
      </c>
      <c r="S1005" s="15">
        <v>1.44195007928207E-2</v>
      </c>
      <c r="T1005">
        <v>2.7917796687163601</v>
      </c>
      <c r="U1005">
        <v>2.7917796687163601</v>
      </c>
      <c r="V1005">
        <v>2.5976261483107499</v>
      </c>
      <c r="W1005">
        <v>5.85</v>
      </c>
      <c r="X1005">
        <v>7.41</v>
      </c>
      <c r="Y1005">
        <v>47597</v>
      </c>
      <c r="Z1005">
        <v>3661</v>
      </c>
      <c r="AA1005">
        <v>0.18</v>
      </c>
      <c r="AB1005">
        <v>13</v>
      </c>
      <c r="AC1005">
        <v>7</v>
      </c>
      <c r="AD1005">
        <v>6</v>
      </c>
      <c r="AE1005">
        <v>53.85</v>
      </c>
      <c r="AF1005">
        <v>15</v>
      </c>
      <c r="AG1005">
        <v>4</v>
      </c>
      <c r="AH1005">
        <v>2</v>
      </c>
      <c r="AI1005">
        <v>7</v>
      </c>
    </row>
    <row r="1006" spans="1:35" x14ac:dyDescent="0.2">
      <c r="A1006" s="102">
        <v>1617</v>
      </c>
      <c r="B1006">
        <v>5110</v>
      </c>
      <c r="C1006" t="s">
        <v>1098</v>
      </c>
      <c r="D1006" t="s">
        <v>1367</v>
      </c>
      <c r="E1006">
        <v>1199</v>
      </c>
      <c r="F1006">
        <v>1208</v>
      </c>
      <c r="G1006">
        <v>800</v>
      </c>
      <c r="H1006" t="s">
        <v>1242</v>
      </c>
      <c r="I1006">
        <v>9513</v>
      </c>
      <c r="J1006" t="s">
        <v>1448</v>
      </c>
      <c r="K1006" t="s">
        <v>1296</v>
      </c>
      <c r="L1006">
        <v>2454</v>
      </c>
      <c r="M1006">
        <v>2432</v>
      </c>
      <c r="N1006">
        <v>400</v>
      </c>
      <c r="O1006" t="s">
        <v>1239</v>
      </c>
      <c r="P1006">
        <v>0.927741684970112</v>
      </c>
      <c r="Q1006">
        <v>0.808040814004793</v>
      </c>
      <c r="R1006" s="15">
        <v>0.45345410643700801</v>
      </c>
      <c r="S1006" s="106">
        <v>7.8248244238964204E-2</v>
      </c>
      <c r="T1006">
        <v>-0.76709325505302295</v>
      </c>
      <c r="U1006">
        <v>0.76709325505302295</v>
      </c>
      <c r="V1006">
        <v>0.79168292127992101</v>
      </c>
      <c r="W1006">
        <v>-3.27</v>
      </c>
      <c r="X1006">
        <v>0.66</v>
      </c>
      <c r="Y1006">
        <v>47365</v>
      </c>
      <c r="Z1006">
        <v>3383</v>
      </c>
      <c r="AA1006">
        <v>0.2</v>
      </c>
      <c r="AB1006">
        <v>14</v>
      </c>
      <c r="AC1006">
        <v>7</v>
      </c>
      <c r="AD1006">
        <v>7</v>
      </c>
      <c r="AE1006">
        <v>50</v>
      </c>
      <c r="AF1006">
        <v>13</v>
      </c>
      <c r="AG1006">
        <v>4</v>
      </c>
      <c r="AH1006">
        <v>2</v>
      </c>
      <c r="AI1006">
        <v>8</v>
      </c>
    </row>
    <row r="1007" spans="1:35" x14ac:dyDescent="0.2">
      <c r="A1007" s="102">
        <v>264</v>
      </c>
      <c r="B1007">
        <v>2001</v>
      </c>
      <c r="C1007" t="s">
        <v>1160</v>
      </c>
      <c r="D1007" t="s">
        <v>1266</v>
      </c>
      <c r="E1007">
        <v>1630</v>
      </c>
      <c r="F1007">
        <v>1606</v>
      </c>
      <c r="G1007">
        <v>600</v>
      </c>
      <c r="H1007" t="s">
        <v>1239</v>
      </c>
      <c r="I1007">
        <v>5214</v>
      </c>
      <c r="J1007" t="s">
        <v>1518</v>
      </c>
      <c r="K1007" t="s">
        <v>1238</v>
      </c>
      <c r="L1007">
        <v>1953</v>
      </c>
      <c r="M1007">
        <v>1984</v>
      </c>
      <c r="N1007">
        <v>500</v>
      </c>
      <c r="O1007" t="s">
        <v>1242</v>
      </c>
      <c r="P1007">
        <v>0.76586699918484002</v>
      </c>
      <c r="Q1007">
        <v>0.919387475379981</v>
      </c>
      <c r="R1007">
        <v>7.3694861876646395E-2</v>
      </c>
      <c r="S1007">
        <v>1.50291400620937E-2</v>
      </c>
      <c r="T1007">
        <v>2.25258970836581</v>
      </c>
      <c r="U1007">
        <v>2.25258970836581</v>
      </c>
      <c r="V1007">
        <v>2.2248048090724599</v>
      </c>
      <c r="W1007">
        <v>9.61</v>
      </c>
      <c r="X1007">
        <v>2.86</v>
      </c>
      <c r="Y1007">
        <v>47263</v>
      </c>
      <c r="Z1007">
        <v>2488</v>
      </c>
      <c r="AA1007">
        <v>0.04</v>
      </c>
      <c r="AB1007">
        <v>19</v>
      </c>
      <c r="AC1007">
        <v>11</v>
      </c>
      <c r="AD1007">
        <v>8</v>
      </c>
      <c r="AE1007">
        <v>57.89</v>
      </c>
      <c r="AF1007">
        <v>13</v>
      </c>
      <c r="AG1007">
        <v>6</v>
      </c>
      <c r="AH1007">
        <v>6</v>
      </c>
      <c r="AI1007">
        <v>7</v>
      </c>
    </row>
    <row r="1008" spans="1:35" x14ac:dyDescent="0.2">
      <c r="A1008" s="102">
        <v>66</v>
      </c>
      <c r="B1008">
        <v>7729</v>
      </c>
      <c r="C1008" t="s">
        <v>544</v>
      </c>
      <c r="D1008" t="s">
        <v>1248</v>
      </c>
      <c r="E1008">
        <v>3600</v>
      </c>
      <c r="F1008">
        <v>3715</v>
      </c>
      <c r="G1008">
        <v>200</v>
      </c>
      <c r="H1008" t="s">
        <v>1242</v>
      </c>
      <c r="I1008">
        <v>8425</v>
      </c>
      <c r="J1008" t="s">
        <v>1416</v>
      </c>
      <c r="K1008" t="s">
        <v>1245</v>
      </c>
      <c r="L1008">
        <v>3085</v>
      </c>
      <c r="M1008">
        <v>3115</v>
      </c>
      <c r="N1008">
        <v>200</v>
      </c>
      <c r="O1008" t="s">
        <v>1239</v>
      </c>
      <c r="P1008">
        <v>0.76469592836234901</v>
      </c>
      <c r="Q1008">
        <v>0.95117694370138794</v>
      </c>
      <c r="R1008" s="106">
        <v>2.3440403572985899E-3</v>
      </c>
      <c r="S1008">
        <v>1.30577695284961E-2</v>
      </c>
      <c r="T1008">
        <v>-0.46795359935628</v>
      </c>
      <c r="U1008">
        <v>0.46795359935628</v>
      </c>
      <c r="V1008">
        <v>0.352641140614673</v>
      </c>
      <c r="W1008">
        <v>-1.66</v>
      </c>
      <c r="X1008">
        <v>16.149999999999999</v>
      </c>
      <c r="Y1008">
        <v>46286</v>
      </c>
      <c r="Z1008">
        <v>5143</v>
      </c>
      <c r="AA1008">
        <v>0.03</v>
      </c>
      <c r="AB1008">
        <v>9</v>
      </c>
      <c r="AC1008">
        <v>3</v>
      </c>
      <c r="AD1008">
        <v>6</v>
      </c>
      <c r="AE1008">
        <v>33.33</v>
      </c>
      <c r="AF1008">
        <v>11</v>
      </c>
      <c r="AG1008">
        <v>3</v>
      </c>
      <c r="AH1008">
        <v>3</v>
      </c>
      <c r="AI1008">
        <v>3</v>
      </c>
    </row>
    <row r="1009" spans="1:35" x14ac:dyDescent="0.2">
      <c r="A1009" s="102">
        <v>793</v>
      </c>
      <c r="B1009">
        <v>7327</v>
      </c>
      <c r="C1009" t="s">
        <v>1487</v>
      </c>
      <c r="D1009" t="s">
        <v>1294</v>
      </c>
      <c r="E1009">
        <v>2484</v>
      </c>
      <c r="F1009">
        <v>2453</v>
      </c>
      <c r="G1009">
        <v>300</v>
      </c>
      <c r="H1009" t="s">
        <v>1242</v>
      </c>
      <c r="I1009">
        <v>8058</v>
      </c>
      <c r="J1009" t="s">
        <v>1575</v>
      </c>
      <c r="K1009" t="s">
        <v>1246</v>
      </c>
      <c r="L1009">
        <v>2769</v>
      </c>
      <c r="M1009">
        <v>2798.5</v>
      </c>
      <c r="N1009">
        <v>300</v>
      </c>
      <c r="O1009" t="s">
        <v>1239</v>
      </c>
      <c r="P1009">
        <v>0.75855859206362797</v>
      </c>
      <c r="Q1009">
        <v>0.87746867365618098</v>
      </c>
      <c r="R1009">
        <v>0.37555054149885098</v>
      </c>
      <c r="S1009">
        <v>6.89134040520549E-2</v>
      </c>
      <c r="T1009">
        <v>-2.5759370429074</v>
      </c>
      <c r="U1009">
        <v>2.5759370429074</v>
      </c>
      <c r="V1009">
        <v>2.3233444789078401</v>
      </c>
      <c r="W1009">
        <v>-14.25</v>
      </c>
      <c r="X1009">
        <v>12.35</v>
      </c>
      <c r="Y1009">
        <v>45927</v>
      </c>
      <c r="Z1009">
        <v>11482</v>
      </c>
      <c r="AA1009">
        <v>0.52</v>
      </c>
      <c r="AB1009">
        <v>4</v>
      </c>
      <c r="AC1009">
        <v>3</v>
      </c>
      <c r="AD1009">
        <v>1</v>
      </c>
      <c r="AE1009">
        <v>75</v>
      </c>
      <c r="AF1009">
        <v>16</v>
      </c>
      <c r="AG1009">
        <v>1</v>
      </c>
      <c r="AH1009">
        <v>0</v>
      </c>
      <c r="AI1009">
        <v>3</v>
      </c>
    </row>
    <row r="1010" spans="1:35" x14ac:dyDescent="0.2">
      <c r="A1010" s="102">
        <v>1266</v>
      </c>
      <c r="B1010">
        <v>4324</v>
      </c>
      <c r="C1010" t="s">
        <v>1471</v>
      </c>
      <c r="D1010" t="s">
        <v>1253</v>
      </c>
      <c r="E1010">
        <v>3060</v>
      </c>
      <c r="F1010">
        <v>3060</v>
      </c>
      <c r="G1010">
        <v>300</v>
      </c>
      <c r="H1010" t="s">
        <v>1242</v>
      </c>
      <c r="I1010">
        <v>8086</v>
      </c>
      <c r="J1010" t="s">
        <v>1522</v>
      </c>
      <c r="K1010" t="s">
        <v>1248</v>
      </c>
      <c r="L1010">
        <v>1209</v>
      </c>
      <c r="M1010">
        <v>1205</v>
      </c>
      <c r="N1010">
        <v>800</v>
      </c>
      <c r="O1010" t="s">
        <v>1239</v>
      </c>
      <c r="P1010">
        <v>0.76864797682561503</v>
      </c>
      <c r="Q1010">
        <v>0.83973768138599802</v>
      </c>
      <c r="R1010">
        <v>0.123171869887976</v>
      </c>
      <c r="S1010">
        <v>1.5609560013752801E-2</v>
      </c>
      <c r="T1010">
        <v>-3.0238736321799098</v>
      </c>
      <c r="U1010">
        <v>3.0238736321799098</v>
      </c>
      <c r="V1010">
        <v>2.1998222413240098</v>
      </c>
      <c r="W1010">
        <v>-17.54</v>
      </c>
      <c r="X1010">
        <v>5.01</v>
      </c>
      <c r="Y1010">
        <v>45374</v>
      </c>
      <c r="Z1010">
        <v>3025</v>
      </c>
      <c r="AA1010">
        <v>0.18</v>
      </c>
      <c r="AB1010">
        <v>15</v>
      </c>
      <c r="AC1010">
        <v>7</v>
      </c>
      <c r="AD1010">
        <v>8</v>
      </c>
      <c r="AE1010">
        <v>46.67</v>
      </c>
      <c r="AF1010">
        <v>12</v>
      </c>
      <c r="AG1010">
        <v>7</v>
      </c>
      <c r="AH1010">
        <v>3</v>
      </c>
      <c r="AI1010">
        <v>5</v>
      </c>
    </row>
    <row r="1011" spans="1:35" x14ac:dyDescent="0.2">
      <c r="A1011" s="102">
        <v>1694</v>
      </c>
      <c r="B1011">
        <v>4452</v>
      </c>
      <c r="C1011" t="s">
        <v>1469</v>
      </c>
      <c r="D1011" t="s">
        <v>1263</v>
      </c>
      <c r="E1011">
        <v>8040</v>
      </c>
      <c r="F1011">
        <v>8126</v>
      </c>
      <c r="G1011">
        <v>100</v>
      </c>
      <c r="H1011" t="s">
        <v>1239</v>
      </c>
      <c r="I1011">
        <v>7752</v>
      </c>
      <c r="J1011" t="s">
        <v>806</v>
      </c>
      <c r="K1011" t="s">
        <v>1244</v>
      </c>
      <c r="L1011">
        <v>1062</v>
      </c>
      <c r="M1011">
        <v>1061</v>
      </c>
      <c r="N1011">
        <v>800</v>
      </c>
      <c r="O1011" t="s">
        <v>1242</v>
      </c>
      <c r="P1011">
        <v>0.58322917998595203</v>
      </c>
      <c r="Q1011">
        <v>0.80047357073511405</v>
      </c>
      <c r="R1011">
        <v>0.32415825469944898</v>
      </c>
      <c r="S1011">
        <v>5.3063555441125801E-2</v>
      </c>
      <c r="T1011">
        <v>0.29104826448175097</v>
      </c>
      <c r="U1011">
        <v>0.29104826448175097</v>
      </c>
      <c r="V1011">
        <v>6.2044406636295998E-2</v>
      </c>
      <c r="W1011">
        <v>1.38</v>
      </c>
      <c r="X1011">
        <v>4.45</v>
      </c>
      <c r="Y1011">
        <v>45172</v>
      </c>
      <c r="Z1011">
        <v>3011</v>
      </c>
      <c r="AA1011">
        <v>0.14000000000000001</v>
      </c>
      <c r="AB1011">
        <v>15</v>
      </c>
      <c r="AC1011">
        <v>8</v>
      </c>
      <c r="AD1011">
        <v>7</v>
      </c>
      <c r="AE1011">
        <v>53.33</v>
      </c>
      <c r="AF1011">
        <v>11</v>
      </c>
      <c r="AG1011">
        <v>6</v>
      </c>
      <c r="AH1011">
        <v>4</v>
      </c>
      <c r="AI1011">
        <v>5</v>
      </c>
    </row>
    <row r="1012" spans="1:35" x14ac:dyDescent="0.2">
      <c r="A1012" s="102">
        <v>1596</v>
      </c>
      <c r="B1012">
        <v>4183</v>
      </c>
      <c r="C1012" t="s">
        <v>1432</v>
      </c>
      <c r="D1012" t="s">
        <v>1263</v>
      </c>
      <c r="E1012">
        <v>2400</v>
      </c>
      <c r="F1012">
        <v>2450</v>
      </c>
      <c r="G1012">
        <v>400</v>
      </c>
      <c r="H1012" t="s">
        <v>1239</v>
      </c>
      <c r="I1012">
        <v>7167</v>
      </c>
      <c r="J1012" t="s">
        <v>1324</v>
      </c>
      <c r="K1012" t="s">
        <v>1294</v>
      </c>
      <c r="L1012">
        <v>228</v>
      </c>
      <c r="M1012">
        <v>219</v>
      </c>
      <c r="N1012">
        <v>4500</v>
      </c>
      <c r="O1012" t="s">
        <v>1242</v>
      </c>
      <c r="P1012">
        <v>0.78158944890064097</v>
      </c>
      <c r="Q1012">
        <v>0.80973334077621095</v>
      </c>
      <c r="R1012">
        <v>0.12842155377359801</v>
      </c>
      <c r="S1012" s="106">
        <v>4.4561220645666103E-2</v>
      </c>
      <c r="T1012">
        <v>2.8359653543459902</v>
      </c>
      <c r="U1012">
        <v>2.8359653543459902</v>
      </c>
      <c r="V1012">
        <v>2.4790931059403398</v>
      </c>
      <c r="W1012">
        <v>12.36</v>
      </c>
      <c r="X1012">
        <v>0.56000000000000005</v>
      </c>
      <c r="Y1012">
        <v>44485</v>
      </c>
      <c r="Z1012">
        <v>2471</v>
      </c>
      <c r="AA1012">
        <v>0.15</v>
      </c>
      <c r="AB1012">
        <v>18</v>
      </c>
      <c r="AC1012">
        <v>8</v>
      </c>
      <c r="AD1012">
        <v>10</v>
      </c>
      <c r="AE1012">
        <v>44.44</v>
      </c>
      <c r="AF1012">
        <v>14</v>
      </c>
      <c r="AG1012">
        <v>5</v>
      </c>
      <c r="AH1012">
        <v>4</v>
      </c>
      <c r="AI1012">
        <v>9</v>
      </c>
    </row>
    <row r="1013" spans="1:35" x14ac:dyDescent="0.2">
      <c r="A1013" s="102">
        <v>1411</v>
      </c>
      <c r="B1013">
        <v>7762</v>
      </c>
      <c r="C1013" t="s">
        <v>1444</v>
      </c>
      <c r="D1013" t="s">
        <v>1248</v>
      </c>
      <c r="E1013">
        <v>456</v>
      </c>
      <c r="F1013">
        <v>459</v>
      </c>
      <c r="G1013">
        <v>2300</v>
      </c>
      <c r="H1013" t="s">
        <v>1242</v>
      </c>
      <c r="I1013">
        <v>8358</v>
      </c>
      <c r="J1013" t="s">
        <v>1512</v>
      </c>
      <c r="K1013" t="s">
        <v>1294</v>
      </c>
      <c r="L1013">
        <v>428</v>
      </c>
      <c r="M1013">
        <v>435</v>
      </c>
      <c r="N1013">
        <v>2400</v>
      </c>
      <c r="O1013" t="s">
        <v>1239</v>
      </c>
      <c r="P1013">
        <v>0.76780602475224202</v>
      </c>
      <c r="Q1013">
        <v>0.82668698735592905</v>
      </c>
      <c r="R1013">
        <v>0.16320165959803701</v>
      </c>
      <c r="S1013">
        <v>1.9048276775779801E-2</v>
      </c>
      <c r="T1013">
        <v>-1.57922262547517</v>
      </c>
      <c r="U1013">
        <v>1.57922262547517</v>
      </c>
      <c r="V1013">
        <v>1.42452869373181</v>
      </c>
      <c r="W1013">
        <v>-11.89</v>
      </c>
      <c r="X1013">
        <v>1.1100000000000001</v>
      </c>
      <c r="Y1013">
        <v>44210</v>
      </c>
      <c r="Z1013">
        <v>1524</v>
      </c>
      <c r="AA1013">
        <v>0.12</v>
      </c>
      <c r="AB1013">
        <v>29</v>
      </c>
      <c r="AC1013">
        <v>17</v>
      </c>
      <c r="AD1013">
        <v>12</v>
      </c>
      <c r="AE1013">
        <v>58.62</v>
      </c>
      <c r="AF1013">
        <v>9</v>
      </c>
      <c r="AG1013">
        <v>16</v>
      </c>
      <c r="AH1013">
        <v>11</v>
      </c>
      <c r="AI1013">
        <v>2</v>
      </c>
    </row>
    <row r="1014" spans="1:35" x14ac:dyDescent="0.2">
      <c r="A1014" s="102">
        <v>1035</v>
      </c>
      <c r="B1014">
        <v>6501</v>
      </c>
      <c r="C1014" t="s">
        <v>1425</v>
      </c>
      <c r="D1014" t="s">
        <v>1244</v>
      </c>
      <c r="E1014">
        <v>3965</v>
      </c>
      <c r="F1014">
        <v>4020</v>
      </c>
      <c r="G1014">
        <v>200</v>
      </c>
      <c r="H1014" t="s">
        <v>1239</v>
      </c>
      <c r="I1014">
        <v>8850</v>
      </c>
      <c r="J1014" t="s">
        <v>2059</v>
      </c>
      <c r="K1014" t="s">
        <v>1260</v>
      </c>
      <c r="L1014">
        <v>2470</v>
      </c>
      <c r="M1014">
        <v>2462</v>
      </c>
      <c r="N1014">
        <v>300</v>
      </c>
      <c r="O1014" t="s">
        <v>1242</v>
      </c>
      <c r="P1014">
        <v>0.73334461328431699</v>
      </c>
      <c r="Q1014">
        <v>0.85637899504431603</v>
      </c>
      <c r="R1014">
        <v>0.33446421448121799</v>
      </c>
      <c r="S1014" s="15">
        <v>6.2301763800104902E-2</v>
      </c>
      <c r="T1014">
        <v>0.66320596834683798</v>
      </c>
      <c r="U1014">
        <v>0.66320596834683798</v>
      </c>
      <c r="V1014">
        <v>0.55542331528079503</v>
      </c>
      <c r="W1014">
        <v>2.62</v>
      </c>
      <c r="X1014">
        <v>8.1300000000000008</v>
      </c>
      <c r="Y1014">
        <v>44091</v>
      </c>
      <c r="Z1014">
        <v>2756</v>
      </c>
      <c r="AA1014">
        <v>0.3</v>
      </c>
      <c r="AB1014">
        <v>16</v>
      </c>
      <c r="AC1014">
        <v>8</v>
      </c>
      <c r="AD1014">
        <v>8</v>
      </c>
      <c r="AE1014">
        <v>50</v>
      </c>
      <c r="AF1014">
        <v>14</v>
      </c>
      <c r="AG1014">
        <v>5</v>
      </c>
      <c r="AH1014">
        <v>2</v>
      </c>
      <c r="AI1014">
        <v>9</v>
      </c>
    </row>
    <row r="1015" spans="1:35" x14ac:dyDescent="0.2">
      <c r="A1015" s="102">
        <v>1252</v>
      </c>
      <c r="B1015">
        <v>7267</v>
      </c>
      <c r="C1015" t="s">
        <v>58</v>
      </c>
      <c r="D1015" t="s">
        <v>1256</v>
      </c>
      <c r="E1015">
        <v>2902</v>
      </c>
      <c r="F1015">
        <v>2935</v>
      </c>
      <c r="G1015">
        <v>300</v>
      </c>
      <c r="H1015" t="s">
        <v>1239</v>
      </c>
      <c r="I1015">
        <v>7762</v>
      </c>
      <c r="J1015" t="s">
        <v>1444</v>
      </c>
      <c r="K1015" t="s">
        <v>1248</v>
      </c>
      <c r="L1015">
        <v>456</v>
      </c>
      <c r="M1015">
        <v>459</v>
      </c>
      <c r="N1015">
        <v>1900</v>
      </c>
      <c r="O1015" t="s">
        <v>1242</v>
      </c>
      <c r="P1015">
        <v>0.74372907309720504</v>
      </c>
      <c r="Q1015">
        <v>0.84037391810045403</v>
      </c>
      <c r="R1015">
        <v>0.36299894296199797</v>
      </c>
      <c r="S1015">
        <v>3.9583679917865097E-3</v>
      </c>
      <c r="T1015">
        <v>3.4721843637315599</v>
      </c>
      <c r="U1015">
        <v>3.4721843637315599</v>
      </c>
      <c r="V1015">
        <v>3.6192111331637999</v>
      </c>
      <c r="W1015">
        <v>16.8</v>
      </c>
      <c r="X1015">
        <v>0.95</v>
      </c>
      <c r="Y1015">
        <v>44001</v>
      </c>
      <c r="Z1015">
        <v>2750</v>
      </c>
      <c r="AA1015">
        <v>0.15</v>
      </c>
      <c r="AB1015">
        <v>16</v>
      </c>
      <c r="AC1015">
        <v>9</v>
      </c>
      <c r="AD1015">
        <v>7</v>
      </c>
      <c r="AE1015">
        <v>56.25</v>
      </c>
      <c r="AF1015">
        <v>14</v>
      </c>
      <c r="AG1015">
        <v>5</v>
      </c>
      <c r="AH1015">
        <v>4</v>
      </c>
      <c r="AI1015">
        <v>7</v>
      </c>
    </row>
    <row r="1016" spans="1:35" x14ac:dyDescent="0.2">
      <c r="A1016" s="102">
        <v>1496</v>
      </c>
      <c r="B1016">
        <v>3861</v>
      </c>
      <c r="C1016" t="s">
        <v>35</v>
      </c>
      <c r="D1016" t="s">
        <v>1453</v>
      </c>
      <c r="E1016">
        <v>537</v>
      </c>
      <c r="F1016">
        <v>545</v>
      </c>
      <c r="G1016">
        <v>1900</v>
      </c>
      <c r="H1016" t="s">
        <v>1239</v>
      </c>
      <c r="I1016">
        <v>9076</v>
      </c>
      <c r="J1016" t="s">
        <v>912</v>
      </c>
      <c r="K1016" t="s">
        <v>1359</v>
      </c>
      <c r="L1016">
        <v>1270</v>
      </c>
      <c r="M1016">
        <v>1270</v>
      </c>
      <c r="N1016">
        <v>800</v>
      </c>
      <c r="O1016" t="s">
        <v>1242</v>
      </c>
      <c r="P1016">
        <v>0.77853398275406305</v>
      </c>
      <c r="Q1016">
        <v>0.81963141159597797</v>
      </c>
      <c r="R1016">
        <v>5.6827589470470501E-2</v>
      </c>
      <c r="S1016" s="15">
        <v>7.2636151407360697E-2</v>
      </c>
      <c r="T1016">
        <v>1.5002210031232199</v>
      </c>
      <c r="U1016">
        <v>1.5002210031232199</v>
      </c>
      <c r="V1016">
        <v>1.30392315441541</v>
      </c>
      <c r="W1016">
        <v>4.08</v>
      </c>
      <c r="X1016">
        <v>1.92</v>
      </c>
      <c r="Y1016">
        <v>43849</v>
      </c>
      <c r="Z1016">
        <v>2308</v>
      </c>
      <c r="AA1016">
        <v>0.16</v>
      </c>
      <c r="AB1016">
        <v>19</v>
      </c>
      <c r="AC1016">
        <v>11</v>
      </c>
      <c r="AD1016">
        <v>8</v>
      </c>
      <c r="AE1016">
        <v>57.89</v>
      </c>
      <c r="AF1016">
        <v>13</v>
      </c>
      <c r="AG1016">
        <v>7</v>
      </c>
      <c r="AH1016">
        <v>4</v>
      </c>
      <c r="AI1016">
        <v>8</v>
      </c>
    </row>
    <row r="1017" spans="1:35" x14ac:dyDescent="0.2">
      <c r="A1017" s="102">
        <v>1191</v>
      </c>
      <c r="B1017">
        <v>1833</v>
      </c>
      <c r="C1017" t="s">
        <v>1676</v>
      </c>
      <c r="D1017" t="s">
        <v>1249</v>
      </c>
      <c r="E1017">
        <v>2778</v>
      </c>
      <c r="F1017">
        <v>2757</v>
      </c>
      <c r="G1017">
        <v>300</v>
      </c>
      <c r="H1017" t="s">
        <v>1239</v>
      </c>
      <c r="I1017">
        <v>7751</v>
      </c>
      <c r="J1017" t="s">
        <v>1667</v>
      </c>
      <c r="K1017" t="s">
        <v>1244</v>
      </c>
      <c r="L1017">
        <v>2676</v>
      </c>
      <c r="M1017">
        <v>2724</v>
      </c>
      <c r="N1017">
        <v>300</v>
      </c>
      <c r="O1017" t="s">
        <v>1242</v>
      </c>
      <c r="P1017">
        <v>0.78656124236295499</v>
      </c>
      <c r="Q1017">
        <v>0.84490229754276902</v>
      </c>
      <c r="R1017">
        <v>0.400141218061356</v>
      </c>
      <c r="S1017">
        <v>7.3908030244170503E-2</v>
      </c>
      <c r="T1017">
        <v>0.39874430873601602</v>
      </c>
      <c r="U1017">
        <v>0.39874430873601602</v>
      </c>
      <c r="V1017">
        <v>0.60757734218481996</v>
      </c>
      <c r="W1017">
        <v>1.1399999999999999</v>
      </c>
      <c r="X1017">
        <v>1.2</v>
      </c>
      <c r="Y1017">
        <v>42422</v>
      </c>
      <c r="Z1017">
        <v>3535</v>
      </c>
      <c r="AA1017">
        <v>0.12</v>
      </c>
      <c r="AB1017">
        <v>12</v>
      </c>
      <c r="AC1017">
        <v>8</v>
      </c>
      <c r="AD1017">
        <v>4</v>
      </c>
      <c r="AE1017">
        <v>66.67</v>
      </c>
      <c r="AF1017">
        <v>14</v>
      </c>
      <c r="AG1017">
        <v>3</v>
      </c>
      <c r="AH1017">
        <v>3</v>
      </c>
      <c r="AI1017">
        <v>6</v>
      </c>
    </row>
    <row r="1018" spans="1:35" x14ac:dyDescent="0.2">
      <c r="A1018" s="102">
        <v>1668</v>
      </c>
      <c r="B1018">
        <v>2492</v>
      </c>
      <c r="C1018" t="s">
        <v>592</v>
      </c>
      <c r="D1018" t="s">
        <v>1253</v>
      </c>
      <c r="E1018">
        <v>675</v>
      </c>
      <c r="F1018">
        <v>697</v>
      </c>
      <c r="G1018">
        <v>1500</v>
      </c>
      <c r="H1018" t="s">
        <v>1242</v>
      </c>
      <c r="I1018">
        <v>4091</v>
      </c>
      <c r="J1018" t="s">
        <v>2017</v>
      </c>
      <c r="K1018" t="s">
        <v>1263</v>
      </c>
      <c r="L1018">
        <v>2013</v>
      </c>
      <c r="M1018">
        <v>2043</v>
      </c>
      <c r="N1018">
        <v>500</v>
      </c>
      <c r="O1018" t="s">
        <v>1239</v>
      </c>
      <c r="P1018">
        <v>0.85870688715548704</v>
      </c>
      <c r="Q1018">
        <v>0.80360324183468002</v>
      </c>
      <c r="R1018">
        <v>7.0614369094535404E-2</v>
      </c>
      <c r="S1018">
        <v>3.4296850184910403E-2</v>
      </c>
      <c r="T1018">
        <v>-1.8880750619734401</v>
      </c>
      <c r="U1018">
        <v>1.8880750619734401</v>
      </c>
      <c r="V1018">
        <v>2.2062406701586998</v>
      </c>
      <c r="W1018">
        <v>-12.72</v>
      </c>
      <c r="X1018">
        <v>2.35</v>
      </c>
      <c r="Y1018">
        <v>42084</v>
      </c>
      <c r="Z1018">
        <v>1830</v>
      </c>
      <c r="AA1018">
        <v>0.08</v>
      </c>
      <c r="AB1018">
        <v>23</v>
      </c>
      <c r="AC1018">
        <v>12</v>
      </c>
      <c r="AD1018">
        <v>11</v>
      </c>
      <c r="AE1018">
        <v>52.17</v>
      </c>
      <c r="AF1018">
        <v>7</v>
      </c>
      <c r="AG1018">
        <v>10</v>
      </c>
      <c r="AH1018">
        <v>10</v>
      </c>
      <c r="AI1018">
        <v>3</v>
      </c>
    </row>
    <row r="1019" spans="1:35" x14ac:dyDescent="0.2">
      <c r="A1019" s="102">
        <v>385</v>
      </c>
      <c r="B1019">
        <v>5714</v>
      </c>
      <c r="C1019" t="s">
        <v>708</v>
      </c>
      <c r="D1019" t="s">
        <v>1254</v>
      </c>
      <c r="E1019">
        <v>3725</v>
      </c>
      <c r="F1019">
        <v>3735</v>
      </c>
      <c r="G1019">
        <v>200</v>
      </c>
      <c r="H1019" t="s">
        <v>1242</v>
      </c>
      <c r="I1019">
        <v>8604</v>
      </c>
      <c r="J1019" t="s">
        <v>438</v>
      </c>
      <c r="K1019" t="s">
        <v>1428</v>
      </c>
      <c r="L1019">
        <v>533.1</v>
      </c>
      <c r="M1019">
        <v>532.6</v>
      </c>
      <c r="N1019">
        <v>1400</v>
      </c>
      <c r="O1019" t="s">
        <v>1239</v>
      </c>
      <c r="P1019">
        <v>0.58993104214595904</v>
      </c>
      <c r="Q1019">
        <v>0.90820533343073495</v>
      </c>
      <c r="R1019" s="15">
        <v>0.184499319298215</v>
      </c>
      <c r="S1019">
        <v>4.8687623682938698E-3</v>
      </c>
      <c r="T1019">
        <v>-1.1573087361107499</v>
      </c>
      <c r="U1019">
        <v>1.1573087361107499</v>
      </c>
      <c r="V1019">
        <v>1.31212144430727</v>
      </c>
      <c r="W1019">
        <v>-3.36</v>
      </c>
      <c r="X1019">
        <v>0.18</v>
      </c>
      <c r="Y1019">
        <v>42001</v>
      </c>
      <c r="Z1019">
        <v>2333</v>
      </c>
      <c r="AA1019">
        <v>0.16</v>
      </c>
      <c r="AB1019">
        <v>18</v>
      </c>
      <c r="AC1019">
        <v>9</v>
      </c>
      <c r="AD1019">
        <v>9</v>
      </c>
      <c r="AE1019">
        <v>50</v>
      </c>
      <c r="AF1019">
        <v>12</v>
      </c>
      <c r="AG1019">
        <v>8</v>
      </c>
      <c r="AH1019">
        <v>5</v>
      </c>
      <c r="AI1019">
        <v>5</v>
      </c>
    </row>
    <row r="1020" spans="1:35" x14ac:dyDescent="0.2">
      <c r="A1020" s="102">
        <v>873</v>
      </c>
      <c r="B1020">
        <v>5463</v>
      </c>
      <c r="C1020" t="s">
        <v>64</v>
      </c>
      <c r="D1020" t="s">
        <v>1292</v>
      </c>
      <c r="E1020">
        <v>2750</v>
      </c>
      <c r="F1020">
        <v>2753</v>
      </c>
      <c r="G1020">
        <v>300</v>
      </c>
      <c r="H1020" t="s">
        <v>1239</v>
      </c>
      <c r="I1020">
        <v>7272</v>
      </c>
      <c r="J1020" t="s">
        <v>1443</v>
      </c>
      <c r="K1020" t="s">
        <v>1256</v>
      </c>
      <c r="L1020">
        <v>1846</v>
      </c>
      <c r="M1020">
        <v>1856</v>
      </c>
      <c r="N1020">
        <v>400</v>
      </c>
      <c r="O1020" t="s">
        <v>1242</v>
      </c>
      <c r="P1020">
        <v>0.86491970593570899</v>
      </c>
      <c r="Q1020">
        <v>0.87014356207479104</v>
      </c>
      <c r="R1020">
        <v>5.2406124586601703E-2</v>
      </c>
      <c r="S1020" s="106">
        <v>6.3639205092718906E-2</v>
      </c>
      <c r="T1020">
        <v>1.33651917722896</v>
      </c>
      <c r="U1020">
        <v>1.33651917722896</v>
      </c>
      <c r="V1020">
        <v>1.1256621988392801</v>
      </c>
      <c r="W1020">
        <v>4.28</v>
      </c>
      <c r="X1020">
        <v>10.11</v>
      </c>
      <c r="Y1020">
        <v>40418</v>
      </c>
      <c r="Z1020">
        <v>2695</v>
      </c>
      <c r="AA1020">
        <v>7.0000000000000007E-2</v>
      </c>
      <c r="AB1020">
        <v>15</v>
      </c>
      <c r="AC1020">
        <v>9</v>
      </c>
      <c r="AD1020">
        <v>6</v>
      </c>
      <c r="AE1020">
        <v>60</v>
      </c>
      <c r="AF1020">
        <v>13</v>
      </c>
      <c r="AG1020">
        <v>5</v>
      </c>
      <c r="AH1020">
        <v>3</v>
      </c>
      <c r="AI1020">
        <v>7</v>
      </c>
    </row>
    <row r="1021" spans="1:35" x14ac:dyDescent="0.2">
      <c r="A1021" s="102">
        <v>1431</v>
      </c>
      <c r="B1021">
        <v>4202</v>
      </c>
      <c r="C1021" t="s">
        <v>46</v>
      </c>
      <c r="D1021" t="s">
        <v>1263</v>
      </c>
      <c r="E1021">
        <v>944</v>
      </c>
      <c r="F1021">
        <v>956</v>
      </c>
      <c r="G1021">
        <v>1100</v>
      </c>
      <c r="H1021" t="s">
        <v>1239</v>
      </c>
      <c r="I1021">
        <v>8358</v>
      </c>
      <c r="J1021" t="s">
        <v>1512</v>
      </c>
      <c r="K1021" t="s">
        <v>1294</v>
      </c>
      <c r="L1021">
        <v>428</v>
      </c>
      <c r="M1021">
        <v>435</v>
      </c>
      <c r="N1021">
        <v>2400</v>
      </c>
      <c r="O1021" t="s">
        <v>1242</v>
      </c>
      <c r="P1021">
        <v>0.69807873622602601</v>
      </c>
      <c r="Q1021">
        <v>0.82518649129587196</v>
      </c>
      <c r="R1021" s="15">
        <v>2.7618002394911201E-3</v>
      </c>
      <c r="S1021">
        <v>9.0947843535450199E-2</v>
      </c>
      <c r="T1021">
        <v>0.10294883386560801</v>
      </c>
      <c r="U1021">
        <v>0.10294883386560801</v>
      </c>
      <c r="V1021">
        <v>0.17100187108734499</v>
      </c>
      <c r="W1021">
        <v>0.8</v>
      </c>
      <c r="X1021">
        <v>0.72</v>
      </c>
      <c r="Y1021">
        <v>40355</v>
      </c>
      <c r="Z1021">
        <v>1552</v>
      </c>
      <c r="AA1021">
        <v>0.03</v>
      </c>
      <c r="AB1021">
        <v>26</v>
      </c>
      <c r="AC1021">
        <v>14</v>
      </c>
      <c r="AD1021">
        <v>12</v>
      </c>
      <c r="AE1021">
        <v>53.85</v>
      </c>
      <c r="AF1021">
        <v>9</v>
      </c>
      <c r="AG1021">
        <v>11</v>
      </c>
      <c r="AH1021">
        <v>9</v>
      </c>
      <c r="AI1021">
        <v>6</v>
      </c>
    </row>
    <row r="1022" spans="1:35" x14ac:dyDescent="0.2">
      <c r="A1022" s="102">
        <v>160</v>
      </c>
      <c r="B1022">
        <v>5714</v>
      </c>
      <c r="C1022" t="s">
        <v>708</v>
      </c>
      <c r="D1022" t="s">
        <v>1254</v>
      </c>
      <c r="E1022">
        <v>3725</v>
      </c>
      <c r="F1022">
        <v>3735</v>
      </c>
      <c r="G1022">
        <v>200</v>
      </c>
      <c r="H1022" t="s">
        <v>1242</v>
      </c>
      <c r="I1022">
        <v>8253</v>
      </c>
      <c r="J1022" t="s">
        <v>527</v>
      </c>
      <c r="K1022" t="s">
        <v>1245</v>
      </c>
      <c r="L1022">
        <v>1737</v>
      </c>
      <c r="M1022">
        <v>1716</v>
      </c>
      <c r="N1022">
        <v>400</v>
      </c>
      <c r="O1022" t="s">
        <v>1239</v>
      </c>
      <c r="P1022">
        <v>0.71078679313403603</v>
      </c>
      <c r="Q1022">
        <v>0.932133427280459</v>
      </c>
      <c r="R1022">
        <v>0.142778877670447</v>
      </c>
      <c r="S1022">
        <v>3.0541594459472998E-3</v>
      </c>
      <c r="T1022">
        <v>-0.37342840407272798</v>
      </c>
      <c r="U1022">
        <v>0.37342840407272798</v>
      </c>
      <c r="V1022">
        <v>0.61040321944962395</v>
      </c>
      <c r="W1022">
        <v>-1.17</v>
      </c>
      <c r="X1022">
        <v>8.11</v>
      </c>
      <c r="Y1022">
        <v>40087</v>
      </c>
      <c r="Z1022">
        <v>2672</v>
      </c>
      <c r="AA1022">
        <v>0.11</v>
      </c>
      <c r="AB1022">
        <v>15</v>
      </c>
      <c r="AC1022">
        <v>7</v>
      </c>
      <c r="AD1022">
        <v>8</v>
      </c>
      <c r="AE1022">
        <v>46.67</v>
      </c>
      <c r="AF1022">
        <v>9</v>
      </c>
      <c r="AG1022">
        <v>7</v>
      </c>
      <c r="AH1022">
        <v>7</v>
      </c>
      <c r="AI1022">
        <v>1</v>
      </c>
    </row>
    <row r="1023" spans="1:35" x14ac:dyDescent="0.2">
      <c r="A1023" s="102">
        <v>1344</v>
      </c>
      <c r="B1023">
        <v>3086</v>
      </c>
      <c r="C1023" t="s">
        <v>617</v>
      </c>
      <c r="D1023" t="s">
        <v>1264</v>
      </c>
      <c r="E1023">
        <v>1224</v>
      </c>
      <c r="F1023">
        <v>1235</v>
      </c>
      <c r="G1023">
        <v>800</v>
      </c>
      <c r="H1023" t="s">
        <v>1242</v>
      </c>
      <c r="I1023">
        <v>6952</v>
      </c>
      <c r="J1023" t="s">
        <v>437</v>
      </c>
      <c r="K1023" t="s">
        <v>1244</v>
      </c>
      <c r="L1023">
        <v>2009</v>
      </c>
      <c r="M1023">
        <v>2032</v>
      </c>
      <c r="N1023">
        <v>500</v>
      </c>
      <c r="O1023" t="s">
        <v>1239</v>
      </c>
      <c r="P1023">
        <v>0.67110847470811397</v>
      </c>
      <c r="Q1023">
        <v>0.83285607533166495</v>
      </c>
      <c r="R1023" s="15">
        <v>0.22370693053323701</v>
      </c>
      <c r="S1023">
        <v>6.1657273623586001E-2</v>
      </c>
      <c r="T1023">
        <v>-1.71976107055577</v>
      </c>
      <c r="U1023">
        <v>1.71976107055577</v>
      </c>
      <c r="V1023">
        <v>1.49024970111106</v>
      </c>
      <c r="W1023">
        <v>-12.26</v>
      </c>
      <c r="X1023">
        <v>2.76</v>
      </c>
      <c r="Y1023">
        <v>39931</v>
      </c>
      <c r="Z1023">
        <v>2496</v>
      </c>
      <c r="AA1023">
        <v>0.15</v>
      </c>
      <c r="AB1023">
        <v>16</v>
      </c>
      <c r="AC1023">
        <v>7</v>
      </c>
      <c r="AD1023">
        <v>9</v>
      </c>
      <c r="AE1023">
        <v>43.75</v>
      </c>
      <c r="AF1023">
        <v>13</v>
      </c>
      <c r="AG1023">
        <v>6</v>
      </c>
      <c r="AH1023">
        <v>4</v>
      </c>
      <c r="AI1023">
        <v>6</v>
      </c>
    </row>
    <row r="1024" spans="1:35" x14ac:dyDescent="0.2">
      <c r="A1024" s="102">
        <v>678</v>
      </c>
      <c r="B1024">
        <v>9143</v>
      </c>
      <c r="C1024" t="s">
        <v>1440</v>
      </c>
      <c r="D1024" t="s">
        <v>1359</v>
      </c>
      <c r="E1024">
        <v>2150</v>
      </c>
      <c r="F1024">
        <v>2154</v>
      </c>
      <c r="G1024">
        <v>500</v>
      </c>
      <c r="H1024" t="s">
        <v>1242</v>
      </c>
      <c r="I1024">
        <v>9509</v>
      </c>
      <c r="J1024" t="s">
        <v>2159</v>
      </c>
      <c r="K1024" t="s">
        <v>1296</v>
      </c>
      <c r="L1024">
        <v>504</v>
      </c>
      <c r="M1024">
        <v>500</v>
      </c>
      <c r="N1024">
        <v>2200</v>
      </c>
      <c r="O1024" t="s">
        <v>1239</v>
      </c>
      <c r="P1024">
        <v>0.64249356440893401</v>
      </c>
      <c r="Q1024">
        <v>0.88663516589393898</v>
      </c>
      <c r="R1024">
        <v>0.212162563748786</v>
      </c>
      <c r="S1024" s="15">
        <v>4.04488872684498E-2</v>
      </c>
      <c r="T1024">
        <v>-2.3188346356112599</v>
      </c>
      <c r="U1024">
        <v>2.3188346356112599</v>
      </c>
      <c r="V1024">
        <v>2.4658350061968202</v>
      </c>
      <c r="W1024">
        <v>-11.22</v>
      </c>
      <c r="X1024">
        <v>2.14</v>
      </c>
      <c r="Y1024">
        <v>39790</v>
      </c>
      <c r="Z1024">
        <v>2487</v>
      </c>
      <c r="AA1024">
        <v>0.18</v>
      </c>
      <c r="AB1024">
        <v>16</v>
      </c>
      <c r="AC1024">
        <v>9</v>
      </c>
      <c r="AD1024">
        <v>7</v>
      </c>
      <c r="AE1024">
        <v>56.25</v>
      </c>
      <c r="AF1024">
        <v>9</v>
      </c>
      <c r="AG1024">
        <v>7</v>
      </c>
      <c r="AH1024">
        <v>5</v>
      </c>
      <c r="AI1024">
        <v>4</v>
      </c>
    </row>
    <row r="1025" spans="1:35" x14ac:dyDescent="0.2">
      <c r="A1025" s="102">
        <v>1582</v>
      </c>
      <c r="B1025">
        <v>4967</v>
      </c>
      <c r="C1025" t="s">
        <v>692</v>
      </c>
      <c r="D1025" t="s">
        <v>1263</v>
      </c>
      <c r="E1025">
        <v>8180</v>
      </c>
      <c r="F1025">
        <v>8330</v>
      </c>
      <c r="G1025">
        <v>100</v>
      </c>
      <c r="H1025" t="s">
        <v>1239</v>
      </c>
      <c r="I1025">
        <v>8385</v>
      </c>
      <c r="J1025" t="s">
        <v>881</v>
      </c>
      <c r="K1025" t="s">
        <v>1294</v>
      </c>
      <c r="L1025">
        <v>515</v>
      </c>
      <c r="M1025">
        <v>514</v>
      </c>
      <c r="N1025">
        <v>1600</v>
      </c>
      <c r="O1025" t="s">
        <v>1242</v>
      </c>
      <c r="P1025">
        <v>0.78661293023366297</v>
      </c>
      <c r="Q1025">
        <v>0.81160024853734802</v>
      </c>
      <c r="R1025">
        <v>0.28166839144651601</v>
      </c>
      <c r="S1025" s="15">
        <v>2.8513515223368299E-2</v>
      </c>
      <c r="T1025">
        <v>2.0627157695892202</v>
      </c>
      <c r="U1025">
        <v>2.0627157695892202</v>
      </c>
      <c r="V1025">
        <v>1.36626276830209</v>
      </c>
      <c r="W1025">
        <v>6.27</v>
      </c>
      <c r="X1025">
        <v>1.27</v>
      </c>
      <c r="Y1025">
        <v>39622</v>
      </c>
      <c r="Z1025">
        <v>2331</v>
      </c>
      <c r="AA1025">
        <v>0.08</v>
      </c>
      <c r="AB1025">
        <v>17</v>
      </c>
      <c r="AC1025">
        <v>8</v>
      </c>
      <c r="AD1025">
        <v>9</v>
      </c>
      <c r="AE1025">
        <v>47.06</v>
      </c>
      <c r="AF1025">
        <v>11</v>
      </c>
      <c r="AG1025">
        <v>8</v>
      </c>
      <c r="AH1025">
        <v>6</v>
      </c>
      <c r="AI1025">
        <v>3</v>
      </c>
    </row>
    <row r="1026" spans="1:35" x14ac:dyDescent="0.2">
      <c r="A1026" s="102">
        <v>245</v>
      </c>
      <c r="B1026">
        <v>4095</v>
      </c>
      <c r="C1026" t="s">
        <v>1929</v>
      </c>
      <c r="D1026" t="s">
        <v>1263</v>
      </c>
      <c r="E1026">
        <v>1049</v>
      </c>
      <c r="F1026">
        <v>1053</v>
      </c>
      <c r="G1026">
        <v>1000</v>
      </c>
      <c r="H1026" t="s">
        <v>1242</v>
      </c>
      <c r="I1026">
        <v>7182</v>
      </c>
      <c r="J1026" t="s">
        <v>1354</v>
      </c>
      <c r="K1026" t="s">
        <v>1294</v>
      </c>
      <c r="L1026">
        <v>993</v>
      </c>
      <c r="M1026">
        <v>991</v>
      </c>
      <c r="N1026">
        <v>1100</v>
      </c>
      <c r="O1026" t="s">
        <v>1239</v>
      </c>
      <c r="P1026">
        <v>0.62103806199811995</v>
      </c>
      <c r="Q1026">
        <v>0.92175754886161998</v>
      </c>
      <c r="R1026">
        <v>7.1104918789225605E-2</v>
      </c>
      <c r="S1026">
        <v>2.2384614432200401E-2</v>
      </c>
      <c r="T1026">
        <v>-2.0374605270545798</v>
      </c>
      <c r="U1026">
        <v>2.0374605270545798</v>
      </c>
      <c r="V1026">
        <v>0.96465045664555205</v>
      </c>
      <c r="W1026">
        <v>-5.55</v>
      </c>
      <c r="X1026">
        <v>3.52</v>
      </c>
      <c r="Y1026">
        <v>39517</v>
      </c>
      <c r="Z1026">
        <v>3040</v>
      </c>
      <c r="AA1026">
        <v>0.12</v>
      </c>
      <c r="AB1026">
        <v>13</v>
      </c>
      <c r="AC1026">
        <v>8</v>
      </c>
      <c r="AD1026">
        <v>5</v>
      </c>
      <c r="AE1026">
        <v>61.54</v>
      </c>
      <c r="AF1026">
        <v>16</v>
      </c>
      <c r="AG1026">
        <v>3</v>
      </c>
      <c r="AH1026">
        <v>2</v>
      </c>
      <c r="AI1026">
        <v>8</v>
      </c>
    </row>
    <row r="1027" spans="1:35" x14ac:dyDescent="0.2">
      <c r="A1027" s="102">
        <v>1638</v>
      </c>
      <c r="B1027">
        <v>7272</v>
      </c>
      <c r="C1027" t="s">
        <v>1443</v>
      </c>
      <c r="D1027" t="s">
        <v>1256</v>
      </c>
      <c r="E1027">
        <v>1846</v>
      </c>
      <c r="F1027">
        <v>1856</v>
      </c>
      <c r="G1027">
        <v>500</v>
      </c>
      <c r="H1027" t="s">
        <v>1242</v>
      </c>
      <c r="I1027">
        <v>9076</v>
      </c>
      <c r="J1027" t="s">
        <v>912</v>
      </c>
      <c r="K1027" t="s">
        <v>1359</v>
      </c>
      <c r="L1027">
        <v>1270</v>
      </c>
      <c r="M1027">
        <v>1270</v>
      </c>
      <c r="N1027">
        <v>700</v>
      </c>
      <c r="O1027" t="s">
        <v>1239</v>
      </c>
      <c r="P1027">
        <v>0.89914100385178997</v>
      </c>
      <c r="Q1027">
        <v>0.80533258248815898</v>
      </c>
      <c r="R1027">
        <v>6.34299240380677E-2</v>
      </c>
      <c r="S1027">
        <v>7.0896588237810296E-2</v>
      </c>
      <c r="T1027">
        <v>-0.53286051257100997</v>
      </c>
      <c r="U1027">
        <v>0.53286051257100997</v>
      </c>
      <c r="V1027">
        <v>0.74157345800104901</v>
      </c>
      <c r="W1027">
        <v>-1.67</v>
      </c>
      <c r="X1027">
        <v>4.2</v>
      </c>
      <c r="Y1027">
        <v>39397</v>
      </c>
      <c r="Z1027">
        <v>2317</v>
      </c>
      <c r="AA1027">
        <v>0.17</v>
      </c>
      <c r="AB1027">
        <v>17</v>
      </c>
      <c r="AC1027">
        <v>10</v>
      </c>
      <c r="AD1027">
        <v>7</v>
      </c>
      <c r="AE1027">
        <v>58.82</v>
      </c>
      <c r="AF1027">
        <v>14</v>
      </c>
      <c r="AG1027">
        <v>4</v>
      </c>
      <c r="AH1027">
        <v>4</v>
      </c>
      <c r="AI1027">
        <v>9</v>
      </c>
    </row>
    <row r="1028" spans="1:35" x14ac:dyDescent="0.2">
      <c r="A1028" s="102">
        <v>1520</v>
      </c>
      <c r="B1028">
        <v>2220</v>
      </c>
      <c r="C1028" t="s">
        <v>1550</v>
      </c>
      <c r="D1028" t="s">
        <v>1266</v>
      </c>
      <c r="E1028">
        <v>4700</v>
      </c>
      <c r="F1028">
        <v>4560</v>
      </c>
      <c r="G1028">
        <v>200</v>
      </c>
      <c r="H1028" t="s">
        <v>1239</v>
      </c>
      <c r="I1028">
        <v>4540</v>
      </c>
      <c r="J1028" t="s">
        <v>1659</v>
      </c>
      <c r="K1028" t="s">
        <v>1261</v>
      </c>
      <c r="L1028">
        <v>2688</v>
      </c>
      <c r="M1028">
        <v>2656</v>
      </c>
      <c r="N1028">
        <v>300</v>
      </c>
      <c r="O1028" t="s">
        <v>1242</v>
      </c>
      <c r="P1028">
        <v>0.77362050105026603</v>
      </c>
      <c r="Q1028">
        <v>0.817164877611537</v>
      </c>
      <c r="R1028">
        <v>1.50097527827497E-2</v>
      </c>
      <c r="S1028" s="15">
        <v>1.06897415283853E-2</v>
      </c>
      <c r="T1028">
        <v>2.4159421182459702</v>
      </c>
      <c r="U1028">
        <v>2.4159421182459702</v>
      </c>
      <c r="V1028" s="15">
        <v>2.1858329932412</v>
      </c>
      <c r="W1028">
        <v>7.1</v>
      </c>
      <c r="X1028">
        <v>12.63</v>
      </c>
      <c r="Y1028">
        <v>39316</v>
      </c>
      <c r="Z1028">
        <v>6553</v>
      </c>
      <c r="AA1028">
        <v>0.31</v>
      </c>
      <c r="AB1028">
        <v>6</v>
      </c>
      <c r="AC1028">
        <v>4</v>
      </c>
      <c r="AD1028">
        <v>2</v>
      </c>
      <c r="AE1028">
        <v>66.67</v>
      </c>
      <c r="AF1028">
        <v>15</v>
      </c>
      <c r="AG1028">
        <v>1</v>
      </c>
      <c r="AH1028">
        <v>1</v>
      </c>
      <c r="AI1028">
        <v>4</v>
      </c>
    </row>
    <row r="1029" spans="1:35" x14ac:dyDescent="0.2">
      <c r="A1029" s="102">
        <v>987</v>
      </c>
      <c r="B1029">
        <v>1721</v>
      </c>
      <c r="C1029" t="s">
        <v>1910</v>
      </c>
      <c r="D1029" t="s">
        <v>1249</v>
      </c>
      <c r="E1029">
        <v>2749</v>
      </c>
      <c r="F1029">
        <v>2768</v>
      </c>
      <c r="G1029">
        <v>300</v>
      </c>
      <c r="H1029" t="s">
        <v>1242</v>
      </c>
      <c r="I1029">
        <v>3101</v>
      </c>
      <c r="J1029" t="s">
        <v>1521</v>
      </c>
      <c r="K1029" t="s">
        <v>1515</v>
      </c>
      <c r="L1029">
        <v>1449</v>
      </c>
      <c r="M1029">
        <v>1451</v>
      </c>
      <c r="N1029">
        <v>600</v>
      </c>
      <c r="O1029" t="s">
        <v>1239</v>
      </c>
      <c r="P1029">
        <v>0.60082656899368703</v>
      </c>
      <c r="Q1029">
        <v>0.85965692197812005</v>
      </c>
      <c r="R1029">
        <v>0.20160334355642301</v>
      </c>
      <c r="S1029">
        <v>4.1340043144129202E-2</v>
      </c>
      <c r="T1029">
        <v>-1.2613488323308599</v>
      </c>
      <c r="U1029">
        <v>1.2613488323308599</v>
      </c>
      <c r="V1029">
        <v>1.5086031442596199</v>
      </c>
      <c r="W1029">
        <v>-4.3499999999999996</v>
      </c>
      <c r="X1029">
        <v>4.84</v>
      </c>
      <c r="Y1029">
        <v>39071</v>
      </c>
      <c r="Z1029">
        <v>2056</v>
      </c>
      <c r="AA1029">
        <v>0.06</v>
      </c>
      <c r="AB1029">
        <v>19</v>
      </c>
      <c r="AC1029">
        <v>10</v>
      </c>
      <c r="AD1029">
        <v>9</v>
      </c>
      <c r="AE1029">
        <v>52.63</v>
      </c>
      <c r="AF1029">
        <v>12</v>
      </c>
      <c r="AG1029">
        <v>7</v>
      </c>
      <c r="AH1029">
        <v>6</v>
      </c>
      <c r="AI1029">
        <v>6</v>
      </c>
    </row>
    <row r="1030" spans="1:35" x14ac:dyDescent="0.2">
      <c r="A1030" s="102">
        <v>1406</v>
      </c>
      <c r="B1030">
        <v>4917</v>
      </c>
      <c r="C1030" t="s">
        <v>1572</v>
      </c>
      <c r="D1030" t="s">
        <v>1263</v>
      </c>
      <c r="E1030">
        <v>2450</v>
      </c>
      <c r="F1030">
        <v>2422</v>
      </c>
      <c r="G1030">
        <v>400</v>
      </c>
      <c r="H1030" t="s">
        <v>1242</v>
      </c>
      <c r="I1030">
        <v>7458</v>
      </c>
      <c r="J1030" t="s">
        <v>1671</v>
      </c>
      <c r="K1030" t="s">
        <v>1246</v>
      </c>
      <c r="L1030">
        <v>4615</v>
      </c>
      <c r="M1030">
        <v>4620</v>
      </c>
      <c r="N1030">
        <v>200</v>
      </c>
      <c r="O1030" t="s">
        <v>1239</v>
      </c>
      <c r="P1030">
        <v>0.85689392796439301</v>
      </c>
      <c r="Q1030">
        <v>0.82694193045140396</v>
      </c>
      <c r="R1030" s="15">
        <v>0.29784631458301197</v>
      </c>
      <c r="S1030" s="15">
        <v>1.77615639772313E-2</v>
      </c>
      <c r="T1030">
        <v>-0.47210370887965197</v>
      </c>
      <c r="U1030">
        <v>0.47210370887965197</v>
      </c>
      <c r="V1030">
        <v>8.5875156604722794E-2</v>
      </c>
      <c r="W1030">
        <v>-1.82</v>
      </c>
      <c r="X1030">
        <v>4.8499999999999996</v>
      </c>
      <c r="Y1030">
        <v>38559</v>
      </c>
      <c r="Z1030">
        <v>4284</v>
      </c>
      <c r="AA1030">
        <v>0.23</v>
      </c>
      <c r="AB1030">
        <v>9</v>
      </c>
      <c r="AC1030">
        <v>4</v>
      </c>
      <c r="AD1030">
        <v>5</v>
      </c>
      <c r="AE1030">
        <v>44.44</v>
      </c>
      <c r="AF1030">
        <v>14</v>
      </c>
      <c r="AG1030">
        <v>2</v>
      </c>
      <c r="AH1030">
        <v>2</v>
      </c>
      <c r="AI1030">
        <v>5</v>
      </c>
    </row>
    <row r="1031" spans="1:35" x14ac:dyDescent="0.2">
      <c r="A1031" s="102">
        <v>231</v>
      </c>
      <c r="B1031">
        <v>3401</v>
      </c>
      <c r="C1031" t="s">
        <v>637</v>
      </c>
      <c r="D1031" t="s">
        <v>1515</v>
      </c>
      <c r="E1031">
        <v>1875</v>
      </c>
      <c r="F1031">
        <v>1915</v>
      </c>
      <c r="G1031">
        <v>500</v>
      </c>
      <c r="H1031" t="s">
        <v>1239</v>
      </c>
      <c r="I1031">
        <v>4612</v>
      </c>
      <c r="J1031" t="s">
        <v>678</v>
      </c>
      <c r="K1031" t="s">
        <v>1263</v>
      </c>
      <c r="L1031">
        <v>4815</v>
      </c>
      <c r="M1031">
        <v>4950</v>
      </c>
      <c r="N1031">
        <v>200</v>
      </c>
      <c r="O1031" t="s">
        <v>1242</v>
      </c>
      <c r="P1031">
        <v>0.66927855113267398</v>
      </c>
      <c r="Q1031">
        <v>0.924290537108865</v>
      </c>
      <c r="R1031">
        <v>0.16518388258199601</v>
      </c>
      <c r="S1031" s="106">
        <v>1.2307992618091399E-2</v>
      </c>
      <c r="T1031">
        <v>1.3558824860104699</v>
      </c>
      <c r="U1031">
        <v>1.3558824860104699</v>
      </c>
      <c r="V1031">
        <v>1.60782628223052</v>
      </c>
      <c r="W1031">
        <v>5.64</v>
      </c>
      <c r="X1031">
        <v>3.28</v>
      </c>
      <c r="Y1031">
        <v>38155</v>
      </c>
      <c r="Z1031">
        <v>2725</v>
      </c>
      <c r="AA1031">
        <v>0.17</v>
      </c>
      <c r="AB1031">
        <v>14</v>
      </c>
      <c r="AC1031">
        <v>8</v>
      </c>
      <c r="AD1031">
        <v>6</v>
      </c>
      <c r="AE1031">
        <v>57.14</v>
      </c>
      <c r="AF1031">
        <v>13</v>
      </c>
      <c r="AG1031">
        <v>4</v>
      </c>
      <c r="AH1031">
        <v>3</v>
      </c>
      <c r="AI1031">
        <v>7</v>
      </c>
    </row>
    <row r="1032" spans="1:35" x14ac:dyDescent="0.2">
      <c r="A1032" s="102">
        <v>250</v>
      </c>
      <c r="B1032">
        <v>4004</v>
      </c>
      <c r="C1032" t="s">
        <v>1431</v>
      </c>
      <c r="D1032" t="s">
        <v>1263</v>
      </c>
      <c r="E1032">
        <v>2506</v>
      </c>
      <c r="F1032">
        <v>2572</v>
      </c>
      <c r="G1032">
        <v>400</v>
      </c>
      <c r="H1032" t="s">
        <v>1242</v>
      </c>
      <c r="I1032">
        <v>7182</v>
      </c>
      <c r="J1032" t="s">
        <v>1354</v>
      </c>
      <c r="K1032" t="s">
        <v>1294</v>
      </c>
      <c r="L1032">
        <v>993</v>
      </c>
      <c r="M1032">
        <v>991</v>
      </c>
      <c r="N1032">
        <v>1000</v>
      </c>
      <c r="O1032" t="s">
        <v>1239</v>
      </c>
      <c r="P1032">
        <v>0.88123547759056797</v>
      </c>
      <c r="Q1032">
        <v>0.92152763129690396</v>
      </c>
      <c r="R1032">
        <v>0.32202630022787698</v>
      </c>
      <c r="S1032">
        <v>3.27328972283506E-3</v>
      </c>
      <c r="T1032">
        <v>-1.4033801742019101</v>
      </c>
      <c r="U1032">
        <v>1.4033801742019101</v>
      </c>
      <c r="V1032">
        <v>1.1482438729531901</v>
      </c>
      <c r="W1032">
        <v>-6.41</v>
      </c>
      <c r="X1032">
        <v>3.67</v>
      </c>
      <c r="Y1032">
        <v>37475</v>
      </c>
      <c r="Z1032">
        <v>1703</v>
      </c>
      <c r="AA1032">
        <v>-0.15</v>
      </c>
      <c r="AB1032">
        <v>22</v>
      </c>
      <c r="AC1032">
        <v>11</v>
      </c>
      <c r="AD1032">
        <v>11</v>
      </c>
      <c r="AE1032">
        <v>50</v>
      </c>
      <c r="AF1032">
        <v>10</v>
      </c>
      <c r="AG1032">
        <v>9</v>
      </c>
      <c r="AH1032">
        <v>10</v>
      </c>
      <c r="AI1032">
        <v>3</v>
      </c>
    </row>
    <row r="1033" spans="1:35" x14ac:dyDescent="0.2">
      <c r="A1033" s="102">
        <v>495</v>
      </c>
      <c r="B1033">
        <v>5802</v>
      </c>
      <c r="C1033" t="s">
        <v>1460</v>
      </c>
      <c r="D1033" t="s">
        <v>1254</v>
      </c>
      <c r="E1033">
        <v>1370</v>
      </c>
      <c r="F1033">
        <v>1389.5</v>
      </c>
      <c r="G1033">
        <v>600</v>
      </c>
      <c r="H1033" t="s">
        <v>1242</v>
      </c>
      <c r="I1033">
        <v>8309</v>
      </c>
      <c r="J1033" t="s">
        <v>861</v>
      </c>
      <c r="K1033" t="s">
        <v>1294</v>
      </c>
      <c r="L1033">
        <v>3854</v>
      </c>
      <c r="M1033">
        <v>3887</v>
      </c>
      <c r="N1033">
        <v>200</v>
      </c>
      <c r="O1033" t="s">
        <v>1239</v>
      </c>
      <c r="P1033">
        <v>0.90049512771137796</v>
      </c>
      <c r="Q1033">
        <v>0.90123298306972199</v>
      </c>
      <c r="R1033" s="106">
        <v>0.33171017863953101</v>
      </c>
      <c r="S1033" s="106">
        <v>3.0929256996713301E-2</v>
      </c>
      <c r="T1033">
        <v>-1.9248867731747299</v>
      </c>
      <c r="U1033">
        <v>1.9248867731747299</v>
      </c>
      <c r="V1033">
        <v>1.9012346429910101</v>
      </c>
      <c r="W1033">
        <v>-5.85</v>
      </c>
      <c r="X1033">
        <v>7.24</v>
      </c>
      <c r="Y1033">
        <v>37281</v>
      </c>
      <c r="Z1033">
        <v>2193</v>
      </c>
      <c r="AA1033">
        <v>0.16</v>
      </c>
      <c r="AB1033">
        <v>17</v>
      </c>
      <c r="AC1033">
        <v>8</v>
      </c>
      <c r="AD1033">
        <v>9</v>
      </c>
      <c r="AE1033">
        <v>47.06</v>
      </c>
      <c r="AF1033">
        <v>17</v>
      </c>
      <c r="AG1033">
        <v>3</v>
      </c>
      <c r="AH1033">
        <v>3</v>
      </c>
      <c r="AI1033">
        <v>11</v>
      </c>
    </row>
    <row r="1034" spans="1:35" x14ac:dyDescent="0.2">
      <c r="A1034" s="102">
        <v>199</v>
      </c>
      <c r="B1034">
        <v>4204</v>
      </c>
      <c r="C1034" t="s">
        <v>227</v>
      </c>
      <c r="D1034" t="s">
        <v>1263</v>
      </c>
      <c r="E1034">
        <v>1686</v>
      </c>
      <c r="F1034">
        <v>1732</v>
      </c>
      <c r="G1034">
        <v>600</v>
      </c>
      <c r="H1034" t="s">
        <v>1242</v>
      </c>
      <c r="I1034">
        <v>8306</v>
      </c>
      <c r="J1034" t="s">
        <v>1433</v>
      </c>
      <c r="K1034" t="s">
        <v>1294</v>
      </c>
      <c r="L1034">
        <v>545.5</v>
      </c>
      <c r="M1034">
        <v>556.29999999999995</v>
      </c>
      <c r="N1034">
        <v>1900</v>
      </c>
      <c r="O1034" t="s">
        <v>1239</v>
      </c>
      <c r="P1034">
        <v>0.68725436591113598</v>
      </c>
      <c r="Q1034">
        <v>0.92859378719430996</v>
      </c>
      <c r="R1034">
        <v>2.27981629894257E-3</v>
      </c>
      <c r="S1034" s="106">
        <v>2.04709489710794E-2</v>
      </c>
      <c r="T1034">
        <v>-2.7146974199303902</v>
      </c>
      <c r="U1034">
        <v>2.7146974199303902</v>
      </c>
      <c r="V1034">
        <v>1.88218451040965</v>
      </c>
      <c r="W1034">
        <v>-4.78</v>
      </c>
      <c r="X1034">
        <v>1.71</v>
      </c>
      <c r="Y1034">
        <v>36782</v>
      </c>
      <c r="Z1034">
        <v>1936</v>
      </c>
      <c r="AA1034">
        <v>0.1</v>
      </c>
      <c r="AB1034">
        <v>19</v>
      </c>
      <c r="AC1034">
        <v>12</v>
      </c>
      <c r="AD1034">
        <v>7</v>
      </c>
      <c r="AE1034">
        <v>63.16</v>
      </c>
      <c r="AF1034">
        <v>16</v>
      </c>
      <c r="AG1034">
        <v>3</v>
      </c>
      <c r="AH1034">
        <v>2</v>
      </c>
      <c r="AI1034">
        <v>14</v>
      </c>
    </row>
    <row r="1035" spans="1:35" x14ac:dyDescent="0.2">
      <c r="A1035" s="102">
        <v>1198</v>
      </c>
      <c r="B1035">
        <v>2229</v>
      </c>
      <c r="C1035" t="s">
        <v>1848</v>
      </c>
      <c r="D1035" t="s">
        <v>1266</v>
      </c>
      <c r="E1035">
        <v>2951</v>
      </c>
      <c r="F1035">
        <v>2923</v>
      </c>
      <c r="G1035">
        <v>200</v>
      </c>
      <c r="H1035" t="s">
        <v>1239</v>
      </c>
      <c r="I1035">
        <v>7735</v>
      </c>
      <c r="J1035" t="s">
        <v>1660</v>
      </c>
      <c r="K1035" t="s">
        <v>1244</v>
      </c>
      <c r="L1035">
        <v>5640</v>
      </c>
      <c r="M1035">
        <v>5860</v>
      </c>
      <c r="N1035">
        <v>100</v>
      </c>
      <c r="O1035" t="s">
        <v>1242</v>
      </c>
      <c r="P1035">
        <v>0.71113189843493296</v>
      </c>
      <c r="Q1035">
        <v>0.84451056730566099</v>
      </c>
      <c r="R1035">
        <v>5.4878884392022799E-2</v>
      </c>
      <c r="S1035">
        <v>3.0509063778243702E-2</v>
      </c>
      <c r="T1035">
        <v>0.42897015120528298</v>
      </c>
      <c r="U1035">
        <v>0.42897015120528298</v>
      </c>
      <c r="V1035">
        <v>0.50394488595085896</v>
      </c>
      <c r="W1035">
        <v>2.67</v>
      </c>
      <c r="X1035">
        <v>0.24</v>
      </c>
      <c r="Y1035">
        <v>36690</v>
      </c>
      <c r="Z1035">
        <v>5241</v>
      </c>
      <c r="AA1035">
        <v>0.08</v>
      </c>
      <c r="AB1035">
        <v>7</v>
      </c>
      <c r="AC1035">
        <v>3</v>
      </c>
      <c r="AD1035">
        <v>4</v>
      </c>
      <c r="AE1035">
        <v>42.86</v>
      </c>
      <c r="AF1035">
        <v>10</v>
      </c>
      <c r="AG1035">
        <v>3</v>
      </c>
      <c r="AH1035">
        <v>2</v>
      </c>
      <c r="AI1035">
        <v>2</v>
      </c>
    </row>
    <row r="1036" spans="1:35" x14ac:dyDescent="0.2">
      <c r="A1036" s="102">
        <v>848</v>
      </c>
      <c r="B1036">
        <v>3141</v>
      </c>
      <c r="C1036" t="s">
        <v>1389</v>
      </c>
      <c r="D1036" t="s">
        <v>1264</v>
      </c>
      <c r="E1036">
        <v>6370</v>
      </c>
      <c r="F1036">
        <v>6320</v>
      </c>
      <c r="G1036">
        <v>100</v>
      </c>
      <c r="H1036" t="s">
        <v>1239</v>
      </c>
      <c r="I1036">
        <v>6963</v>
      </c>
      <c r="J1036" t="s">
        <v>2065</v>
      </c>
      <c r="K1036" t="s">
        <v>1244</v>
      </c>
      <c r="L1036">
        <v>7800</v>
      </c>
      <c r="M1036">
        <v>7900</v>
      </c>
      <c r="N1036">
        <v>100</v>
      </c>
      <c r="O1036" t="s">
        <v>1242</v>
      </c>
      <c r="P1036">
        <v>0.69161576598336905</v>
      </c>
      <c r="Q1036">
        <v>0.87216814179241098</v>
      </c>
      <c r="R1036" s="15">
        <v>0.384098461724802</v>
      </c>
      <c r="S1036" s="15">
        <v>5.4611187105173202E-2</v>
      </c>
      <c r="T1036">
        <v>1.8218170317039399</v>
      </c>
      <c r="U1036">
        <v>1.8218170317039399</v>
      </c>
      <c r="V1036">
        <v>0.85575184998234299</v>
      </c>
      <c r="W1036">
        <v>5.66</v>
      </c>
      <c r="X1036">
        <v>20</v>
      </c>
      <c r="Y1036">
        <v>36542</v>
      </c>
      <c r="Z1036">
        <v>3322</v>
      </c>
      <c r="AA1036">
        <v>0.38</v>
      </c>
      <c r="AB1036">
        <v>11</v>
      </c>
      <c r="AC1036">
        <v>6</v>
      </c>
      <c r="AD1036">
        <v>5</v>
      </c>
      <c r="AE1036">
        <v>54.55</v>
      </c>
      <c r="AF1036">
        <v>9</v>
      </c>
      <c r="AG1036">
        <v>6</v>
      </c>
      <c r="AH1036">
        <v>3</v>
      </c>
      <c r="AI1036">
        <v>2</v>
      </c>
    </row>
    <row r="1037" spans="1:35" x14ac:dyDescent="0.2">
      <c r="A1037" s="102">
        <v>1238</v>
      </c>
      <c r="B1037">
        <v>3099</v>
      </c>
      <c r="C1037" t="s">
        <v>34</v>
      </c>
      <c r="D1037" t="s">
        <v>1264</v>
      </c>
      <c r="E1037">
        <v>752</v>
      </c>
      <c r="F1037">
        <v>756</v>
      </c>
      <c r="G1037">
        <v>1200</v>
      </c>
      <c r="H1037" t="s">
        <v>1242</v>
      </c>
      <c r="I1037">
        <v>6301</v>
      </c>
      <c r="J1037" t="s">
        <v>53</v>
      </c>
      <c r="K1037" t="s">
        <v>1251</v>
      </c>
      <c r="L1037">
        <v>2219</v>
      </c>
      <c r="M1037">
        <v>2241.5</v>
      </c>
      <c r="N1037">
        <v>400</v>
      </c>
      <c r="O1037" t="s">
        <v>1239</v>
      </c>
      <c r="P1037">
        <v>0.94040033625612196</v>
      </c>
      <c r="Q1037">
        <v>0.84160766504754103</v>
      </c>
      <c r="R1037" s="106">
        <v>0.39602109200480201</v>
      </c>
      <c r="S1037" s="106">
        <v>2.77938917874627E-2</v>
      </c>
      <c r="T1037">
        <v>-2.04865866340938</v>
      </c>
      <c r="U1037">
        <v>2.04865866340938</v>
      </c>
      <c r="V1037">
        <v>1.2818682792585301</v>
      </c>
      <c r="W1037">
        <v>-9.3000000000000007</v>
      </c>
      <c r="X1037">
        <v>1.18</v>
      </c>
      <c r="Y1037">
        <v>36300</v>
      </c>
      <c r="Z1037">
        <v>2017</v>
      </c>
      <c r="AA1037">
        <v>0.1</v>
      </c>
      <c r="AB1037">
        <v>18</v>
      </c>
      <c r="AC1037">
        <v>10</v>
      </c>
      <c r="AD1037">
        <v>8</v>
      </c>
      <c r="AE1037">
        <v>55.56</v>
      </c>
      <c r="AF1037">
        <v>12</v>
      </c>
      <c r="AG1037">
        <v>6</v>
      </c>
      <c r="AH1037">
        <v>4</v>
      </c>
      <c r="AI1037">
        <v>8</v>
      </c>
    </row>
    <row r="1038" spans="1:35" x14ac:dyDescent="0.2">
      <c r="A1038" s="102">
        <v>1000</v>
      </c>
      <c r="B1038">
        <v>2264</v>
      </c>
      <c r="C1038" t="s">
        <v>1505</v>
      </c>
      <c r="D1038" t="s">
        <v>1266</v>
      </c>
      <c r="E1038">
        <v>3940</v>
      </c>
      <c r="F1038">
        <v>3860</v>
      </c>
      <c r="G1038">
        <v>200</v>
      </c>
      <c r="H1038" t="s">
        <v>1239</v>
      </c>
      <c r="I1038">
        <v>4091</v>
      </c>
      <c r="J1038" t="s">
        <v>2017</v>
      </c>
      <c r="K1038" t="s">
        <v>1263</v>
      </c>
      <c r="L1038">
        <v>2013</v>
      </c>
      <c r="M1038">
        <v>2043</v>
      </c>
      <c r="N1038">
        <v>400</v>
      </c>
      <c r="O1038" t="s">
        <v>1242</v>
      </c>
      <c r="P1038">
        <v>0.61782776462576094</v>
      </c>
      <c r="Q1038">
        <v>0.85893322844945696</v>
      </c>
      <c r="R1038">
        <v>0.37633687143669398</v>
      </c>
      <c r="S1038">
        <v>4.0453665210537698E-2</v>
      </c>
      <c r="T1038">
        <v>1.16042155918052</v>
      </c>
      <c r="U1038">
        <v>1.16042155918052</v>
      </c>
      <c r="V1038">
        <v>0.68962547395455298</v>
      </c>
      <c r="W1038">
        <v>4.22</v>
      </c>
      <c r="X1038">
        <v>5.85</v>
      </c>
      <c r="Y1038">
        <v>36016</v>
      </c>
      <c r="Z1038">
        <v>1896</v>
      </c>
      <c r="AA1038">
        <v>0.17</v>
      </c>
      <c r="AB1038">
        <v>19</v>
      </c>
      <c r="AC1038">
        <v>11</v>
      </c>
      <c r="AD1038">
        <v>8</v>
      </c>
      <c r="AE1038">
        <v>57.89</v>
      </c>
      <c r="AF1038">
        <v>10</v>
      </c>
      <c r="AG1038">
        <v>7</v>
      </c>
      <c r="AH1038">
        <v>7</v>
      </c>
      <c r="AI1038">
        <v>5</v>
      </c>
    </row>
    <row r="1039" spans="1:35" x14ac:dyDescent="0.2">
      <c r="A1039" s="102">
        <v>1015</v>
      </c>
      <c r="B1039">
        <v>4061</v>
      </c>
      <c r="C1039" t="s">
        <v>1473</v>
      </c>
      <c r="D1039" t="s">
        <v>1263</v>
      </c>
      <c r="E1039">
        <v>2818</v>
      </c>
      <c r="F1039">
        <v>2847</v>
      </c>
      <c r="G1039">
        <v>300</v>
      </c>
      <c r="H1039" t="s">
        <v>1239</v>
      </c>
      <c r="I1039">
        <v>8377</v>
      </c>
      <c r="J1039" t="s">
        <v>1360</v>
      </c>
      <c r="K1039" t="s">
        <v>1294</v>
      </c>
      <c r="L1039">
        <v>970</v>
      </c>
      <c r="M1039">
        <v>971</v>
      </c>
      <c r="N1039">
        <v>900</v>
      </c>
      <c r="O1039" t="s">
        <v>1242</v>
      </c>
      <c r="P1039">
        <v>0.94966308252976195</v>
      </c>
      <c r="Q1039">
        <v>0.85769867185020199</v>
      </c>
      <c r="R1039">
        <v>6.0904131737781197E-2</v>
      </c>
      <c r="S1039" s="15">
        <v>3.4408805314652298E-2</v>
      </c>
      <c r="T1039">
        <v>0.85543636097781395</v>
      </c>
      <c r="U1039">
        <v>0.85543636097781395</v>
      </c>
      <c r="V1039">
        <v>0.455026466812398</v>
      </c>
      <c r="W1039">
        <v>1.62</v>
      </c>
      <c r="X1039">
        <v>2.3199999999999998</v>
      </c>
      <c r="Y1039">
        <v>35787</v>
      </c>
      <c r="Z1039">
        <v>1988</v>
      </c>
      <c r="AA1039">
        <v>0.17</v>
      </c>
      <c r="AB1039">
        <v>18</v>
      </c>
      <c r="AC1039">
        <v>11</v>
      </c>
      <c r="AD1039">
        <v>7</v>
      </c>
      <c r="AE1039">
        <v>61.11</v>
      </c>
      <c r="AF1039">
        <v>11</v>
      </c>
      <c r="AG1039">
        <v>9</v>
      </c>
      <c r="AH1039">
        <v>6</v>
      </c>
      <c r="AI1039">
        <v>3</v>
      </c>
    </row>
    <row r="1040" spans="1:35" x14ac:dyDescent="0.2">
      <c r="A1040" s="102">
        <v>609</v>
      </c>
      <c r="B1040">
        <v>7976</v>
      </c>
      <c r="C1040" t="s">
        <v>1289</v>
      </c>
      <c r="D1040" t="s">
        <v>1262</v>
      </c>
      <c r="E1040">
        <v>1508</v>
      </c>
      <c r="F1040">
        <v>1540</v>
      </c>
      <c r="G1040">
        <v>600</v>
      </c>
      <c r="H1040" t="s">
        <v>1239</v>
      </c>
      <c r="I1040">
        <v>8273</v>
      </c>
      <c r="J1040" t="s">
        <v>1361</v>
      </c>
      <c r="K1040" t="s">
        <v>1264</v>
      </c>
      <c r="L1040">
        <v>3175</v>
      </c>
      <c r="M1040">
        <v>3150</v>
      </c>
      <c r="N1040">
        <v>300</v>
      </c>
      <c r="O1040" t="s">
        <v>1242</v>
      </c>
      <c r="P1040">
        <v>0.878316761740914</v>
      </c>
      <c r="Q1040">
        <v>0.89277750802429101</v>
      </c>
      <c r="R1040">
        <v>5.8411273831652398E-3</v>
      </c>
      <c r="S1040">
        <v>8.5689635604293296E-2</v>
      </c>
      <c r="T1040">
        <v>2.2532053575887998</v>
      </c>
      <c r="U1040">
        <v>2.2532053575887998</v>
      </c>
      <c r="V1040">
        <v>1.9971884063580001</v>
      </c>
      <c r="W1040">
        <v>11.71</v>
      </c>
      <c r="X1040">
        <v>2.2200000000000002</v>
      </c>
      <c r="Y1040">
        <v>35317</v>
      </c>
      <c r="Z1040">
        <v>2943</v>
      </c>
      <c r="AA1040">
        <v>0.21</v>
      </c>
      <c r="AB1040">
        <v>12</v>
      </c>
      <c r="AC1040">
        <v>6</v>
      </c>
      <c r="AD1040">
        <v>6</v>
      </c>
      <c r="AE1040">
        <v>50</v>
      </c>
      <c r="AF1040">
        <v>14</v>
      </c>
      <c r="AG1040">
        <v>4</v>
      </c>
      <c r="AH1040">
        <v>2</v>
      </c>
      <c r="AI1040">
        <v>6</v>
      </c>
    </row>
    <row r="1041" spans="1:35" x14ac:dyDescent="0.2">
      <c r="A1041" s="102">
        <v>485</v>
      </c>
      <c r="B1041">
        <v>3880</v>
      </c>
      <c r="C1041" t="s">
        <v>1184</v>
      </c>
      <c r="D1041" t="s">
        <v>1453</v>
      </c>
      <c r="E1041">
        <v>1420</v>
      </c>
      <c r="F1041">
        <v>1431</v>
      </c>
      <c r="G1041">
        <v>700</v>
      </c>
      <c r="H1041" t="s">
        <v>1239</v>
      </c>
      <c r="I1041">
        <v>9303</v>
      </c>
      <c r="J1041" t="s">
        <v>1638</v>
      </c>
      <c r="K1041" t="s">
        <v>1657</v>
      </c>
      <c r="L1041">
        <v>1375</v>
      </c>
      <c r="M1041">
        <v>1379</v>
      </c>
      <c r="N1041">
        <v>700</v>
      </c>
      <c r="O1041" t="s">
        <v>1242</v>
      </c>
      <c r="P1041">
        <v>0.82790165671809501</v>
      </c>
      <c r="Q1041">
        <v>0.90177705117810703</v>
      </c>
      <c r="R1041" s="15">
        <v>0.112574527620197</v>
      </c>
      <c r="S1041" s="15">
        <v>1.6608762691669301E-8</v>
      </c>
      <c r="T1041">
        <v>3.4129600326089902</v>
      </c>
      <c r="U1041">
        <v>3.4129600326089902</v>
      </c>
      <c r="V1041">
        <v>0.70500240356571098</v>
      </c>
      <c r="W1041">
        <v>3.99</v>
      </c>
      <c r="X1041">
        <v>3.63</v>
      </c>
      <c r="Y1041">
        <v>35050</v>
      </c>
      <c r="Z1041">
        <v>2337</v>
      </c>
      <c r="AA1041">
        <v>7.0000000000000007E-2</v>
      </c>
      <c r="AB1041">
        <v>15</v>
      </c>
      <c r="AC1041">
        <v>8</v>
      </c>
      <c r="AD1041">
        <v>7</v>
      </c>
      <c r="AE1041">
        <v>53.33</v>
      </c>
      <c r="AF1041">
        <v>13</v>
      </c>
      <c r="AG1041">
        <v>4</v>
      </c>
      <c r="AH1041">
        <v>3</v>
      </c>
      <c r="AI1041">
        <v>8</v>
      </c>
    </row>
    <row r="1042" spans="1:35" x14ac:dyDescent="0.2">
      <c r="A1042" s="102">
        <v>945</v>
      </c>
      <c r="B1042">
        <v>6302</v>
      </c>
      <c r="C1042" t="s">
        <v>1495</v>
      </c>
      <c r="D1042" t="s">
        <v>1251</v>
      </c>
      <c r="E1042">
        <v>2488</v>
      </c>
      <c r="F1042">
        <v>2500</v>
      </c>
      <c r="G1042">
        <v>400</v>
      </c>
      <c r="H1042" t="s">
        <v>1242</v>
      </c>
      <c r="I1042">
        <v>9509</v>
      </c>
      <c r="J1042" t="s">
        <v>2159</v>
      </c>
      <c r="K1042" t="s">
        <v>1296</v>
      </c>
      <c r="L1042">
        <v>504</v>
      </c>
      <c r="M1042">
        <v>500</v>
      </c>
      <c r="N1042">
        <v>2000</v>
      </c>
      <c r="O1042" t="s">
        <v>1239</v>
      </c>
      <c r="P1042">
        <v>0.53485423685750599</v>
      </c>
      <c r="Q1042">
        <v>0.86344102471230899</v>
      </c>
      <c r="R1042">
        <v>0.26278403794192201</v>
      </c>
      <c r="S1042">
        <v>3.1403843063094301E-2</v>
      </c>
      <c r="T1042">
        <v>-3.1431259398443698</v>
      </c>
      <c r="U1042">
        <v>3.1431259398443698</v>
      </c>
      <c r="V1042">
        <v>3.03651431494416</v>
      </c>
      <c r="W1042">
        <v>-17.18</v>
      </c>
      <c r="X1042">
        <v>0</v>
      </c>
      <c r="Y1042">
        <v>34925</v>
      </c>
      <c r="Z1042">
        <v>1746</v>
      </c>
      <c r="AA1042">
        <v>0.11</v>
      </c>
      <c r="AB1042">
        <v>20</v>
      </c>
      <c r="AC1042">
        <v>10</v>
      </c>
      <c r="AD1042">
        <v>10</v>
      </c>
      <c r="AE1042">
        <v>50</v>
      </c>
      <c r="AF1042">
        <v>13</v>
      </c>
      <c r="AG1042">
        <v>8</v>
      </c>
      <c r="AH1042">
        <v>7</v>
      </c>
      <c r="AI1042">
        <v>5</v>
      </c>
    </row>
    <row r="1043" spans="1:35" x14ac:dyDescent="0.2">
      <c r="A1043" s="102">
        <v>1023</v>
      </c>
      <c r="B1043">
        <v>1951</v>
      </c>
      <c r="C1043" t="s">
        <v>1658</v>
      </c>
      <c r="D1043" t="s">
        <v>1249</v>
      </c>
      <c r="E1043">
        <v>2525</v>
      </c>
      <c r="F1043">
        <v>2526</v>
      </c>
      <c r="G1043">
        <v>400</v>
      </c>
      <c r="H1043" t="s">
        <v>1239</v>
      </c>
      <c r="I1043">
        <v>7272</v>
      </c>
      <c r="J1043" t="s">
        <v>1443</v>
      </c>
      <c r="K1043" t="s">
        <v>1256</v>
      </c>
      <c r="L1043">
        <v>1846</v>
      </c>
      <c r="M1043">
        <v>1856</v>
      </c>
      <c r="N1043">
        <v>500</v>
      </c>
      <c r="O1043" t="s">
        <v>1242</v>
      </c>
      <c r="P1043">
        <v>0.88756275004261198</v>
      </c>
      <c r="Q1043">
        <v>0.85704035799762002</v>
      </c>
      <c r="R1043">
        <v>1.44623954766556E-2</v>
      </c>
      <c r="S1043" s="15">
        <v>2.7358686726282201E-2</v>
      </c>
      <c r="T1043">
        <v>1.73465382234905</v>
      </c>
      <c r="U1043">
        <v>1.73465382234905</v>
      </c>
      <c r="V1043">
        <v>1.7373219277040599</v>
      </c>
      <c r="W1043">
        <v>5.68</v>
      </c>
      <c r="X1043">
        <v>8.16</v>
      </c>
      <c r="Y1043">
        <v>34672</v>
      </c>
      <c r="Z1043">
        <v>1651</v>
      </c>
      <c r="AA1043">
        <v>0.12</v>
      </c>
      <c r="AB1043">
        <v>21</v>
      </c>
      <c r="AC1043">
        <v>11</v>
      </c>
      <c r="AD1043">
        <v>10</v>
      </c>
      <c r="AE1043">
        <v>52.38</v>
      </c>
      <c r="AF1043">
        <v>11</v>
      </c>
      <c r="AG1043">
        <v>8</v>
      </c>
      <c r="AH1043">
        <v>7</v>
      </c>
      <c r="AI1043">
        <v>6</v>
      </c>
    </row>
    <row r="1044" spans="1:35" x14ac:dyDescent="0.2">
      <c r="A1044" s="102">
        <v>366</v>
      </c>
      <c r="B1044">
        <v>5803</v>
      </c>
      <c r="C1044" t="s">
        <v>24</v>
      </c>
      <c r="D1044" t="s">
        <v>1254</v>
      </c>
      <c r="E1044">
        <v>367</v>
      </c>
      <c r="F1044">
        <v>369</v>
      </c>
      <c r="G1044">
        <v>2900</v>
      </c>
      <c r="H1044" t="s">
        <v>1242</v>
      </c>
      <c r="I1044">
        <v>6472</v>
      </c>
      <c r="J1044" t="s">
        <v>60</v>
      </c>
      <c r="K1044" t="s">
        <v>1251</v>
      </c>
      <c r="L1044">
        <v>276</v>
      </c>
      <c r="M1044">
        <v>281</v>
      </c>
      <c r="N1044">
        <v>3800</v>
      </c>
      <c r="O1044" t="s">
        <v>1239</v>
      </c>
      <c r="P1044">
        <v>0.91294270984764303</v>
      </c>
      <c r="Q1044">
        <v>0.90966127909927696</v>
      </c>
      <c r="R1044" s="15">
        <v>0.306339379974846</v>
      </c>
      <c r="S1044">
        <v>7.6883513030923195E-2</v>
      </c>
      <c r="T1044">
        <v>-0.55736206598828797</v>
      </c>
      <c r="U1044">
        <v>0.55736206598828797</v>
      </c>
      <c r="V1044">
        <v>0.23259304457468699</v>
      </c>
      <c r="W1044">
        <v>-1.97</v>
      </c>
      <c r="X1044">
        <v>0.21</v>
      </c>
      <c r="Y1044">
        <v>34560</v>
      </c>
      <c r="Z1044">
        <v>2160</v>
      </c>
      <c r="AA1044">
        <v>0.09</v>
      </c>
      <c r="AB1044">
        <v>16</v>
      </c>
      <c r="AC1044">
        <v>8</v>
      </c>
      <c r="AD1044">
        <v>8</v>
      </c>
      <c r="AE1044">
        <v>50</v>
      </c>
      <c r="AF1044">
        <v>13</v>
      </c>
      <c r="AG1044">
        <v>5</v>
      </c>
      <c r="AH1044">
        <v>4</v>
      </c>
      <c r="AI1044">
        <v>7</v>
      </c>
    </row>
    <row r="1045" spans="1:35" x14ac:dyDescent="0.2">
      <c r="A1045" s="102">
        <v>612</v>
      </c>
      <c r="B1045">
        <v>4095</v>
      </c>
      <c r="C1045" t="s">
        <v>1929</v>
      </c>
      <c r="D1045" t="s">
        <v>1263</v>
      </c>
      <c r="E1045">
        <v>1049</v>
      </c>
      <c r="F1045">
        <v>1053</v>
      </c>
      <c r="G1045">
        <v>900</v>
      </c>
      <c r="H1045" t="s">
        <v>1239</v>
      </c>
      <c r="I1045">
        <v>9603</v>
      </c>
      <c r="J1045" t="s">
        <v>1412</v>
      </c>
      <c r="K1045" t="s">
        <v>1253</v>
      </c>
      <c r="L1045">
        <v>2318</v>
      </c>
      <c r="M1045">
        <v>2329</v>
      </c>
      <c r="N1045">
        <v>400</v>
      </c>
      <c r="O1045" t="s">
        <v>1242</v>
      </c>
      <c r="P1045">
        <v>0.56833989877431701</v>
      </c>
      <c r="Q1045">
        <v>0.89256464276130898</v>
      </c>
      <c r="R1045">
        <v>3.5232261940096203E-2</v>
      </c>
      <c r="S1045">
        <v>3.1665616102839501E-2</v>
      </c>
      <c r="T1045">
        <v>1.375340687879</v>
      </c>
      <c r="U1045">
        <v>1.375340687879</v>
      </c>
      <c r="V1045">
        <v>1.18611301969308</v>
      </c>
      <c r="W1045">
        <v>9.3000000000000007</v>
      </c>
      <c r="X1045">
        <v>1.73</v>
      </c>
      <c r="Y1045">
        <v>33728</v>
      </c>
      <c r="Z1045">
        <v>1874</v>
      </c>
      <c r="AA1045">
        <v>7.0000000000000007E-2</v>
      </c>
      <c r="AB1045">
        <v>18</v>
      </c>
      <c r="AC1045">
        <v>8</v>
      </c>
      <c r="AD1045">
        <v>10</v>
      </c>
      <c r="AE1045">
        <v>44.44</v>
      </c>
      <c r="AF1045">
        <v>11</v>
      </c>
      <c r="AG1045">
        <v>6</v>
      </c>
      <c r="AH1045">
        <v>5</v>
      </c>
      <c r="AI1045">
        <v>7</v>
      </c>
    </row>
    <row r="1046" spans="1:35" x14ac:dyDescent="0.2">
      <c r="A1046" s="102">
        <v>446</v>
      </c>
      <c r="B1046">
        <v>4186</v>
      </c>
      <c r="C1046" t="s">
        <v>664</v>
      </c>
      <c r="D1046" t="s">
        <v>1263</v>
      </c>
      <c r="E1046">
        <v>4130</v>
      </c>
      <c r="F1046">
        <v>4240</v>
      </c>
      <c r="G1046">
        <v>200</v>
      </c>
      <c r="H1046" t="s">
        <v>1242</v>
      </c>
      <c r="I1046">
        <v>6758</v>
      </c>
      <c r="J1046" t="s">
        <v>1255</v>
      </c>
      <c r="K1046" t="s">
        <v>1244</v>
      </c>
      <c r="L1046">
        <v>7105</v>
      </c>
      <c r="M1046">
        <v>7269</v>
      </c>
      <c r="N1046">
        <v>100</v>
      </c>
      <c r="O1046" t="s">
        <v>1239</v>
      </c>
      <c r="P1046">
        <v>0.80645854810180895</v>
      </c>
      <c r="Q1046">
        <v>0.90440249551767504</v>
      </c>
      <c r="R1046">
        <v>0.340540761165259</v>
      </c>
      <c r="S1046">
        <v>9.1996823515250195E-2</v>
      </c>
      <c r="T1046">
        <v>-0.37117297448360298</v>
      </c>
      <c r="U1046">
        <v>0.37117297448360298</v>
      </c>
      <c r="V1046">
        <v>0.240043969791703</v>
      </c>
      <c r="W1046">
        <v>-1.52</v>
      </c>
      <c r="X1046">
        <v>16.66</v>
      </c>
      <c r="Y1046">
        <v>33125</v>
      </c>
      <c r="Z1046">
        <v>3681</v>
      </c>
      <c r="AA1046">
        <v>0.43</v>
      </c>
      <c r="AB1046">
        <v>9</v>
      </c>
      <c r="AC1046">
        <v>6</v>
      </c>
      <c r="AD1046">
        <v>3</v>
      </c>
      <c r="AE1046">
        <v>66.67</v>
      </c>
      <c r="AF1046">
        <v>8</v>
      </c>
      <c r="AG1046">
        <v>5</v>
      </c>
      <c r="AH1046">
        <v>3</v>
      </c>
      <c r="AI1046">
        <v>1</v>
      </c>
    </row>
    <row r="1047" spans="1:35" x14ac:dyDescent="0.2">
      <c r="A1047" s="102">
        <v>1027</v>
      </c>
      <c r="B1047">
        <v>5631</v>
      </c>
      <c r="C1047" t="s">
        <v>1457</v>
      </c>
      <c r="D1047" t="s">
        <v>1251</v>
      </c>
      <c r="E1047">
        <v>1680</v>
      </c>
      <c r="F1047">
        <v>1670</v>
      </c>
      <c r="G1047">
        <v>500</v>
      </c>
      <c r="H1047" t="s">
        <v>1242</v>
      </c>
      <c r="I1047">
        <v>6592</v>
      </c>
      <c r="J1047" t="s">
        <v>1464</v>
      </c>
      <c r="K1047" t="s">
        <v>1244</v>
      </c>
      <c r="L1047">
        <v>3950</v>
      </c>
      <c r="M1047">
        <v>3995</v>
      </c>
      <c r="N1047">
        <v>200</v>
      </c>
      <c r="O1047" t="s">
        <v>1239</v>
      </c>
      <c r="P1047">
        <v>0.61712432198119505</v>
      </c>
      <c r="Q1047">
        <v>0.85690780855135595</v>
      </c>
      <c r="R1047" s="106">
        <v>0.13619038211966999</v>
      </c>
      <c r="S1047">
        <v>1.0795977217773799E-3</v>
      </c>
      <c r="T1047">
        <v>-3.6328012647414298</v>
      </c>
      <c r="U1047">
        <v>3.6328012647414298</v>
      </c>
      <c r="V1047">
        <v>3.3691746398237599</v>
      </c>
      <c r="W1047">
        <v>-21.13</v>
      </c>
      <c r="X1047">
        <v>4.51</v>
      </c>
      <c r="Y1047">
        <v>32448</v>
      </c>
      <c r="Z1047">
        <v>2496</v>
      </c>
      <c r="AA1047">
        <v>0.16</v>
      </c>
      <c r="AB1047">
        <v>13</v>
      </c>
      <c r="AC1047">
        <v>6</v>
      </c>
      <c r="AD1047">
        <v>7</v>
      </c>
      <c r="AE1047">
        <v>46.15</v>
      </c>
      <c r="AF1047">
        <v>12</v>
      </c>
      <c r="AG1047">
        <v>5</v>
      </c>
      <c r="AH1047">
        <v>4</v>
      </c>
      <c r="AI1047">
        <v>4</v>
      </c>
    </row>
    <row r="1048" spans="1:35" x14ac:dyDescent="0.2">
      <c r="A1048" s="102">
        <v>533</v>
      </c>
      <c r="B1048">
        <v>1833</v>
      </c>
      <c r="C1048" t="s">
        <v>1676</v>
      </c>
      <c r="D1048" t="s">
        <v>1249</v>
      </c>
      <c r="E1048">
        <v>2778</v>
      </c>
      <c r="F1048">
        <v>2757</v>
      </c>
      <c r="G1048">
        <v>300</v>
      </c>
      <c r="H1048" t="s">
        <v>1239</v>
      </c>
      <c r="I1048">
        <v>3765</v>
      </c>
      <c r="J1048" t="s">
        <v>1525</v>
      </c>
      <c r="K1048" t="s">
        <v>1241</v>
      </c>
      <c r="L1048">
        <v>1791</v>
      </c>
      <c r="M1048">
        <v>1826</v>
      </c>
      <c r="N1048">
        <v>500</v>
      </c>
      <c r="O1048" t="s">
        <v>1242</v>
      </c>
      <c r="P1048">
        <v>0.85543301095453095</v>
      </c>
      <c r="Q1048">
        <v>0.89813811757287498</v>
      </c>
      <c r="R1048">
        <v>0.14603666890442499</v>
      </c>
      <c r="S1048">
        <v>6.7615867930150703E-2</v>
      </c>
      <c r="T1048">
        <v>2.1993484947995201</v>
      </c>
      <c r="U1048">
        <v>2.1993484947995201</v>
      </c>
      <c r="V1048">
        <v>2.1379487584193799</v>
      </c>
      <c r="W1048">
        <v>11.27</v>
      </c>
      <c r="X1048">
        <v>10.39</v>
      </c>
      <c r="Y1048">
        <v>32310</v>
      </c>
      <c r="Z1048">
        <v>2154</v>
      </c>
      <c r="AA1048">
        <v>0.15</v>
      </c>
      <c r="AB1048">
        <v>15</v>
      </c>
      <c r="AC1048">
        <v>8</v>
      </c>
      <c r="AD1048">
        <v>7</v>
      </c>
      <c r="AE1048">
        <v>53.33</v>
      </c>
      <c r="AF1048">
        <v>11</v>
      </c>
      <c r="AG1048">
        <v>6</v>
      </c>
      <c r="AH1048">
        <v>4</v>
      </c>
      <c r="AI1048">
        <v>5</v>
      </c>
    </row>
    <row r="1049" spans="1:35" x14ac:dyDescent="0.2">
      <c r="A1049" s="102">
        <v>417</v>
      </c>
      <c r="B1049">
        <v>6750</v>
      </c>
      <c r="C1049" t="s">
        <v>1297</v>
      </c>
      <c r="D1049" t="s">
        <v>1244</v>
      </c>
      <c r="E1049">
        <v>3605</v>
      </c>
      <c r="F1049">
        <v>3675</v>
      </c>
      <c r="G1049">
        <v>300</v>
      </c>
      <c r="H1049" t="s">
        <v>1242</v>
      </c>
      <c r="I1049">
        <v>6857</v>
      </c>
      <c r="J1049" t="s">
        <v>1429</v>
      </c>
      <c r="K1049" t="s">
        <v>1244</v>
      </c>
      <c r="L1049">
        <v>5230</v>
      </c>
      <c r="M1049">
        <v>5300</v>
      </c>
      <c r="N1049">
        <v>200</v>
      </c>
      <c r="O1049" t="s">
        <v>1239</v>
      </c>
      <c r="P1049">
        <v>0.77654609391151697</v>
      </c>
      <c r="Q1049">
        <v>0.90593528260240197</v>
      </c>
      <c r="R1049">
        <v>0.102541288123392</v>
      </c>
      <c r="S1049">
        <v>4.7245239497126702E-2</v>
      </c>
      <c r="T1049">
        <v>-1.4464368903762299</v>
      </c>
      <c r="U1049">
        <v>1.4464368903762299</v>
      </c>
      <c r="V1049">
        <v>1.2970961368135401</v>
      </c>
      <c r="W1049">
        <v>-7.41</v>
      </c>
      <c r="X1049">
        <v>4.01</v>
      </c>
      <c r="Y1049">
        <v>31993</v>
      </c>
      <c r="Z1049">
        <v>2285</v>
      </c>
      <c r="AA1049">
        <v>0.09</v>
      </c>
      <c r="AB1049">
        <v>14</v>
      </c>
      <c r="AC1049">
        <v>7</v>
      </c>
      <c r="AD1049">
        <v>7</v>
      </c>
      <c r="AE1049">
        <v>50</v>
      </c>
      <c r="AF1049">
        <v>11</v>
      </c>
      <c r="AG1049">
        <v>7</v>
      </c>
      <c r="AH1049">
        <v>6</v>
      </c>
      <c r="AI1049">
        <v>1</v>
      </c>
    </row>
    <row r="1050" spans="1:35" x14ac:dyDescent="0.2">
      <c r="A1050" s="102">
        <v>938</v>
      </c>
      <c r="B1050">
        <v>7459</v>
      </c>
      <c r="C1050" t="s">
        <v>790</v>
      </c>
      <c r="D1050" t="s">
        <v>1246</v>
      </c>
      <c r="E1050">
        <v>2077</v>
      </c>
      <c r="F1050">
        <v>2102</v>
      </c>
      <c r="G1050">
        <v>500</v>
      </c>
      <c r="H1050" t="s">
        <v>1242</v>
      </c>
      <c r="I1050">
        <v>9003</v>
      </c>
      <c r="J1050" t="s">
        <v>1470</v>
      </c>
      <c r="K1050" t="s">
        <v>1359</v>
      </c>
      <c r="L1050">
        <v>2639</v>
      </c>
      <c r="M1050">
        <v>2607</v>
      </c>
      <c r="N1050">
        <v>400</v>
      </c>
      <c r="O1050" t="s">
        <v>1239</v>
      </c>
      <c r="P1050">
        <v>0.80973860223733396</v>
      </c>
      <c r="Q1050">
        <v>0.86390043154490903</v>
      </c>
      <c r="R1050" s="106">
        <v>2.55077646229089E-2</v>
      </c>
      <c r="S1050">
        <v>7.33088675420376E-4</v>
      </c>
      <c r="T1050">
        <v>-0.285325027387139</v>
      </c>
      <c r="U1050">
        <v>0.285325027387139</v>
      </c>
      <c r="V1050">
        <v>0.32439609500456701</v>
      </c>
      <c r="W1050">
        <v>-0.61</v>
      </c>
      <c r="X1050">
        <v>0.79</v>
      </c>
      <c r="Y1050">
        <v>31552</v>
      </c>
      <c r="Z1050">
        <v>2629</v>
      </c>
      <c r="AA1050">
        <v>0.18</v>
      </c>
      <c r="AB1050">
        <v>12</v>
      </c>
      <c r="AC1050">
        <v>8</v>
      </c>
      <c r="AD1050">
        <v>4</v>
      </c>
      <c r="AE1050">
        <v>66.67</v>
      </c>
      <c r="AF1050">
        <v>14</v>
      </c>
      <c r="AG1050">
        <v>3</v>
      </c>
      <c r="AH1050">
        <v>2</v>
      </c>
      <c r="AI1050">
        <v>7</v>
      </c>
    </row>
    <row r="1051" spans="1:35" x14ac:dyDescent="0.2">
      <c r="A1051" s="102">
        <v>69</v>
      </c>
      <c r="B1051">
        <v>4118</v>
      </c>
      <c r="C1051" t="s">
        <v>1484</v>
      </c>
      <c r="D1051" t="s">
        <v>1263</v>
      </c>
      <c r="E1051">
        <v>3130</v>
      </c>
      <c r="F1051">
        <v>3160</v>
      </c>
      <c r="G1051">
        <v>300</v>
      </c>
      <c r="H1051" t="s">
        <v>1239</v>
      </c>
      <c r="I1051">
        <v>5214</v>
      </c>
      <c r="J1051" t="s">
        <v>1518</v>
      </c>
      <c r="K1051" t="s">
        <v>1238</v>
      </c>
      <c r="L1051">
        <v>1953</v>
      </c>
      <c r="M1051">
        <v>1984</v>
      </c>
      <c r="N1051">
        <v>500</v>
      </c>
      <c r="O1051" t="s">
        <v>1242</v>
      </c>
      <c r="P1051">
        <v>0.85164325575345901</v>
      </c>
      <c r="Q1051">
        <v>0.95052027212032897</v>
      </c>
      <c r="R1051">
        <v>9.0224383499453498E-2</v>
      </c>
      <c r="S1051">
        <v>7.5441939731883997E-2</v>
      </c>
      <c r="T1051">
        <v>1.33516554297724</v>
      </c>
      <c r="U1051">
        <v>1.33516554297724</v>
      </c>
      <c r="V1051">
        <v>1.9291481637638399</v>
      </c>
      <c r="W1051">
        <v>4.55</v>
      </c>
      <c r="X1051">
        <v>4.6399999999999997</v>
      </c>
      <c r="Y1051">
        <v>30975</v>
      </c>
      <c r="Z1051">
        <v>2581</v>
      </c>
      <c r="AA1051">
        <v>0.39</v>
      </c>
      <c r="AB1051">
        <v>12</v>
      </c>
      <c r="AC1051">
        <v>6</v>
      </c>
      <c r="AD1051">
        <v>6</v>
      </c>
      <c r="AE1051">
        <v>50</v>
      </c>
      <c r="AF1051">
        <v>12</v>
      </c>
      <c r="AG1051">
        <v>5</v>
      </c>
      <c r="AH1051">
        <v>4</v>
      </c>
      <c r="AI1051">
        <v>3</v>
      </c>
    </row>
    <row r="1052" spans="1:35" x14ac:dyDescent="0.2">
      <c r="A1052" s="102">
        <v>1445</v>
      </c>
      <c r="B1052">
        <v>8031</v>
      </c>
      <c r="C1052" t="s">
        <v>827</v>
      </c>
      <c r="D1052" t="s">
        <v>1246</v>
      </c>
      <c r="E1052">
        <v>1852</v>
      </c>
      <c r="F1052">
        <v>1869</v>
      </c>
      <c r="G1052">
        <v>500</v>
      </c>
      <c r="H1052" t="s">
        <v>1239</v>
      </c>
      <c r="I1052">
        <v>9989</v>
      </c>
      <c r="J1052" t="s">
        <v>2073</v>
      </c>
      <c r="K1052" t="s">
        <v>1264</v>
      </c>
      <c r="L1052">
        <v>3215</v>
      </c>
      <c r="M1052">
        <v>3235</v>
      </c>
      <c r="N1052">
        <v>300</v>
      </c>
      <c r="O1052" t="s">
        <v>1242</v>
      </c>
      <c r="P1052">
        <v>0.63485627506041598</v>
      </c>
      <c r="Q1052">
        <v>0.82396802424196003</v>
      </c>
      <c r="R1052" s="15">
        <v>2.5750847751631699E-7</v>
      </c>
      <c r="S1052">
        <v>7.6717554209573602E-2</v>
      </c>
      <c r="T1052">
        <v>2.4121744040338702</v>
      </c>
      <c r="U1052">
        <v>2.4121744040338702</v>
      </c>
      <c r="V1052">
        <v>2.8510418483447801</v>
      </c>
      <c r="W1052">
        <v>11.33</v>
      </c>
      <c r="X1052">
        <v>3.71</v>
      </c>
      <c r="Y1052">
        <v>30148</v>
      </c>
      <c r="Z1052">
        <v>1675</v>
      </c>
      <c r="AA1052">
        <v>7.0000000000000007E-2</v>
      </c>
      <c r="AB1052">
        <v>18</v>
      </c>
      <c r="AC1052">
        <v>9</v>
      </c>
      <c r="AD1052">
        <v>9</v>
      </c>
      <c r="AE1052">
        <v>50</v>
      </c>
      <c r="AF1052">
        <v>12</v>
      </c>
      <c r="AG1052">
        <v>9</v>
      </c>
      <c r="AH1052">
        <v>6</v>
      </c>
      <c r="AI1052">
        <v>3</v>
      </c>
    </row>
    <row r="1053" spans="1:35" x14ac:dyDescent="0.2">
      <c r="A1053" s="102">
        <v>709</v>
      </c>
      <c r="B1053">
        <v>2001</v>
      </c>
      <c r="C1053" t="s">
        <v>1160</v>
      </c>
      <c r="D1053" t="s">
        <v>1266</v>
      </c>
      <c r="E1053">
        <v>1630</v>
      </c>
      <c r="F1053">
        <v>1606</v>
      </c>
      <c r="G1053">
        <v>500</v>
      </c>
      <c r="H1053" t="s">
        <v>1239</v>
      </c>
      <c r="I1053">
        <v>5233</v>
      </c>
      <c r="J1053" t="s">
        <v>1437</v>
      </c>
      <c r="K1053" t="s">
        <v>1238</v>
      </c>
      <c r="L1053">
        <v>2745</v>
      </c>
      <c r="M1053">
        <v>2781</v>
      </c>
      <c r="N1053">
        <v>300</v>
      </c>
      <c r="O1053" t="s">
        <v>1242</v>
      </c>
      <c r="P1053">
        <v>0.89172795653477899</v>
      </c>
      <c r="Q1053">
        <v>0.88387522504795801</v>
      </c>
      <c r="R1053">
        <v>6.5333066402739797E-3</v>
      </c>
      <c r="S1053">
        <v>4.6949342905875602E-2</v>
      </c>
      <c r="T1053">
        <v>2.0452457441277399</v>
      </c>
      <c r="U1053">
        <v>2.0452457441277399</v>
      </c>
      <c r="V1053">
        <v>1.3920268837824801</v>
      </c>
      <c r="W1053">
        <v>6.84</v>
      </c>
      <c r="X1053">
        <v>3.75</v>
      </c>
      <c r="Y1053">
        <v>30065</v>
      </c>
      <c r="Z1053">
        <v>2004</v>
      </c>
      <c r="AA1053">
        <v>0.02</v>
      </c>
      <c r="AB1053">
        <v>15</v>
      </c>
      <c r="AC1053">
        <v>8</v>
      </c>
      <c r="AD1053">
        <v>7</v>
      </c>
      <c r="AE1053">
        <v>53.33</v>
      </c>
      <c r="AF1053">
        <v>14</v>
      </c>
      <c r="AG1053">
        <v>5</v>
      </c>
      <c r="AH1053">
        <v>4</v>
      </c>
      <c r="AI1053">
        <v>6</v>
      </c>
    </row>
    <row r="1054" spans="1:35" x14ac:dyDescent="0.2">
      <c r="A1054" s="102">
        <v>93</v>
      </c>
      <c r="B1054">
        <v>4506</v>
      </c>
      <c r="C1054" t="s">
        <v>1662</v>
      </c>
      <c r="D1054" t="s">
        <v>1261</v>
      </c>
      <c r="E1054">
        <v>1630</v>
      </c>
      <c r="F1054">
        <v>1641</v>
      </c>
      <c r="G1054">
        <v>600</v>
      </c>
      <c r="H1054" t="s">
        <v>1239</v>
      </c>
      <c r="I1054">
        <v>9603</v>
      </c>
      <c r="J1054" t="s">
        <v>1412</v>
      </c>
      <c r="K1054" t="s">
        <v>1253</v>
      </c>
      <c r="L1054">
        <v>2318</v>
      </c>
      <c r="M1054">
        <v>2329</v>
      </c>
      <c r="N1054">
        <v>400</v>
      </c>
      <c r="O1054" t="s">
        <v>1242</v>
      </c>
      <c r="P1054">
        <v>0.85471670042554404</v>
      </c>
      <c r="Q1054">
        <v>0.94523176430043299</v>
      </c>
      <c r="R1054" s="106">
        <v>0.472990659162284</v>
      </c>
      <c r="S1054">
        <v>4.9603101009023202E-2</v>
      </c>
      <c r="T1054">
        <v>0.17862905754838701</v>
      </c>
      <c r="U1054">
        <v>0.17862905754838701</v>
      </c>
      <c r="V1054">
        <v>0.16091395398538799</v>
      </c>
      <c r="W1054">
        <v>0.93</v>
      </c>
      <c r="X1054">
        <v>5.69</v>
      </c>
      <c r="Y1054">
        <v>29838</v>
      </c>
      <c r="Z1054">
        <v>1194</v>
      </c>
      <c r="AA1054">
        <v>0.04</v>
      </c>
      <c r="AB1054">
        <v>25</v>
      </c>
      <c r="AC1054">
        <v>13</v>
      </c>
      <c r="AD1054">
        <v>12</v>
      </c>
      <c r="AE1054">
        <v>52</v>
      </c>
      <c r="AF1054">
        <v>9</v>
      </c>
      <c r="AG1054">
        <v>9</v>
      </c>
      <c r="AH1054">
        <v>11</v>
      </c>
      <c r="AI1054">
        <v>5</v>
      </c>
    </row>
    <row r="1055" spans="1:35" x14ac:dyDescent="0.2">
      <c r="A1055" s="102">
        <v>218</v>
      </c>
      <c r="B1055">
        <v>6588</v>
      </c>
      <c r="C1055" t="s">
        <v>436</v>
      </c>
      <c r="D1055" t="s">
        <v>1244</v>
      </c>
      <c r="E1055">
        <v>4000</v>
      </c>
      <c r="F1055">
        <v>4035</v>
      </c>
      <c r="G1055">
        <v>200</v>
      </c>
      <c r="H1055" t="s">
        <v>1239</v>
      </c>
      <c r="I1055">
        <v>9706</v>
      </c>
      <c r="J1055" t="s">
        <v>1363</v>
      </c>
      <c r="K1055" t="s">
        <v>1260</v>
      </c>
      <c r="L1055">
        <v>4800</v>
      </c>
      <c r="M1055">
        <v>4760</v>
      </c>
      <c r="N1055">
        <v>200</v>
      </c>
      <c r="O1055" t="s">
        <v>1242</v>
      </c>
      <c r="P1055">
        <v>0.70003748797494103</v>
      </c>
      <c r="Q1055">
        <v>0.92590011947911099</v>
      </c>
      <c r="R1055" s="15">
        <v>0.28635272020057601</v>
      </c>
      <c r="S1055" s="15">
        <v>9.6546034156605898E-2</v>
      </c>
      <c r="T1055">
        <v>1.65998353793955</v>
      </c>
      <c r="U1055">
        <v>1.65998353793955</v>
      </c>
      <c r="V1055">
        <v>0.66646285065479505</v>
      </c>
      <c r="W1055">
        <v>7.37</v>
      </c>
      <c r="X1055">
        <v>15.23</v>
      </c>
      <c r="Y1055">
        <v>29290</v>
      </c>
      <c r="Z1055">
        <v>2929</v>
      </c>
      <c r="AA1055">
        <v>0.21</v>
      </c>
      <c r="AB1055">
        <v>10</v>
      </c>
      <c r="AC1055">
        <v>6</v>
      </c>
      <c r="AD1055">
        <v>4</v>
      </c>
      <c r="AE1055">
        <v>60</v>
      </c>
      <c r="AF1055">
        <v>11</v>
      </c>
      <c r="AG1055">
        <v>4</v>
      </c>
      <c r="AH1055">
        <v>3</v>
      </c>
      <c r="AI1055">
        <v>3</v>
      </c>
    </row>
    <row r="1056" spans="1:35" x14ac:dyDescent="0.2">
      <c r="A1056" s="102">
        <v>278</v>
      </c>
      <c r="B1056">
        <v>6976</v>
      </c>
      <c r="C1056" t="s">
        <v>772</v>
      </c>
      <c r="D1056" t="s">
        <v>1244</v>
      </c>
      <c r="E1056">
        <v>3360</v>
      </c>
      <c r="F1056">
        <v>3425</v>
      </c>
      <c r="G1056">
        <v>300</v>
      </c>
      <c r="H1056" t="s">
        <v>1239</v>
      </c>
      <c r="I1056">
        <v>8804</v>
      </c>
      <c r="J1056" t="s">
        <v>900</v>
      </c>
      <c r="K1056" t="s">
        <v>1260</v>
      </c>
      <c r="L1056">
        <v>1622</v>
      </c>
      <c r="M1056">
        <v>1637</v>
      </c>
      <c r="N1056">
        <v>600</v>
      </c>
      <c r="O1056" t="s">
        <v>1242</v>
      </c>
      <c r="P1056">
        <v>0.684542944898761</v>
      </c>
      <c r="Q1056">
        <v>0.91793227631721996</v>
      </c>
      <c r="R1056">
        <v>6.9102653144573797E-2</v>
      </c>
      <c r="S1056">
        <v>3.9409190067496401E-2</v>
      </c>
      <c r="T1056">
        <v>1.95435369472995</v>
      </c>
      <c r="U1056">
        <v>1.95435369472995</v>
      </c>
      <c r="V1056">
        <v>1.93684388942279</v>
      </c>
      <c r="W1056">
        <v>8.75</v>
      </c>
      <c r="X1056">
        <v>4.41</v>
      </c>
      <c r="Y1056">
        <v>28780</v>
      </c>
      <c r="Z1056">
        <v>1251</v>
      </c>
      <c r="AA1056">
        <v>-0.02</v>
      </c>
      <c r="AB1056">
        <v>23</v>
      </c>
      <c r="AC1056">
        <v>12</v>
      </c>
      <c r="AD1056">
        <v>11</v>
      </c>
      <c r="AE1056">
        <v>52.17</v>
      </c>
      <c r="AF1056">
        <v>10</v>
      </c>
      <c r="AG1056">
        <v>9</v>
      </c>
      <c r="AH1056">
        <v>9</v>
      </c>
      <c r="AI1056">
        <v>5</v>
      </c>
    </row>
    <row r="1057" spans="1:35" x14ac:dyDescent="0.2">
      <c r="A1057" s="102">
        <v>244</v>
      </c>
      <c r="B1057">
        <v>2768</v>
      </c>
      <c r="C1057" t="s">
        <v>2074</v>
      </c>
      <c r="D1057" t="s">
        <v>1246</v>
      </c>
      <c r="E1057">
        <v>330</v>
      </c>
      <c r="F1057">
        <v>331</v>
      </c>
      <c r="G1057">
        <v>2100</v>
      </c>
      <c r="H1057" t="s">
        <v>1239</v>
      </c>
      <c r="I1057">
        <v>4581</v>
      </c>
      <c r="J1057" t="s">
        <v>1675</v>
      </c>
      <c r="K1057" t="s">
        <v>1261</v>
      </c>
      <c r="L1057">
        <v>6950</v>
      </c>
      <c r="M1057">
        <v>6930</v>
      </c>
      <c r="N1057">
        <v>100</v>
      </c>
      <c r="O1057" t="s">
        <v>1242</v>
      </c>
      <c r="P1057">
        <v>0.70232290100339401</v>
      </c>
      <c r="Q1057">
        <v>0.922220463355096</v>
      </c>
      <c r="R1057" s="106">
        <v>5.5860632217994102E-2</v>
      </c>
      <c r="S1057" s="106">
        <v>2.33653792875399E-2</v>
      </c>
      <c r="T1057">
        <v>2.8682603320017801</v>
      </c>
      <c r="U1057">
        <v>2.8682603320017801</v>
      </c>
      <c r="V1057">
        <v>2.6099096728743199</v>
      </c>
      <c r="W1057">
        <v>7.97</v>
      </c>
      <c r="X1057">
        <v>0.3</v>
      </c>
      <c r="Y1057">
        <v>28639</v>
      </c>
      <c r="Z1057">
        <v>2046</v>
      </c>
      <c r="AA1057">
        <v>0.08</v>
      </c>
      <c r="AB1057">
        <v>14</v>
      </c>
      <c r="AC1057">
        <v>6</v>
      </c>
      <c r="AD1057">
        <v>8</v>
      </c>
      <c r="AE1057">
        <v>42.86</v>
      </c>
      <c r="AF1057">
        <v>14</v>
      </c>
      <c r="AG1057">
        <v>3</v>
      </c>
      <c r="AH1057">
        <v>2</v>
      </c>
      <c r="AI1057">
        <v>9</v>
      </c>
    </row>
    <row r="1058" spans="1:35" x14ac:dyDescent="0.2">
      <c r="A1058" s="102">
        <v>996</v>
      </c>
      <c r="B1058">
        <v>5714</v>
      </c>
      <c r="C1058" t="s">
        <v>708</v>
      </c>
      <c r="D1058" t="s">
        <v>1254</v>
      </c>
      <c r="E1058">
        <v>3725</v>
      </c>
      <c r="F1058">
        <v>3735</v>
      </c>
      <c r="G1058">
        <v>200</v>
      </c>
      <c r="H1058" t="s">
        <v>1239</v>
      </c>
      <c r="I1058">
        <v>9989</v>
      </c>
      <c r="J1058" t="s">
        <v>2073</v>
      </c>
      <c r="K1058" t="s">
        <v>1264</v>
      </c>
      <c r="L1058">
        <v>3215</v>
      </c>
      <c r="M1058">
        <v>3235</v>
      </c>
      <c r="N1058">
        <v>200</v>
      </c>
      <c r="O1058" t="s">
        <v>1242</v>
      </c>
      <c r="P1058">
        <v>0.68666826427331296</v>
      </c>
      <c r="Q1058">
        <v>0.85931394985440701</v>
      </c>
      <c r="R1058">
        <v>0.22313402701358501</v>
      </c>
      <c r="S1058">
        <v>8.6517946823340894E-2</v>
      </c>
      <c r="T1058">
        <v>2.0859141589337602</v>
      </c>
      <c r="U1058">
        <v>2.0859141589337602</v>
      </c>
      <c r="V1058">
        <v>2.8111128305543498</v>
      </c>
      <c r="W1058">
        <v>8.6999999999999993</v>
      </c>
      <c r="X1058">
        <v>13.39</v>
      </c>
      <c r="Y1058">
        <v>27340</v>
      </c>
      <c r="Z1058">
        <v>2485</v>
      </c>
      <c r="AA1058">
        <v>0.14000000000000001</v>
      </c>
      <c r="AB1058">
        <v>11</v>
      </c>
      <c r="AC1058">
        <v>6</v>
      </c>
      <c r="AD1058">
        <v>5</v>
      </c>
      <c r="AE1058">
        <v>54.55</v>
      </c>
      <c r="AF1058">
        <v>12</v>
      </c>
      <c r="AG1058">
        <v>4</v>
      </c>
      <c r="AH1058">
        <v>3</v>
      </c>
      <c r="AI1058">
        <v>4</v>
      </c>
    </row>
    <row r="1059" spans="1:35" x14ac:dyDescent="0.2">
      <c r="A1059" s="102">
        <v>1160</v>
      </c>
      <c r="B1059">
        <v>3076</v>
      </c>
      <c r="C1059" t="s">
        <v>1553</v>
      </c>
      <c r="D1059" t="s">
        <v>1246</v>
      </c>
      <c r="E1059">
        <v>1640</v>
      </c>
      <c r="F1059">
        <v>1630</v>
      </c>
      <c r="G1059">
        <v>600</v>
      </c>
      <c r="H1059" t="s">
        <v>1242</v>
      </c>
      <c r="I1059">
        <v>4188</v>
      </c>
      <c r="J1059" t="s">
        <v>1452</v>
      </c>
      <c r="K1059" t="s">
        <v>1263</v>
      </c>
      <c r="L1059">
        <v>761</v>
      </c>
      <c r="M1059">
        <v>773.5</v>
      </c>
      <c r="N1059">
        <v>1300</v>
      </c>
      <c r="O1059" t="s">
        <v>1239</v>
      </c>
      <c r="P1059">
        <v>0.84896331057639296</v>
      </c>
      <c r="Q1059">
        <v>0.84736507688893503</v>
      </c>
      <c r="R1059">
        <v>4.8971941577538002E-2</v>
      </c>
      <c r="S1059">
        <v>3.52568383241027E-3</v>
      </c>
      <c r="T1059">
        <v>-3.22518241069079</v>
      </c>
      <c r="U1059">
        <v>3.22518241069079</v>
      </c>
      <c r="V1059">
        <v>2.6307235907372899</v>
      </c>
      <c r="W1059">
        <v>-12.53</v>
      </c>
      <c r="X1059">
        <v>2.82</v>
      </c>
      <c r="Y1059">
        <v>27277</v>
      </c>
      <c r="Z1059">
        <v>1948</v>
      </c>
      <c r="AA1059">
        <v>0.1</v>
      </c>
      <c r="AB1059">
        <v>14</v>
      </c>
      <c r="AC1059">
        <v>6</v>
      </c>
      <c r="AD1059">
        <v>8</v>
      </c>
      <c r="AE1059">
        <v>42.86</v>
      </c>
      <c r="AF1059">
        <v>12</v>
      </c>
      <c r="AG1059">
        <v>4</v>
      </c>
      <c r="AH1059">
        <v>3</v>
      </c>
      <c r="AI1059">
        <v>7</v>
      </c>
    </row>
    <row r="1060" spans="1:35" x14ac:dyDescent="0.2">
      <c r="A1060" s="102">
        <v>646</v>
      </c>
      <c r="B1060">
        <v>4042</v>
      </c>
      <c r="C1060" t="s">
        <v>1524</v>
      </c>
      <c r="D1060" t="s">
        <v>1263</v>
      </c>
      <c r="E1060">
        <v>1551</v>
      </c>
      <c r="F1060">
        <v>1578</v>
      </c>
      <c r="G1060">
        <v>700</v>
      </c>
      <c r="H1060" t="s">
        <v>1239</v>
      </c>
      <c r="I1060">
        <v>7278</v>
      </c>
      <c r="J1060" t="s">
        <v>43</v>
      </c>
      <c r="K1060" t="s">
        <v>1256</v>
      </c>
      <c r="L1060">
        <v>2182</v>
      </c>
      <c r="M1060">
        <v>2099</v>
      </c>
      <c r="N1060">
        <v>500</v>
      </c>
      <c r="O1060" t="s">
        <v>1242</v>
      </c>
      <c r="P1060">
        <v>0.57899880932095704</v>
      </c>
      <c r="Q1060">
        <v>0.88899518441297398</v>
      </c>
      <c r="R1060">
        <v>0.102091382094295</v>
      </c>
      <c r="S1060">
        <v>4.0335101310224698E-2</v>
      </c>
      <c r="T1060">
        <v>1.97784593272752</v>
      </c>
      <c r="U1060">
        <v>1.97784593272752</v>
      </c>
      <c r="V1060">
        <v>1.4129894871958</v>
      </c>
      <c r="W1060">
        <v>8.32</v>
      </c>
      <c r="X1060">
        <v>5.25</v>
      </c>
      <c r="Y1060">
        <v>26547</v>
      </c>
      <c r="Z1060">
        <v>1397</v>
      </c>
      <c r="AA1060">
        <v>0.13</v>
      </c>
      <c r="AB1060">
        <v>19</v>
      </c>
      <c r="AC1060">
        <v>10</v>
      </c>
      <c r="AD1060">
        <v>9</v>
      </c>
      <c r="AE1060">
        <v>52.63</v>
      </c>
      <c r="AF1060">
        <v>12</v>
      </c>
      <c r="AG1060">
        <v>7</v>
      </c>
      <c r="AH1060">
        <v>6</v>
      </c>
      <c r="AI1060">
        <v>6</v>
      </c>
    </row>
    <row r="1061" spans="1:35" x14ac:dyDescent="0.2">
      <c r="A1061" s="102">
        <v>100</v>
      </c>
      <c r="B1061">
        <v>4204</v>
      </c>
      <c r="C1061" t="s">
        <v>227</v>
      </c>
      <c r="D1061" t="s">
        <v>1263</v>
      </c>
      <c r="E1061">
        <v>1686</v>
      </c>
      <c r="F1061">
        <v>1732</v>
      </c>
      <c r="G1061">
        <v>600</v>
      </c>
      <c r="H1061" t="s">
        <v>1242</v>
      </c>
      <c r="I1061">
        <v>7282</v>
      </c>
      <c r="J1061" t="s">
        <v>1488</v>
      </c>
      <c r="K1061" t="s">
        <v>1256</v>
      </c>
      <c r="L1061">
        <v>2435</v>
      </c>
      <c r="M1061">
        <v>2429</v>
      </c>
      <c r="N1061">
        <v>400</v>
      </c>
      <c r="O1061" t="s">
        <v>1239</v>
      </c>
      <c r="P1061">
        <v>0.58175022592386905</v>
      </c>
      <c r="Q1061">
        <v>0.94398929201163395</v>
      </c>
      <c r="R1061">
        <v>9.4314856990580505E-4</v>
      </c>
      <c r="S1061">
        <v>4.2320869101380797E-2</v>
      </c>
      <c r="T1061">
        <v>-0.42118490773784201</v>
      </c>
      <c r="U1061">
        <v>0.42118490773784201</v>
      </c>
      <c r="V1061">
        <v>0.63621287825703199</v>
      </c>
      <c r="W1061">
        <v>-1.68</v>
      </c>
      <c r="X1061">
        <v>6.96</v>
      </c>
      <c r="Y1061">
        <v>26438</v>
      </c>
      <c r="Z1061">
        <v>1763</v>
      </c>
      <c r="AA1061">
        <v>0.18</v>
      </c>
      <c r="AB1061">
        <v>15</v>
      </c>
      <c r="AC1061">
        <v>7</v>
      </c>
      <c r="AD1061">
        <v>8</v>
      </c>
      <c r="AE1061">
        <v>46.67</v>
      </c>
      <c r="AF1061">
        <v>14</v>
      </c>
      <c r="AG1061">
        <v>5</v>
      </c>
      <c r="AH1061">
        <v>2</v>
      </c>
      <c r="AI1061">
        <v>8</v>
      </c>
    </row>
    <row r="1062" spans="1:35" x14ac:dyDescent="0.2">
      <c r="A1062" s="102">
        <v>1288</v>
      </c>
      <c r="B1062">
        <v>3048</v>
      </c>
      <c r="C1062" t="s">
        <v>1552</v>
      </c>
      <c r="D1062" t="s">
        <v>1264</v>
      </c>
      <c r="E1062">
        <v>1031</v>
      </c>
      <c r="F1062">
        <v>1036</v>
      </c>
      <c r="G1062">
        <v>900</v>
      </c>
      <c r="H1062" t="s">
        <v>1239</v>
      </c>
      <c r="I1062">
        <v>9072</v>
      </c>
      <c r="J1062" t="s">
        <v>1358</v>
      </c>
      <c r="K1062" t="s">
        <v>1359</v>
      </c>
      <c r="L1062">
        <v>2247</v>
      </c>
      <c r="M1062">
        <v>2251</v>
      </c>
      <c r="N1062">
        <v>400</v>
      </c>
      <c r="O1062" t="s">
        <v>1242</v>
      </c>
      <c r="P1062">
        <v>0.79323696611237804</v>
      </c>
      <c r="Q1062">
        <v>0.83739987036343</v>
      </c>
      <c r="R1062">
        <v>0.371380524700131</v>
      </c>
      <c r="S1062">
        <v>2.3424058336450702E-2</v>
      </c>
      <c r="T1062">
        <v>9.1878843361058601E-2</v>
      </c>
      <c r="U1062">
        <v>9.1878843361058601E-2</v>
      </c>
      <c r="V1062">
        <v>0.80247668835064601</v>
      </c>
      <c r="W1062">
        <v>0.28999999999999998</v>
      </c>
      <c r="X1062">
        <v>3.55</v>
      </c>
      <c r="Y1062">
        <v>25856</v>
      </c>
      <c r="Z1062">
        <v>1724</v>
      </c>
      <c r="AA1062">
        <v>0.08</v>
      </c>
      <c r="AB1062">
        <v>15</v>
      </c>
      <c r="AC1062">
        <v>9</v>
      </c>
      <c r="AD1062">
        <v>6</v>
      </c>
      <c r="AE1062">
        <v>60</v>
      </c>
      <c r="AF1062">
        <v>13</v>
      </c>
      <c r="AG1062">
        <v>6</v>
      </c>
      <c r="AH1062">
        <v>3</v>
      </c>
      <c r="AI1062">
        <v>6</v>
      </c>
    </row>
    <row r="1063" spans="1:35" x14ac:dyDescent="0.2">
      <c r="A1063" s="102">
        <v>470</v>
      </c>
      <c r="B1063">
        <v>8385</v>
      </c>
      <c r="C1063" t="s">
        <v>881</v>
      </c>
      <c r="D1063" t="s">
        <v>1294</v>
      </c>
      <c r="E1063">
        <v>515</v>
      </c>
      <c r="F1063">
        <v>514</v>
      </c>
      <c r="G1063">
        <v>1800</v>
      </c>
      <c r="H1063" t="s">
        <v>1239</v>
      </c>
      <c r="I1063">
        <v>9072</v>
      </c>
      <c r="J1063" t="s">
        <v>1358</v>
      </c>
      <c r="K1063" t="s">
        <v>1359</v>
      </c>
      <c r="L1063">
        <v>2247</v>
      </c>
      <c r="M1063">
        <v>2251</v>
      </c>
      <c r="N1063">
        <v>400</v>
      </c>
      <c r="O1063" t="s">
        <v>1242</v>
      </c>
      <c r="P1063">
        <v>0.95743033810074896</v>
      </c>
      <c r="Q1063">
        <v>0.90282051221811499</v>
      </c>
      <c r="R1063" s="15">
        <v>0.26087246267035602</v>
      </c>
      <c r="S1063" s="15">
        <v>1.12707484652058E-2</v>
      </c>
      <c r="T1063">
        <v>2.0133255795140901</v>
      </c>
      <c r="U1063">
        <v>2.0133255795140901</v>
      </c>
      <c r="V1063">
        <v>0.65451995985143596</v>
      </c>
      <c r="W1063">
        <v>2.69</v>
      </c>
      <c r="X1063">
        <v>2.75</v>
      </c>
      <c r="Y1063">
        <v>25666</v>
      </c>
      <c r="Z1063">
        <v>1711</v>
      </c>
      <c r="AA1063">
        <v>0.09</v>
      </c>
      <c r="AB1063">
        <v>15</v>
      </c>
      <c r="AC1063">
        <v>8</v>
      </c>
      <c r="AD1063">
        <v>7</v>
      </c>
      <c r="AE1063">
        <v>53.33</v>
      </c>
      <c r="AF1063">
        <v>16</v>
      </c>
      <c r="AG1063">
        <v>1</v>
      </c>
      <c r="AH1063">
        <v>1</v>
      </c>
      <c r="AI1063">
        <v>13</v>
      </c>
    </row>
    <row r="1064" spans="1:35" x14ac:dyDescent="0.2">
      <c r="A1064" s="102">
        <v>190</v>
      </c>
      <c r="B1064">
        <v>8002</v>
      </c>
      <c r="C1064" t="s">
        <v>27</v>
      </c>
      <c r="D1064" t="s">
        <v>1246</v>
      </c>
      <c r="E1064">
        <v>750</v>
      </c>
      <c r="F1064">
        <v>757.5</v>
      </c>
      <c r="G1064">
        <v>1200</v>
      </c>
      <c r="H1064" t="s">
        <v>1239</v>
      </c>
      <c r="I1064">
        <v>9810</v>
      </c>
      <c r="J1064" t="s">
        <v>1206</v>
      </c>
      <c r="K1064" t="s">
        <v>1246</v>
      </c>
      <c r="L1064">
        <v>4555</v>
      </c>
      <c r="M1064">
        <v>4460</v>
      </c>
      <c r="N1064">
        <v>200</v>
      </c>
      <c r="O1064" t="s">
        <v>1242</v>
      </c>
      <c r="P1064">
        <v>0.81646196863328102</v>
      </c>
      <c r="Q1064">
        <v>0.92954911688697806</v>
      </c>
      <c r="R1064" s="15">
        <v>6.1908727339182899E-3</v>
      </c>
      <c r="S1064">
        <v>2.42616279082454E-2</v>
      </c>
      <c r="T1064">
        <v>1.76766272513153</v>
      </c>
      <c r="U1064">
        <v>1.76766272513153</v>
      </c>
      <c r="V1064">
        <v>2.0053504241232298</v>
      </c>
      <c r="W1064">
        <v>5.0599999999999996</v>
      </c>
      <c r="X1064">
        <v>1.91</v>
      </c>
      <c r="Y1064">
        <v>25300</v>
      </c>
      <c r="Z1064">
        <v>1332</v>
      </c>
      <c r="AA1064">
        <v>0.16</v>
      </c>
      <c r="AB1064">
        <v>19</v>
      </c>
      <c r="AC1064">
        <v>9</v>
      </c>
      <c r="AD1064">
        <v>10</v>
      </c>
      <c r="AE1064">
        <v>47.37</v>
      </c>
      <c r="AF1064">
        <v>13</v>
      </c>
      <c r="AG1064">
        <v>6</v>
      </c>
      <c r="AH1064">
        <v>3</v>
      </c>
      <c r="AI1064">
        <v>10</v>
      </c>
    </row>
    <row r="1065" spans="1:35" x14ac:dyDescent="0.2">
      <c r="A1065" s="102">
        <v>705</v>
      </c>
      <c r="B1065">
        <v>5332</v>
      </c>
      <c r="C1065" t="s">
        <v>700</v>
      </c>
      <c r="D1065" t="s">
        <v>1238</v>
      </c>
      <c r="E1065">
        <v>4335</v>
      </c>
      <c r="F1065">
        <v>4370</v>
      </c>
      <c r="G1065">
        <v>100</v>
      </c>
      <c r="H1065" t="s">
        <v>1239</v>
      </c>
      <c r="I1065">
        <v>6988</v>
      </c>
      <c r="J1065" t="s">
        <v>62</v>
      </c>
      <c r="K1065" t="s">
        <v>1263</v>
      </c>
      <c r="L1065">
        <v>5630</v>
      </c>
      <c r="M1065">
        <v>5710</v>
      </c>
      <c r="N1065">
        <v>100</v>
      </c>
      <c r="O1065" t="s">
        <v>1242</v>
      </c>
      <c r="P1065">
        <v>0.60061856469474695</v>
      </c>
      <c r="Q1065">
        <v>0.88437533478778396</v>
      </c>
      <c r="R1065">
        <v>0.15413379295902299</v>
      </c>
      <c r="S1065" s="15">
        <v>1.51090670756321E-2</v>
      </c>
      <c r="T1065">
        <v>0.134100044238877</v>
      </c>
      <c r="U1065">
        <v>0.134100044238877</v>
      </c>
      <c r="V1065">
        <v>0.282482694729704</v>
      </c>
      <c r="W1065">
        <v>0.32</v>
      </c>
      <c r="X1065">
        <v>23.47</v>
      </c>
      <c r="Y1065">
        <v>24651</v>
      </c>
      <c r="Z1065">
        <v>6163</v>
      </c>
      <c r="AA1065">
        <v>0.23</v>
      </c>
      <c r="AB1065">
        <v>4</v>
      </c>
      <c r="AC1065">
        <v>2</v>
      </c>
      <c r="AD1065">
        <v>2</v>
      </c>
      <c r="AE1065">
        <v>50</v>
      </c>
      <c r="AF1065">
        <v>12</v>
      </c>
      <c r="AG1065">
        <v>2</v>
      </c>
      <c r="AH1065">
        <v>1</v>
      </c>
      <c r="AI1065">
        <v>1</v>
      </c>
    </row>
    <row r="1066" spans="1:35" x14ac:dyDescent="0.2">
      <c r="A1066" s="102">
        <v>803</v>
      </c>
      <c r="B1066">
        <v>6201</v>
      </c>
      <c r="C1066" t="s">
        <v>1606</v>
      </c>
      <c r="D1066" t="s">
        <v>1256</v>
      </c>
      <c r="E1066">
        <v>5990</v>
      </c>
      <c r="F1066">
        <v>6020</v>
      </c>
      <c r="G1066">
        <v>100</v>
      </c>
      <c r="H1066" t="s">
        <v>1239</v>
      </c>
      <c r="I1066">
        <v>6457</v>
      </c>
      <c r="J1066" t="s">
        <v>1563</v>
      </c>
      <c r="K1066" t="s">
        <v>1251</v>
      </c>
      <c r="L1066">
        <v>3095</v>
      </c>
      <c r="M1066">
        <v>3085</v>
      </c>
      <c r="N1066">
        <v>200</v>
      </c>
      <c r="O1066" t="s">
        <v>1242</v>
      </c>
      <c r="P1066">
        <v>0.72991843757854702</v>
      </c>
      <c r="Q1066">
        <v>0.87654164507196697</v>
      </c>
      <c r="R1066">
        <v>2.5428830899527901E-3</v>
      </c>
      <c r="S1066">
        <v>1.9223667900327202E-2</v>
      </c>
      <c r="T1066">
        <v>0.21585526424767301</v>
      </c>
      <c r="U1066">
        <v>0.21585526424767301</v>
      </c>
      <c r="V1066">
        <v>0.830204539653291</v>
      </c>
      <c r="W1066">
        <v>0.43</v>
      </c>
      <c r="X1066">
        <v>2.4900000000000002</v>
      </c>
      <c r="Y1066">
        <v>24518</v>
      </c>
      <c r="Z1066">
        <v>2229</v>
      </c>
      <c r="AA1066">
        <v>0.23</v>
      </c>
      <c r="AB1066">
        <v>11</v>
      </c>
      <c r="AC1066">
        <v>8</v>
      </c>
      <c r="AD1066">
        <v>3</v>
      </c>
      <c r="AE1066">
        <v>72.73</v>
      </c>
      <c r="AF1066">
        <v>12</v>
      </c>
      <c r="AG1066">
        <v>5</v>
      </c>
      <c r="AH1066">
        <v>3</v>
      </c>
      <c r="AI1066">
        <v>3</v>
      </c>
    </row>
    <row r="1067" spans="1:35" x14ac:dyDescent="0.2">
      <c r="A1067" s="102">
        <v>279</v>
      </c>
      <c r="B1067">
        <v>6976</v>
      </c>
      <c r="C1067" t="s">
        <v>772</v>
      </c>
      <c r="D1067" t="s">
        <v>1244</v>
      </c>
      <c r="E1067">
        <v>3360</v>
      </c>
      <c r="F1067">
        <v>3425</v>
      </c>
      <c r="G1067">
        <v>300</v>
      </c>
      <c r="H1067" t="s">
        <v>1239</v>
      </c>
      <c r="I1067">
        <v>8806</v>
      </c>
      <c r="J1067" t="s">
        <v>1434</v>
      </c>
      <c r="K1067" t="s">
        <v>1260</v>
      </c>
      <c r="L1067">
        <v>1303</v>
      </c>
      <c r="M1067">
        <v>1318</v>
      </c>
      <c r="N1067">
        <v>800</v>
      </c>
      <c r="O1067" t="s">
        <v>1242</v>
      </c>
      <c r="P1067">
        <v>0.82701954079205997</v>
      </c>
      <c r="Q1067">
        <v>0.91786971791415395</v>
      </c>
      <c r="R1067">
        <v>0.36388616783536298</v>
      </c>
      <c r="S1067" s="15">
        <v>5.1581513957719399E-2</v>
      </c>
      <c r="T1067">
        <v>0.50247102185906101</v>
      </c>
      <c r="U1067">
        <v>0.50247102185906101</v>
      </c>
      <c r="V1067">
        <v>0.47068080961998598</v>
      </c>
      <c r="W1067">
        <v>1.88</v>
      </c>
      <c r="X1067">
        <v>2.62</v>
      </c>
      <c r="Y1067">
        <v>24092</v>
      </c>
      <c r="Z1067">
        <v>1147</v>
      </c>
      <c r="AA1067">
        <v>0.04</v>
      </c>
      <c r="AB1067">
        <v>21</v>
      </c>
      <c r="AC1067">
        <v>12</v>
      </c>
      <c r="AD1067">
        <v>9</v>
      </c>
      <c r="AE1067">
        <v>57.14</v>
      </c>
      <c r="AF1067">
        <v>10</v>
      </c>
      <c r="AG1067">
        <v>11</v>
      </c>
      <c r="AH1067">
        <v>7</v>
      </c>
      <c r="AI1067">
        <v>3</v>
      </c>
    </row>
    <row r="1068" spans="1:35" x14ac:dyDescent="0.2">
      <c r="A1068" s="102">
        <v>216</v>
      </c>
      <c r="B1068">
        <v>2127</v>
      </c>
      <c r="C1068" t="s">
        <v>1419</v>
      </c>
      <c r="D1068" t="s">
        <v>1253</v>
      </c>
      <c r="E1068">
        <v>3465</v>
      </c>
      <c r="F1068">
        <v>3600</v>
      </c>
      <c r="G1068">
        <v>300</v>
      </c>
      <c r="H1068" t="s">
        <v>1239</v>
      </c>
      <c r="I1068">
        <v>6952</v>
      </c>
      <c r="J1068" t="s">
        <v>437</v>
      </c>
      <c r="K1068" t="s">
        <v>1244</v>
      </c>
      <c r="L1068">
        <v>2009</v>
      </c>
      <c r="M1068">
        <v>2032</v>
      </c>
      <c r="N1068">
        <v>500</v>
      </c>
      <c r="O1068" t="s">
        <v>1242</v>
      </c>
      <c r="P1068">
        <v>0.60805698166376498</v>
      </c>
      <c r="Q1068">
        <v>0.92641786598297704</v>
      </c>
      <c r="R1068">
        <v>4.5282688189652198E-2</v>
      </c>
      <c r="S1068">
        <v>9.6112523753078705E-3</v>
      </c>
      <c r="T1068">
        <v>0.100372966701056</v>
      </c>
      <c r="U1068">
        <v>0.100372966701056</v>
      </c>
      <c r="V1068">
        <v>3.1336876924886299E-2</v>
      </c>
      <c r="W1068">
        <v>0.44</v>
      </c>
      <c r="X1068">
        <v>5.93</v>
      </c>
      <c r="Y1068">
        <v>23781</v>
      </c>
      <c r="Z1068">
        <v>991</v>
      </c>
      <c r="AA1068">
        <v>0.11</v>
      </c>
      <c r="AB1068">
        <v>24</v>
      </c>
      <c r="AC1068">
        <v>12</v>
      </c>
      <c r="AD1068">
        <v>12</v>
      </c>
      <c r="AE1068">
        <v>50</v>
      </c>
      <c r="AF1068">
        <v>9</v>
      </c>
      <c r="AG1068">
        <v>11</v>
      </c>
      <c r="AH1068">
        <v>11</v>
      </c>
      <c r="AI1068">
        <v>2</v>
      </c>
    </row>
    <row r="1069" spans="1:35" x14ac:dyDescent="0.2">
      <c r="A1069" s="102">
        <v>792</v>
      </c>
      <c r="B1069">
        <v>3865</v>
      </c>
      <c r="C1069" t="s">
        <v>1189</v>
      </c>
      <c r="D1069" t="s">
        <v>1453</v>
      </c>
      <c r="E1069">
        <v>460</v>
      </c>
      <c r="F1069">
        <v>476</v>
      </c>
      <c r="G1069">
        <v>2300</v>
      </c>
      <c r="H1069" t="s">
        <v>1242</v>
      </c>
      <c r="I1069">
        <v>9506</v>
      </c>
      <c r="J1069" t="s">
        <v>1295</v>
      </c>
      <c r="K1069" t="s">
        <v>1296</v>
      </c>
      <c r="L1069">
        <v>1000</v>
      </c>
      <c r="M1069">
        <v>995</v>
      </c>
      <c r="N1069">
        <v>1100</v>
      </c>
      <c r="O1069" t="s">
        <v>1239</v>
      </c>
      <c r="P1069">
        <v>0.76646817918348897</v>
      </c>
      <c r="Q1069">
        <v>0.87749227713337097</v>
      </c>
      <c r="R1069">
        <v>0.479352348242852</v>
      </c>
      <c r="S1069" s="106">
        <v>4.0666467997306499E-3</v>
      </c>
      <c r="T1069">
        <v>-2.13939071354709</v>
      </c>
      <c r="U1069">
        <v>2.13939071354709</v>
      </c>
      <c r="V1069">
        <v>2.02760350762283</v>
      </c>
      <c r="W1069">
        <v>-7.62</v>
      </c>
      <c r="X1069">
        <v>0.03</v>
      </c>
      <c r="Y1069">
        <v>23777</v>
      </c>
      <c r="Z1069">
        <v>1399</v>
      </c>
      <c r="AA1069">
        <v>0.06</v>
      </c>
      <c r="AB1069">
        <v>17</v>
      </c>
      <c r="AC1069">
        <v>9</v>
      </c>
      <c r="AD1069">
        <v>8</v>
      </c>
      <c r="AE1069">
        <v>52.94</v>
      </c>
      <c r="AF1069">
        <v>13</v>
      </c>
      <c r="AG1069">
        <v>6</v>
      </c>
      <c r="AH1069">
        <v>4</v>
      </c>
      <c r="AI1069">
        <v>7</v>
      </c>
    </row>
    <row r="1070" spans="1:35" x14ac:dyDescent="0.2">
      <c r="A1070" s="102">
        <v>355</v>
      </c>
      <c r="B1070">
        <v>2267</v>
      </c>
      <c r="C1070" t="s">
        <v>1481</v>
      </c>
      <c r="D1070" t="s">
        <v>1266</v>
      </c>
      <c r="E1070">
        <v>5210</v>
      </c>
      <c r="F1070">
        <v>5210</v>
      </c>
      <c r="G1070">
        <v>200</v>
      </c>
      <c r="H1070" t="s">
        <v>1239</v>
      </c>
      <c r="I1070">
        <v>4324</v>
      </c>
      <c r="J1070" t="s">
        <v>1471</v>
      </c>
      <c r="K1070" t="s">
        <v>1253</v>
      </c>
      <c r="L1070">
        <v>3060</v>
      </c>
      <c r="M1070">
        <v>3060</v>
      </c>
      <c r="N1070">
        <v>300</v>
      </c>
      <c r="O1070" t="s">
        <v>1242</v>
      </c>
      <c r="P1070">
        <v>0.91022393639205701</v>
      </c>
      <c r="Q1070">
        <v>0.91015856452033295</v>
      </c>
      <c r="R1070" s="106">
        <v>3.8907612415996599E-2</v>
      </c>
      <c r="S1070" s="106">
        <v>2.8185118633918999E-2</v>
      </c>
      <c r="T1070">
        <v>3.49159492473503</v>
      </c>
      <c r="U1070">
        <v>3.49159492473503</v>
      </c>
      <c r="V1070">
        <v>1.7000939007226601</v>
      </c>
      <c r="W1070">
        <v>7.88</v>
      </c>
      <c r="X1070">
        <v>11.9</v>
      </c>
      <c r="Y1070">
        <v>23199</v>
      </c>
      <c r="Z1070">
        <v>7733</v>
      </c>
      <c r="AA1070">
        <v>0.67</v>
      </c>
      <c r="AB1070">
        <v>3</v>
      </c>
      <c r="AC1070">
        <v>2</v>
      </c>
      <c r="AD1070">
        <v>1</v>
      </c>
      <c r="AE1070">
        <v>66.67</v>
      </c>
      <c r="AF1070">
        <v>7</v>
      </c>
      <c r="AG1070">
        <v>1</v>
      </c>
      <c r="AH1070">
        <v>1</v>
      </c>
      <c r="AI1070">
        <v>1</v>
      </c>
    </row>
    <row r="1071" spans="1:35" x14ac:dyDescent="0.2">
      <c r="A1071" s="102">
        <v>1461</v>
      </c>
      <c r="B1071">
        <v>2220</v>
      </c>
      <c r="C1071" t="s">
        <v>1550</v>
      </c>
      <c r="D1071" t="s">
        <v>1266</v>
      </c>
      <c r="E1071">
        <v>4700</v>
      </c>
      <c r="F1071">
        <v>4560</v>
      </c>
      <c r="G1071">
        <v>200</v>
      </c>
      <c r="H1071" t="s">
        <v>1239</v>
      </c>
      <c r="I1071">
        <v>6371</v>
      </c>
      <c r="J1071" t="s">
        <v>1399</v>
      </c>
      <c r="K1071" t="s">
        <v>1251</v>
      </c>
      <c r="L1071">
        <v>3010</v>
      </c>
      <c r="M1071">
        <v>3070</v>
      </c>
      <c r="N1071">
        <v>300</v>
      </c>
      <c r="O1071" t="s">
        <v>1242</v>
      </c>
      <c r="P1071">
        <v>0.60575847128886495</v>
      </c>
      <c r="Q1071">
        <v>0.82246767904414098</v>
      </c>
      <c r="R1071" s="106">
        <v>3.9878818391208002E-3</v>
      </c>
      <c r="S1071">
        <v>1.0556602135927099E-2</v>
      </c>
      <c r="T1071">
        <v>1.8883350118866</v>
      </c>
      <c r="U1071">
        <v>1.8883350118866</v>
      </c>
      <c r="V1071">
        <v>1.9423574187104</v>
      </c>
      <c r="W1071">
        <v>9.56</v>
      </c>
      <c r="X1071">
        <v>0.99</v>
      </c>
      <c r="Y1071">
        <v>22860</v>
      </c>
      <c r="Z1071">
        <v>3810</v>
      </c>
      <c r="AA1071">
        <v>0.19</v>
      </c>
      <c r="AB1071">
        <v>6</v>
      </c>
      <c r="AC1071">
        <v>3</v>
      </c>
      <c r="AD1071">
        <v>3</v>
      </c>
      <c r="AE1071">
        <v>50</v>
      </c>
      <c r="AF1071">
        <v>16</v>
      </c>
      <c r="AG1071">
        <v>2</v>
      </c>
      <c r="AH1071">
        <v>1</v>
      </c>
      <c r="AI1071">
        <v>3</v>
      </c>
    </row>
    <row r="1072" spans="1:35" x14ac:dyDescent="0.2">
      <c r="A1072" s="102">
        <v>1350</v>
      </c>
      <c r="B1072">
        <v>3405</v>
      </c>
      <c r="C1072" t="s">
        <v>1915</v>
      </c>
      <c r="D1072" t="s">
        <v>1263</v>
      </c>
      <c r="E1072">
        <v>1200</v>
      </c>
      <c r="F1072">
        <v>1214</v>
      </c>
      <c r="G1072">
        <v>900</v>
      </c>
      <c r="H1072" t="s">
        <v>1239</v>
      </c>
      <c r="I1072">
        <v>4005</v>
      </c>
      <c r="J1072" t="s">
        <v>1479</v>
      </c>
      <c r="K1072" t="s">
        <v>1263</v>
      </c>
      <c r="L1072">
        <v>425</v>
      </c>
      <c r="M1072">
        <v>430</v>
      </c>
      <c r="N1072">
        <v>2500</v>
      </c>
      <c r="O1072" t="s">
        <v>1242</v>
      </c>
      <c r="P1072">
        <v>0.61035685940085604</v>
      </c>
      <c r="Q1072">
        <v>0.83223395496691699</v>
      </c>
      <c r="R1072" s="15">
        <v>0.376042061673521</v>
      </c>
      <c r="S1072">
        <v>5.1735150095101802E-2</v>
      </c>
      <c r="T1072">
        <v>0.80280320108956305</v>
      </c>
      <c r="U1072">
        <v>0.80280320108956305</v>
      </c>
      <c r="V1072">
        <v>0.88543287681942096</v>
      </c>
      <c r="W1072">
        <v>2.98</v>
      </c>
      <c r="X1072">
        <v>1.61</v>
      </c>
      <c r="Y1072">
        <v>22715</v>
      </c>
      <c r="Z1072">
        <v>1336</v>
      </c>
      <c r="AA1072">
        <v>7.0000000000000007E-2</v>
      </c>
      <c r="AB1072">
        <v>17</v>
      </c>
      <c r="AC1072">
        <v>9</v>
      </c>
      <c r="AD1072">
        <v>8</v>
      </c>
      <c r="AE1072">
        <v>52.94</v>
      </c>
      <c r="AF1072">
        <v>14</v>
      </c>
      <c r="AG1072">
        <v>5</v>
      </c>
      <c r="AH1072">
        <v>3</v>
      </c>
      <c r="AI1072">
        <v>9</v>
      </c>
    </row>
    <row r="1073" spans="1:35" x14ac:dyDescent="0.2">
      <c r="A1073" s="102">
        <v>430</v>
      </c>
      <c r="B1073">
        <v>1333</v>
      </c>
      <c r="C1073" t="s">
        <v>1356</v>
      </c>
      <c r="D1073" t="s">
        <v>1357</v>
      </c>
      <c r="E1073">
        <v>2478</v>
      </c>
      <c r="F1073">
        <v>2438</v>
      </c>
      <c r="G1073">
        <v>400</v>
      </c>
      <c r="H1073" t="s">
        <v>1239</v>
      </c>
      <c r="I1073">
        <v>8273</v>
      </c>
      <c r="J1073" t="s">
        <v>1361</v>
      </c>
      <c r="K1073" t="s">
        <v>1264</v>
      </c>
      <c r="L1073">
        <v>3175</v>
      </c>
      <c r="M1073">
        <v>3150</v>
      </c>
      <c r="N1073">
        <v>300</v>
      </c>
      <c r="O1073" t="s">
        <v>1242</v>
      </c>
      <c r="P1073">
        <v>0.95115049702915799</v>
      </c>
      <c r="Q1073">
        <v>0.90530587164995002</v>
      </c>
      <c r="R1073" s="106">
        <v>4.9604411150040197E-4</v>
      </c>
      <c r="S1073">
        <v>8.3611349375407401E-2</v>
      </c>
      <c r="T1073">
        <v>1.9980156911290099</v>
      </c>
      <c r="U1073">
        <v>1.9980156911290099</v>
      </c>
      <c r="V1073">
        <v>1.91511565979287</v>
      </c>
      <c r="W1073">
        <v>8.4</v>
      </c>
      <c r="X1073">
        <v>3.2</v>
      </c>
      <c r="Y1073">
        <v>22601</v>
      </c>
      <c r="Z1073">
        <v>2825</v>
      </c>
      <c r="AA1073">
        <v>0.01</v>
      </c>
      <c r="AB1073">
        <v>8</v>
      </c>
      <c r="AC1073">
        <v>4</v>
      </c>
      <c r="AD1073">
        <v>4</v>
      </c>
      <c r="AE1073">
        <v>50</v>
      </c>
      <c r="AF1073">
        <v>16</v>
      </c>
      <c r="AG1073">
        <v>1</v>
      </c>
      <c r="AH1073">
        <v>1</v>
      </c>
      <c r="AI1073">
        <v>6</v>
      </c>
    </row>
    <row r="1074" spans="1:35" x14ac:dyDescent="0.2">
      <c r="A1074" s="102">
        <v>41</v>
      </c>
      <c r="B1074">
        <v>1928</v>
      </c>
      <c r="C1074" t="s">
        <v>217</v>
      </c>
      <c r="D1074" t="s">
        <v>1249</v>
      </c>
      <c r="E1074">
        <v>2255</v>
      </c>
      <c r="F1074">
        <v>2290</v>
      </c>
      <c r="G1074">
        <v>400</v>
      </c>
      <c r="H1074" t="s">
        <v>1239</v>
      </c>
      <c r="I1074">
        <v>8585</v>
      </c>
      <c r="J1074" t="s">
        <v>1678</v>
      </c>
      <c r="K1074" t="s">
        <v>1245</v>
      </c>
      <c r="L1074">
        <v>153</v>
      </c>
      <c r="M1074">
        <v>153</v>
      </c>
      <c r="N1074">
        <v>6000</v>
      </c>
      <c r="O1074" t="s">
        <v>1242</v>
      </c>
      <c r="P1074">
        <v>0.62497070922345999</v>
      </c>
      <c r="Q1074">
        <v>0.95790036771095499</v>
      </c>
      <c r="R1074">
        <v>2.30836239839508E-2</v>
      </c>
      <c r="S1074">
        <v>3.9892136116494899E-2</v>
      </c>
      <c r="T1074">
        <v>1.07053660746617</v>
      </c>
      <c r="U1074">
        <v>1.07053660746617</v>
      </c>
      <c r="V1074">
        <v>0.147813588145837</v>
      </c>
      <c r="W1074">
        <v>3.19</v>
      </c>
      <c r="X1074">
        <v>0.22</v>
      </c>
      <c r="Y1074">
        <v>22503</v>
      </c>
      <c r="Z1074">
        <v>1250</v>
      </c>
      <c r="AA1074">
        <v>0.13</v>
      </c>
      <c r="AB1074">
        <v>18</v>
      </c>
      <c r="AC1074">
        <v>9</v>
      </c>
      <c r="AD1074">
        <v>9</v>
      </c>
      <c r="AE1074">
        <v>50</v>
      </c>
      <c r="AF1074">
        <v>12</v>
      </c>
      <c r="AG1074">
        <v>8</v>
      </c>
      <c r="AH1074">
        <v>5</v>
      </c>
      <c r="AI1074">
        <v>5</v>
      </c>
    </row>
    <row r="1075" spans="1:35" x14ac:dyDescent="0.2">
      <c r="A1075" s="102">
        <v>882</v>
      </c>
      <c r="B1075">
        <v>4204</v>
      </c>
      <c r="C1075" t="s">
        <v>227</v>
      </c>
      <c r="D1075" t="s">
        <v>1263</v>
      </c>
      <c r="E1075">
        <v>1686</v>
      </c>
      <c r="F1075">
        <v>1732</v>
      </c>
      <c r="G1075">
        <v>600</v>
      </c>
      <c r="H1075" t="s">
        <v>1242</v>
      </c>
      <c r="I1075">
        <v>7984</v>
      </c>
      <c r="J1075" t="s">
        <v>820</v>
      </c>
      <c r="K1075" t="s">
        <v>1262</v>
      </c>
      <c r="L1075">
        <v>1523</v>
      </c>
      <c r="M1075">
        <v>1548</v>
      </c>
      <c r="N1075">
        <v>700</v>
      </c>
      <c r="O1075" t="s">
        <v>1239</v>
      </c>
      <c r="P1075">
        <v>0.69107072220247401</v>
      </c>
      <c r="Q1075">
        <v>0.86949080681490898</v>
      </c>
      <c r="R1075" s="106">
        <v>1.2721823651907101E-3</v>
      </c>
      <c r="S1075">
        <v>4.42662865197328E-2</v>
      </c>
      <c r="T1075">
        <v>-1.4152396532936999</v>
      </c>
      <c r="U1075">
        <v>1.4152396532936999</v>
      </c>
      <c r="V1075">
        <v>1.19790531639913</v>
      </c>
      <c r="W1075">
        <v>-2.97</v>
      </c>
      <c r="X1075">
        <v>4.2699999999999996</v>
      </c>
      <c r="Y1075">
        <v>22184</v>
      </c>
      <c r="Z1075">
        <v>1056</v>
      </c>
      <c r="AA1075">
        <v>0.04</v>
      </c>
      <c r="AB1075">
        <v>21</v>
      </c>
      <c r="AC1075">
        <v>10</v>
      </c>
      <c r="AD1075">
        <v>11</v>
      </c>
      <c r="AE1075">
        <v>47.62</v>
      </c>
      <c r="AF1075">
        <v>13</v>
      </c>
      <c r="AG1075">
        <v>8</v>
      </c>
      <c r="AH1075">
        <v>7</v>
      </c>
      <c r="AI1075">
        <v>6</v>
      </c>
    </row>
    <row r="1076" spans="1:35" x14ac:dyDescent="0.2">
      <c r="A1076" s="102">
        <v>391</v>
      </c>
      <c r="B1076">
        <v>2768</v>
      </c>
      <c r="C1076" t="s">
        <v>2074</v>
      </c>
      <c r="D1076" t="s">
        <v>1246</v>
      </c>
      <c r="E1076">
        <v>330</v>
      </c>
      <c r="F1076">
        <v>331</v>
      </c>
      <c r="G1076">
        <v>2800</v>
      </c>
      <c r="H1076" t="s">
        <v>1239</v>
      </c>
      <c r="I1076">
        <v>9603</v>
      </c>
      <c r="J1076" t="s">
        <v>1412</v>
      </c>
      <c r="K1076" t="s">
        <v>1253</v>
      </c>
      <c r="L1076">
        <v>2318</v>
      </c>
      <c r="M1076">
        <v>2329</v>
      </c>
      <c r="N1076">
        <v>400</v>
      </c>
      <c r="O1076" t="s">
        <v>1242</v>
      </c>
      <c r="P1076">
        <v>0.594919095651957</v>
      </c>
      <c r="Q1076">
        <v>0.90771343186079301</v>
      </c>
      <c r="R1076">
        <v>2.0615287742450399E-2</v>
      </c>
      <c r="S1076" s="15">
        <v>3.6882106100624E-2</v>
      </c>
      <c r="T1076">
        <v>2.2129316743731602</v>
      </c>
      <c r="U1076">
        <v>2.2129316743731602</v>
      </c>
      <c r="V1076">
        <v>1.87281158506558</v>
      </c>
      <c r="W1076">
        <v>14.15</v>
      </c>
      <c r="X1076">
        <v>0.52</v>
      </c>
      <c r="Y1076">
        <v>21719</v>
      </c>
      <c r="Z1076">
        <v>1086</v>
      </c>
      <c r="AA1076">
        <v>0.16</v>
      </c>
      <c r="AB1076">
        <v>20</v>
      </c>
      <c r="AC1076">
        <v>10</v>
      </c>
      <c r="AD1076">
        <v>10</v>
      </c>
      <c r="AE1076">
        <v>50</v>
      </c>
      <c r="AF1076">
        <v>11</v>
      </c>
      <c r="AG1076">
        <v>9</v>
      </c>
      <c r="AH1076">
        <v>6</v>
      </c>
      <c r="AI1076">
        <v>5</v>
      </c>
    </row>
    <row r="1077" spans="1:35" x14ac:dyDescent="0.2">
      <c r="A1077" s="102">
        <v>368</v>
      </c>
      <c r="B1077">
        <v>2267</v>
      </c>
      <c r="C1077" t="s">
        <v>1481</v>
      </c>
      <c r="D1077" t="s">
        <v>1266</v>
      </c>
      <c r="E1077">
        <v>5210</v>
      </c>
      <c r="F1077">
        <v>5210</v>
      </c>
      <c r="G1077">
        <v>200</v>
      </c>
      <c r="H1077" t="s">
        <v>1239</v>
      </c>
      <c r="I1077">
        <v>5214</v>
      </c>
      <c r="J1077" t="s">
        <v>1518</v>
      </c>
      <c r="K1077" t="s">
        <v>1238</v>
      </c>
      <c r="L1077">
        <v>1953</v>
      </c>
      <c r="M1077">
        <v>1984</v>
      </c>
      <c r="N1077">
        <v>500</v>
      </c>
      <c r="O1077" t="s">
        <v>1242</v>
      </c>
      <c r="P1077">
        <v>0.80915868257303003</v>
      </c>
      <c r="Q1077">
        <v>0.90949597679038396</v>
      </c>
      <c r="R1077" s="106">
        <v>1.9599828754428599E-2</v>
      </c>
      <c r="S1077" s="15">
        <v>7.5200990532429304E-2</v>
      </c>
      <c r="T1077">
        <v>0.52073729580876205</v>
      </c>
      <c r="U1077">
        <v>0.52073729580876205</v>
      </c>
      <c r="V1077">
        <v>0.79447366762707505</v>
      </c>
      <c r="W1077">
        <v>1.69</v>
      </c>
      <c r="X1077">
        <v>4.8</v>
      </c>
      <c r="Y1077">
        <v>21272</v>
      </c>
      <c r="Z1077">
        <v>3039</v>
      </c>
      <c r="AA1077">
        <v>0.27</v>
      </c>
      <c r="AB1077">
        <v>7</v>
      </c>
      <c r="AC1077">
        <v>3</v>
      </c>
      <c r="AD1077">
        <v>4</v>
      </c>
      <c r="AE1077">
        <v>42.86</v>
      </c>
      <c r="AF1077">
        <v>12</v>
      </c>
      <c r="AG1077">
        <v>2</v>
      </c>
      <c r="AH1077">
        <v>1</v>
      </c>
      <c r="AI1077">
        <v>4</v>
      </c>
    </row>
    <row r="1078" spans="1:35" x14ac:dyDescent="0.2">
      <c r="A1078" s="102">
        <v>1397</v>
      </c>
      <c r="B1078">
        <v>8086</v>
      </c>
      <c r="C1078" t="s">
        <v>1522</v>
      </c>
      <c r="D1078" t="s">
        <v>1248</v>
      </c>
      <c r="E1078">
        <v>1209</v>
      </c>
      <c r="F1078">
        <v>1205</v>
      </c>
      <c r="G1078">
        <v>900</v>
      </c>
      <c r="H1078" t="s">
        <v>1239</v>
      </c>
      <c r="I1078">
        <v>9003</v>
      </c>
      <c r="J1078" t="s">
        <v>1470</v>
      </c>
      <c r="K1078" t="s">
        <v>1359</v>
      </c>
      <c r="L1078">
        <v>2639</v>
      </c>
      <c r="M1078">
        <v>2607</v>
      </c>
      <c r="N1078">
        <v>400</v>
      </c>
      <c r="O1078" t="s">
        <v>1242</v>
      </c>
      <c r="P1078">
        <v>0.75511066495416501</v>
      </c>
      <c r="Q1078">
        <v>0.82809953567365002</v>
      </c>
      <c r="R1078">
        <v>7.8433223488806394E-2</v>
      </c>
      <c r="S1078">
        <v>3.6601364911288799E-2</v>
      </c>
      <c r="T1078">
        <v>2.4448642663108302</v>
      </c>
      <c r="U1078">
        <v>2.4448642663108302</v>
      </c>
      <c r="V1078">
        <v>2.01584083107034</v>
      </c>
      <c r="W1078">
        <v>6.05</v>
      </c>
      <c r="X1078">
        <v>4</v>
      </c>
      <c r="Y1078">
        <v>21122</v>
      </c>
      <c r="Z1078">
        <v>1408</v>
      </c>
      <c r="AA1078">
        <v>0.06</v>
      </c>
      <c r="AB1078">
        <v>15</v>
      </c>
      <c r="AC1078">
        <v>9</v>
      </c>
      <c r="AD1078">
        <v>6</v>
      </c>
      <c r="AE1078">
        <v>60</v>
      </c>
      <c r="AF1078">
        <v>14</v>
      </c>
      <c r="AG1078">
        <v>5</v>
      </c>
      <c r="AH1078">
        <v>3</v>
      </c>
      <c r="AI1078">
        <v>7</v>
      </c>
    </row>
    <row r="1079" spans="1:35" x14ac:dyDescent="0.2">
      <c r="A1079" s="102">
        <v>206</v>
      </c>
      <c r="B1079">
        <v>4208</v>
      </c>
      <c r="C1079" t="s">
        <v>1430</v>
      </c>
      <c r="D1079" t="s">
        <v>1263</v>
      </c>
      <c r="E1079">
        <v>2070</v>
      </c>
      <c r="F1079">
        <v>2080</v>
      </c>
      <c r="G1079">
        <v>500</v>
      </c>
      <c r="H1079" t="s">
        <v>1239</v>
      </c>
      <c r="I1079">
        <v>5991</v>
      </c>
      <c r="J1079" t="s">
        <v>1071</v>
      </c>
      <c r="K1079" t="s">
        <v>1436</v>
      </c>
      <c r="L1079">
        <v>860</v>
      </c>
      <c r="M1079">
        <v>859</v>
      </c>
      <c r="N1079">
        <v>1200</v>
      </c>
      <c r="O1079" t="s">
        <v>1242</v>
      </c>
      <c r="P1079">
        <v>0.92392970166947097</v>
      </c>
      <c r="Q1079">
        <v>0.92733260917765803</v>
      </c>
      <c r="R1079" s="106">
        <v>1.17744390783602E-2</v>
      </c>
      <c r="S1079">
        <v>1.6543385363271299E-2</v>
      </c>
      <c r="T1079">
        <v>9.1638863066265203E-2</v>
      </c>
      <c r="U1079">
        <v>9.1638863066265203E-2</v>
      </c>
      <c r="V1079">
        <v>0.37236723800008498</v>
      </c>
      <c r="W1079">
        <v>0.21</v>
      </c>
      <c r="X1079">
        <v>0.88</v>
      </c>
      <c r="Y1079">
        <v>20697</v>
      </c>
      <c r="Z1079">
        <v>1478</v>
      </c>
      <c r="AA1079">
        <v>0.06</v>
      </c>
      <c r="AB1079">
        <v>14</v>
      </c>
      <c r="AC1079">
        <v>7</v>
      </c>
      <c r="AD1079">
        <v>7</v>
      </c>
      <c r="AE1079">
        <v>50</v>
      </c>
      <c r="AF1079">
        <v>12</v>
      </c>
      <c r="AG1079">
        <v>5</v>
      </c>
      <c r="AH1079">
        <v>3</v>
      </c>
      <c r="AI1079">
        <v>6</v>
      </c>
    </row>
    <row r="1080" spans="1:35" x14ac:dyDescent="0.2">
      <c r="A1080" s="102">
        <v>1052</v>
      </c>
      <c r="B1080">
        <v>3436</v>
      </c>
      <c r="C1080" t="s">
        <v>1491</v>
      </c>
      <c r="D1080" t="s">
        <v>1436</v>
      </c>
      <c r="E1080">
        <v>1853</v>
      </c>
      <c r="F1080">
        <v>1883</v>
      </c>
      <c r="G1080">
        <v>600</v>
      </c>
      <c r="H1080" t="s">
        <v>1239</v>
      </c>
      <c r="I1080">
        <v>3938</v>
      </c>
      <c r="J1080" t="s">
        <v>1506</v>
      </c>
      <c r="K1080" t="s">
        <v>1241</v>
      </c>
      <c r="L1080">
        <v>5360</v>
      </c>
      <c r="M1080">
        <v>5350</v>
      </c>
      <c r="N1080">
        <v>200</v>
      </c>
      <c r="O1080" t="s">
        <v>1242</v>
      </c>
      <c r="P1080">
        <v>0.55997563690238294</v>
      </c>
      <c r="Q1080">
        <v>0.85524092723579703</v>
      </c>
      <c r="R1080">
        <v>0.13307745055103901</v>
      </c>
      <c r="S1080" s="106">
        <v>6.1799913919134301E-2</v>
      </c>
      <c r="T1080">
        <v>0.15647715210669899</v>
      </c>
      <c r="U1080">
        <v>0.15647715210669899</v>
      </c>
      <c r="V1080">
        <v>0.55722626372398998</v>
      </c>
      <c r="W1080">
        <v>1.27</v>
      </c>
      <c r="X1080">
        <v>5.59</v>
      </c>
      <c r="Y1080">
        <v>20287</v>
      </c>
      <c r="Z1080">
        <v>1561</v>
      </c>
      <c r="AA1080">
        <v>0.03</v>
      </c>
      <c r="AB1080">
        <v>13</v>
      </c>
      <c r="AC1080">
        <v>6</v>
      </c>
      <c r="AD1080">
        <v>7</v>
      </c>
      <c r="AE1080">
        <v>46.15</v>
      </c>
      <c r="AF1080">
        <v>10</v>
      </c>
      <c r="AG1080">
        <v>5</v>
      </c>
      <c r="AH1080">
        <v>6</v>
      </c>
      <c r="AI1080">
        <v>2</v>
      </c>
    </row>
    <row r="1081" spans="1:35" x14ac:dyDescent="0.2">
      <c r="A1081" s="102">
        <v>362</v>
      </c>
      <c r="B1081">
        <v>6481</v>
      </c>
      <c r="C1081" t="s">
        <v>1648</v>
      </c>
      <c r="D1081" t="s">
        <v>1251</v>
      </c>
      <c r="E1081">
        <v>2555</v>
      </c>
      <c r="F1081">
        <v>2640</v>
      </c>
      <c r="G1081">
        <v>200</v>
      </c>
      <c r="H1081" t="s">
        <v>1239</v>
      </c>
      <c r="I1081">
        <v>6856</v>
      </c>
      <c r="J1081" t="s">
        <v>231</v>
      </c>
      <c r="K1081" t="s">
        <v>1244</v>
      </c>
      <c r="L1081">
        <v>6260</v>
      </c>
      <c r="M1081">
        <v>6240</v>
      </c>
      <c r="N1081">
        <v>100</v>
      </c>
      <c r="O1081" t="s">
        <v>1242</v>
      </c>
      <c r="P1081">
        <v>0.681987843245489</v>
      </c>
      <c r="Q1081">
        <v>0.90979954709424304</v>
      </c>
      <c r="R1081" s="106">
        <v>0.16138370390179399</v>
      </c>
      <c r="S1081" s="106">
        <v>1.6642137203689698E-2</v>
      </c>
      <c r="T1081">
        <v>0.86116538219417704</v>
      </c>
      <c r="U1081">
        <v>0.86116538219417704</v>
      </c>
      <c r="V1081">
        <v>0.16016152415888199</v>
      </c>
      <c r="W1081">
        <v>2.75</v>
      </c>
      <c r="X1081">
        <v>15.38</v>
      </c>
      <c r="Y1081">
        <v>19908</v>
      </c>
      <c r="Z1081">
        <v>1810</v>
      </c>
      <c r="AA1081">
        <v>-0.11</v>
      </c>
      <c r="AB1081">
        <v>11</v>
      </c>
      <c r="AC1081">
        <v>6</v>
      </c>
      <c r="AD1081">
        <v>5</v>
      </c>
      <c r="AE1081">
        <v>54.55</v>
      </c>
      <c r="AF1081">
        <v>12</v>
      </c>
      <c r="AG1081">
        <v>5</v>
      </c>
      <c r="AH1081">
        <v>3</v>
      </c>
      <c r="AI1081">
        <v>3</v>
      </c>
    </row>
    <row r="1082" spans="1:35" x14ac:dyDescent="0.2">
      <c r="A1082" s="102">
        <v>951</v>
      </c>
      <c r="B1082">
        <v>5991</v>
      </c>
      <c r="C1082" t="s">
        <v>1071</v>
      </c>
      <c r="D1082" t="s">
        <v>1436</v>
      </c>
      <c r="E1082">
        <v>860</v>
      </c>
      <c r="F1082">
        <v>859</v>
      </c>
      <c r="G1082">
        <v>1200</v>
      </c>
      <c r="H1082" t="s">
        <v>1239</v>
      </c>
      <c r="I1082">
        <v>8385</v>
      </c>
      <c r="J1082" t="s">
        <v>881</v>
      </c>
      <c r="K1082" t="s">
        <v>1294</v>
      </c>
      <c r="L1082">
        <v>515</v>
      </c>
      <c r="M1082">
        <v>514</v>
      </c>
      <c r="N1082">
        <v>2000</v>
      </c>
      <c r="O1082" t="s">
        <v>1242</v>
      </c>
      <c r="P1082">
        <v>0.893860378319003</v>
      </c>
      <c r="Q1082">
        <v>0.86290620055650302</v>
      </c>
      <c r="R1082">
        <v>0.164263127631501</v>
      </c>
      <c r="S1082" s="106">
        <v>1.04524953398633E-2</v>
      </c>
      <c r="T1082">
        <v>1.21302447489962</v>
      </c>
      <c r="U1082">
        <v>1.21302447489962</v>
      </c>
      <c r="V1082">
        <v>1.61060043759758</v>
      </c>
      <c r="W1082">
        <v>2.65</v>
      </c>
      <c r="X1082">
        <v>0.27</v>
      </c>
      <c r="Y1082">
        <v>19852</v>
      </c>
      <c r="Z1082">
        <v>1805</v>
      </c>
      <c r="AA1082">
        <v>0.08</v>
      </c>
      <c r="AB1082">
        <v>11</v>
      </c>
      <c r="AC1082">
        <v>6</v>
      </c>
      <c r="AD1082">
        <v>5</v>
      </c>
      <c r="AE1082">
        <v>54.55</v>
      </c>
      <c r="AF1082">
        <v>13</v>
      </c>
      <c r="AG1082">
        <v>3</v>
      </c>
      <c r="AH1082">
        <v>2</v>
      </c>
      <c r="AI1082">
        <v>6</v>
      </c>
    </row>
    <row r="1083" spans="1:35" x14ac:dyDescent="0.2">
      <c r="A1083" s="102">
        <v>1157</v>
      </c>
      <c r="B1083">
        <v>1860</v>
      </c>
      <c r="C1083" t="s">
        <v>54</v>
      </c>
      <c r="D1083" t="s">
        <v>1249</v>
      </c>
      <c r="E1083">
        <v>678</v>
      </c>
      <c r="F1083">
        <v>678</v>
      </c>
      <c r="G1083">
        <v>1600</v>
      </c>
      <c r="H1083" t="s">
        <v>1242</v>
      </c>
      <c r="I1083">
        <v>8905</v>
      </c>
      <c r="J1083" t="s">
        <v>1509</v>
      </c>
      <c r="K1083" t="s">
        <v>1260</v>
      </c>
      <c r="L1083">
        <v>1748</v>
      </c>
      <c r="M1083">
        <v>1761</v>
      </c>
      <c r="N1083">
        <v>600</v>
      </c>
      <c r="O1083" t="s">
        <v>1239</v>
      </c>
      <c r="P1083">
        <v>0.745928345423989</v>
      </c>
      <c r="Q1083">
        <v>0.84761563726144695</v>
      </c>
      <c r="R1083">
        <v>0.164024480103102</v>
      </c>
      <c r="S1083" s="106">
        <v>9.0136502271510405E-2</v>
      </c>
      <c r="T1083">
        <v>-9.6153784467753703E-2</v>
      </c>
      <c r="U1083">
        <v>9.6153784467753703E-2</v>
      </c>
      <c r="V1083">
        <v>0.47567957887826401</v>
      </c>
      <c r="W1083">
        <v>-0.26</v>
      </c>
      <c r="X1083">
        <v>2.67</v>
      </c>
      <c r="Y1083">
        <v>19694</v>
      </c>
      <c r="Z1083">
        <v>985</v>
      </c>
      <c r="AA1083">
        <v>0.08</v>
      </c>
      <c r="AB1083">
        <v>20</v>
      </c>
      <c r="AC1083">
        <v>11</v>
      </c>
      <c r="AD1083">
        <v>9</v>
      </c>
      <c r="AE1083">
        <v>55</v>
      </c>
      <c r="AF1083">
        <v>13</v>
      </c>
      <c r="AG1083">
        <v>7</v>
      </c>
      <c r="AH1083">
        <v>4</v>
      </c>
      <c r="AI1083">
        <v>9</v>
      </c>
    </row>
    <row r="1084" spans="1:35" x14ac:dyDescent="0.2">
      <c r="A1084" s="102">
        <v>965</v>
      </c>
      <c r="B1084">
        <v>2220</v>
      </c>
      <c r="C1084" t="s">
        <v>1550</v>
      </c>
      <c r="D1084" t="s">
        <v>1266</v>
      </c>
      <c r="E1084">
        <v>4700</v>
      </c>
      <c r="F1084">
        <v>4560</v>
      </c>
      <c r="G1084">
        <v>200</v>
      </c>
      <c r="H1084" t="s">
        <v>1239</v>
      </c>
      <c r="I1084">
        <v>7327</v>
      </c>
      <c r="J1084" t="s">
        <v>1487</v>
      </c>
      <c r="K1084" t="s">
        <v>1294</v>
      </c>
      <c r="L1084">
        <v>2484</v>
      </c>
      <c r="M1084">
        <v>2453</v>
      </c>
      <c r="N1084">
        <v>400</v>
      </c>
      <c r="O1084" t="s">
        <v>1242</v>
      </c>
      <c r="P1084">
        <v>0.64107370269670105</v>
      </c>
      <c r="Q1084">
        <v>0.86187372389509398</v>
      </c>
      <c r="R1084">
        <v>0.171036427913938</v>
      </c>
      <c r="S1084" s="15">
        <v>4.11332727798125E-3</v>
      </c>
      <c r="T1084">
        <v>1.5387191162088301</v>
      </c>
      <c r="U1084">
        <v>1.5387191162088301</v>
      </c>
      <c r="V1084">
        <v>1.57897174721973</v>
      </c>
      <c r="W1084">
        <v>6.75</v>
      </c>
      <c r="X1084">
        <v>7.59</v>
      </c>
      <c r="Y1084">
        <v>19563</v>
      </c>
      <c r="Z1084">
        <v>6521</v>
      </c>
      <c r="AA1084">
        <v>0.34</v>
      </c>
      <c r="AB1084">
        <v>3</v>
      </c>
      <c r="AC1084">
        <v>2</v>
      </c>
      <c r="AD1084">
        <v>1</v>
      </c>
      <c r="AE1084">
        <v>66.67</v>
      </c>
      <c r="AF1084">
        <v>18</v>
      </c>
      <c r="AG1084">
        <v>0</v>
      </c>
      <c r="AH1084">
        <v>0</v>
      </c>
      <c r="AI1084">
        <v>3</v>
      </c>
    </row>
    <row r="1085" spans="1:35" x14ac:dyDescent="0.2">
      <c r="A1085" s="102">
        <v>444</v>
      </c>
      <c r="B1085">
        <v>2001</v>
      </c>
      <c r="C1085" t="s">
        <v>1160</v>
      </c>
      <c r="D1085" t="s">
        <v>1266</v>
      </c>
      <c r="E1085">
        <v>1630</v>
      </c>
      <c r="F1085">
        <v>1606</v>
      </c>
      <c r="G1085">
        <v>600</v>
      </c>
      <c r="H1085" t="s">
        <v>1239</v>
      </c>
      <c r="I1085">
        <v>8273</v>
      </c>
      <c r="J1085" t="s">
        <v>1361</v>
      </c>
      <c r="K1085" t="s">
        <v>1264</v>
      </c>
      <c r="L1085">
        <v>3175</v>
      </c>
      <c r="M1085">
        <v>3150</v>
      </c>
      <c r="N1085">
        <v>300</v>
      </c>
      <c r="O1085" t="s">
        <v>1242</v>
      </c>
      <c r="P1085">
        <v>0.88019575637040204</v>
      </c>
      <c r="Q1085">
        <v>0.90448873624689496</v>
      </c>
      <c r="R1085">
        <v>2.28457930674045E-3</v>
      </c>
      <c r="S1085" s="106">
        <v>1.54918915349813E-2</v>
      </c>
      <c r="T1085">
        <v>2.3273473954616799</v>
      </c>
      <c r="U1085">
        <v>2.3273473954616799</v>
      </c>
      <c r="V1085">
        <v>2.0152363894795902</v>
      </c>
      <c r="W1085">
        <v>14.26</v>
      </c>
      <c r="X1085">
        <v>1.97</v>
      </c>
      <c r="Y1085">
        <v>19444</v>
      </c>
      <c r="Z1085">
        <v>1080</v>
      </c>
      <c r="AA1085">
        <v>-0.08</v>
      </c>
      <c r="AB1085">
        <v>18</v>
      </c>
      <c r="AC1085">
        <v>8</v>
      </c>
      <c r="AD1085">
        <v>10</v>
      </c>
      <c r="AE1085">
        <v>44.44</v>
      </c>
      <c r="AF1085">
        <v>14</v>
      </c>
      <c r="AG1085">
        <v>2</v>
      </c>
      <c r="AH1085">
        <v>3</v>
      </c>
      <c r="AI1085">
        <v>13</v>
      </c>
    </row>
    <row r="1086" spans="1:35" x14ac:dyDescent="0.2">
      <c r="A1086" s="102">
        <v>801</v>
      </c>
      <c r="B1086">
        <v>6501</v>
      </c>
      <c r="C1086" t="s">
        <v>1425</v>
      </c>
      <c r="D1086" t="s">
        <v>1244</v>
      </c>
      <c r="E1086">
        <v>3965</v>
      </c>
      <c r="F1086">
        <v>4020</v>
      </c>
      <c r="G1086">
        <v>200</v>
      </c>
      <c r="H1086" t="s">
        <v>1239</v>
      </c>
      <c r="I1086">
        <v>7730</v>
      </c>
      <c r="J1086" t="s">
        <v>1510</v>
      </c>
      <c r="K1086" t="s">
        <v>1248</v>
      </c>
      <c r="L1086">
        <v>2400</v>
      </c>
      <c r="M1086">
        <v>2450</v>
      </c>
      <c r="N1086">
        <v>300</v>
      </c>
      <c r="O1086" t="s">
        <v>1242</v>
      </c>
      <c r="P1086">
        <v>0.85177419475660099</v>
      </c>
      <c r="Q1086">
        <v>0.87669641764601403</v>
      </c>
      <c r="R1086">
        <v>0.16047212200865599</v>
      </c>
      <c r="S1086" s="106">
        <v>5.3447626173076898E-2</v>
      </c>
      <c r="T1086" s="15">
        <v>3.07959936027894</v>
      </c>
      <c r="U1086" s="15">
        <v>3.07959936027894</v>
      </c>
      <c r="V1086">
        <v>3.3037668547804699</v>
      </c>
      <c r="W1086">
        <v>9.86</v>
      </c>
      <c r="X1086">
        <v>8.58</v>
      </c>
      <c r="Y1086">
        <v>19346</v>
      </c>
      <c r="Z1086">
        <v>1138</v>
      </c>
      <c r="AA1086">
        <v>-0.08</v>
      </c>
      <c r="AB1086">
        <v>17</v>
      </c>
      <c r="AC1086">
        <v>9</v>
      </c>
      <c r="AD1086">
        <v>8</v>
      </c>
      <c r="AE1086">
        <v>52.94</v>
      </c>
      <c r="AF1086">
        <v>11</v>
      </c>
      <c r="AG1086">
        <v>7</v>
      </c>
      <c r="AH1086">
        <v>7</v>
      </c>
      <c r="AI1086">
        <v>3</v>
      </c>
    </row>
    <row r="1087" spans="1:35" x14ac:dyDescent="0.2">
      <c r="A1087" s="102">
        <v>306</v>
      </c>
      <c r="B1087">
        <v>4290</v>
      </c>
      <c r="C1087" t="s">
        <v>1293</v>
      </c>
      <c r="D1087" t="s">
        <v>1253</v>
      </c>
      <c r="E1087">
        <v>911</v>
      </c>
      <c r="F1087">
        <v>927</v>
      </c>
      <c r="G1087">
        <v>900</v>
      </c>
      <c r="H1087" t="s">
        <v>1242</v>
      </c>
      <c r="I1087">
        <v>8036</v>
      </c>
      <c r="J1087" t="s">
        <v>1252</v>
      </c>
      <c r="K1087" t="s">
        <v>1246</v>
      </c>
      <c r="L1087">
        <v>8000</v>
      </c>
      <c r="M1087">
        <v>8000</v>
      </c>
      <c r="N1087">
        <v>100</v>
      </c>
      <c r="O1087" t="s">
        <v>1239</v>
      </c>
      <c r="P1087">
        <v>0.62658701964709596</v>
      </c>
      <c r="Q1087">
        <v>0.91522098652737705</v>
      </c>
      <c r="R1087">
        <v>8.3793834571841107E-3</v>
      </c>
      <c r="S1087">
        <v>1.60005284602193E-2</v>
      </c>
      <c r="T1087">
        <v>-2.7718092352343402</v>
      </c>
      <c r="U1087">
        <v>2.7718092352343402</v>
      </c>
      <c r="V1087">
        <v>1.67293961444489</v>
      </c>
      <c r="W1087">
        <v>-10.45</v>
      </c>
      <c r="X1087">
        <v>4.29</v>
      </c>
      <c r="Y1087">
        <v>18275</v>
      </c>
      <c r="Z1087">
        <v>2284</v>
      </c>
      <c r="AA1087">
        <v>0.06</v>
      </c>
      <c r="AB1087">
        <v>8</v>
      </c>
      <c r="AC1087">
        <v>5</v>
      </c>
      <c r="AD1087">
        <v>3</v>
      </c>
      <c r="AE1087">
        <v>62.5</v>
      </c>
      <c r="AF1087">
        <v>9</v>
      </c>
      <c r="AG1087">
        <v>3</v>
      </c>
      <c r="AH1087">
        <v>2</v>
      </c>
      <c r="AI1087">
        <v>3</v>
      </c>
    </row>
    <row r="1088" spans="1:35" x14ac:dyDescent="0.2">
      <c r="A1088" s="102">
        <v>1591</v>
      </c>
      <c r="B1088">
        <v>5444</v>
      </c>
      <c r="C1088" t="s">
        <v>1681</v>
      </c>
      <c r="D1088" t="s">
        <v>1292</v>
      </c>
      <c r="E1088">
        <v>2366</v>
      </c>
      <c r="F1088">
        <v>2395</v>
      </c>
      <c r="G1088">
        <v>400</v>
      </c>
      <c r="H1088" t="s">
        <v>1242</v>
      </c>
      <c r="I1088">
        <v>6013</v>
      </c>
      <c r="J1088" t="s">
        <v>1672</v>
      </c>
      <c r="K1088" t="s">
        <v>1251</v>
      </c>
      <c r="L1088">
        <v>1192</v>
      </c>
      <c r="M1088">
        <v>1227</v>
      </c>
      <c r="N1088">
        <v>800</v>
      </c>
      <c r="O1088" t="s">
        <v>1239</v>
      </c>
      <c r="P1088">
        <v>0.68593641216591095</v>
      </c>
      <c r="Q1088">
        <v>0.81030331347052198</v>
      </c>
      <c r="R1088" s="15">
        <v>0.29866023631370298</v>
      </c>
      <c r="S1088">
        <v>1.9736365746270499E-2</v>
      </c>
      <c r="T1088">
        <v>-3.1614502202703401</v>
      </c>
      <c r="U1088">
        <v>3.1614502202703401</v>
      </c>
      <c r="V1088">
        <v>2.4795304339380002</v>
      </c>
      <c r="W1088">
        <v>-9.1300000000000008</v>
      </c>
      <c r="X1088">
        <v>2.46</v>
      </c>
      <c r="Y1088">
        <v>18251</v>
      </c>
      <c r="Z1088">
        <v>1074</v>
      </c>
      <c r="AA1088">
        <v>0.12</v>
      </c>
      <c r="AB1088">
        <v>17</v>
      </c>
      <c r="AC1088">
        <v>8</v>
      </c>
      <c r="AD1088">
        <v>9</v>
      </c>
      <c r="AE1088">
        <v>47.06</v>
      </c>
      <c r="AF1088">
        <v>12</v>
      </c>
      <c r="AG1088">
        <v>8</v>
      </c>
      <c r="AH1088">
        <v>6</v>
      </c>
      <c r="AI1088">
        <v>3</v>
      </c>
    </row>
    <row r="1089" spans="1:35" x14ac:dyDescent="0.2">
      <c r="A1089" s="102">
        <v>376</v>
      </c>
      <c r="B1089">
        <v>2730</v>
      </c>
      <c r="C1089" t="s">
        <v>602</v>
      </c>
      <c r="D1089" t="s">
        <v>1264</v>
      </c>
      <c r="E1089">
        <v>999</v>
      </c>
      <c r="F1089">
        <v>976</v>
      </c>
      <c r="G1089">
        <v>1000</v>
      </c>
      <c r="H1089" t="s">
        <v>1242</v>
      </c>
      <c r="I1089">
        <v>9989</v>
      </c>
      <c r="J1089" t="s">
        <v>2073</v>
      </c>
      <c r="K1089" t="s">
        <v>1264</v>
      </c>
      <c r="L1089">
        <v>3215</v>
      </c>
      <c r="M1089">
        <v>3235</v>
      </c>
      <c r="N1089">
        <v>300</v>
      </c>
      <c r="O1089" t="s">
        <v>1239</v>
      </c>
      <c r="P1089">
        <v>0.94700026023545203</v>
      </c>
      <c r="Q1089">
        <v>0.90898511773977897</v>
      </c>
      <c r="R1089">
        <v>0.30663823908648902</v>
      </c>
      <c r="S1089">
        <v>4.4152144909205798E-2</v>
      </c>
      <c r="T1089">
        <v>-0.56356112362537902</v>
      </c>
      <c r="U1089">
        <v>0.56356112362537902</v>
      </c>
      <c r="V1089">
        <v>0.522788144876838</v>
      </c>
      <c r="W1089">
        <v>-1.35</v>
      </c>
      <c r="X1089">
        <v>0.56999999999999995</v>
      </c>
      <c r="Y1089">
        <v>17806</v>
      </c>
      <c r="Z1089">
        <v>1047</v>
      </c>
      <c r="AA1089">
        <v>0.05</v>
      </c>
      <c r="AB1089">
        <v>17</v>
      </c>
      <c r="AC1089">
        <v>8</v>
      </c>
      <c r="AD1089">
        <v>9</v>
      </c>
      <c r="AE1089">
        <v>47.06</v>
      </c>
      <c r="AF1089">
        <v>13</v>
      </c>
      <c r="AG1089">
        <v>5</v>
      </c>
      <c r="AH1089">
        <v>4</v>
      </c>
      <c r="AI1089">
        <v>8</v>
      </c>
    </row>
    <row r="1090" spans="1:35" x14ac:dyDescent="0.2">
      <c r="A1090" s="102">
        <v>1143</v>
      </c>
      <c r="B1090">
        <v>5201</v>
      </c>
      <c r="C1090" t="s">
        <v>1627</v>
      </c>
      <c r="D1090" t="s">
        <v>1238</v>
      </c>
      <c r="E1090">
        <v>3330</v>
      </c>
      <c r="F1090">
        <v>3325</v>
      </c>
      <c r="G1090">
        <v>300</v>
      </c>
      <c r="H1090" t="s">
        <v>1242</v>
      </c>
      <c r="I1090">
        <v>5463</v>
      </c>
      <c r="J1090" t="s">
        <v>64</v>
      </c>
      <c r="K1090" t="s">
        <v>1292</v>
      </c>
      <c r="L1090">
        <v>2750</v>
      </c>
      <c r="M1090">
        <v>2753</v>
      </c>
      <c r="N1090">
        <v>400</v>
      </c>
      <c r="O1090" t="s">
        <v>1239</v>
      </c>
      <c r="P1090">
        <v>0.80334105404392497</v>
      </c>
      <c r="Q1090">
        <v>0.84850172404151103</v>
      </c>
      <c r="R1090">
        <v>0.244360726355876</v>
      </c>
      <c r="S1090">
        <v>8.9306181719356004E-2</v>
      </c>
      <c r="T1090">
        <v>-1.16233548327017</v>
      </c>
      <c r="U1090">
        <v>1.16233548327017</v>
      </c>
      <c r="V1090">
        <v>0.88045779691620596</v>
      </c>
      <c r="W1090">
        <v>-3.94</v>
      </c>
      <c r="X1090">
        <v>10.4</v>
      </c>
      <c r="Y1090">
        <v>17466</v>
      </c>
      <c r="Z1090">
        <v>2495</v>
      </c>
      <c r="AA1090">
        <v>0.06</v>
      </c>
      <c r="AB1090">
        <v>7</v>
      </c>
      <c r="AC1090">
        <v>4</v>
      </c>
      <c r="AD1090">
        <v>3</v>
      </c>
      <c r="AE1090">
        <v>57.14</v>
      </c>
      <c r="AF1090">
        <v>13</v>
      </c>
      <c r="AG1090">
        <v>3</v>
      </c>
      <c r="AH1090">
        <v>2</v>
      </c>
      <c r="AI1090">
        <v>2</v>
      </c>
    </row>
    <row r="1091" spans="1:35" x14ac:dyDescent="0.2">
      <c r="A1091" s="102">
        <v>798</v>
      </c>
      <c r="B1091">
        <v>3407</v>
      </c>
      <c r="C1091" t="s">
        <v>1366</v>
      </c>
      <c r="D1091" t="s">
        <v>1263</v>
      </c>
      <c r="E1091">
        <v>951</v>
      </c>
      <c r="F1091">
        <v>986</v>
      </c>
      <c r="G1091">
        <v>1100</v>
      </c>
      <c r="H1091" t="s">
        <v>1242</v>
      </c>
      <c r="I1091">
        <v>8385</v>
      </c>
      <c r="J1091" t="s">
        <v>881</v>
      </c>
      <c r="K1091" t="s">
        <v>1294</v>
      </c>
      <c r="L1091">
        <v>515</v>
      </c>
      <c r="M1091">
        <v>514</v>
      </c>
      <c r="N1091">
        <v>2100</v>
      </c>
      <c r="O1091" t="s">
        <v>1239</v>
      </c>
      <c r="P1091">
        <v>0.94451003475184603</v>
      </c>
      <c r="Q1091">
        <v>0.87682276942446102</v>
      </c>
      <c r="R1091">
        <v>0.34188172584861398</v>
      </c>
      <c r="S1091">
        <v>7.5441755619985396E-2</v>
      </c>
      <c r="T1091">
        <v>-1.43146909122872</v>
      </c>
      <c r="U1091">
        <v>1.43146909122872</v>
      </c>
      <c r="V1091">
        <v>1.8073389209202499</v>
      </c>
      <c r="W1091">
        <v>-4.82</v>
      </c>
      <c r="X1091">
        <v>0.48</v>
      </c>
      <c r="Y1091">
        <v>17247</v>
      </c>
      <c r="Z1091">
        <v>1015</v>
      </c>
      <c r="AA1091">
        <v>0</v>
      </c>
      <c r="AB1091">
        <v>17</v>
      </c>
      <c r="AC1091">
        <v>8</v>
      </c>
      <c r="AD1091">
        <v>9</v>
      </c>
      <c r="AE1091">
        <v>47.06</v>
      </c>
      <c r="AF1091">
        <v>14</v>
      </c>
      <c r="AG1091">
        <v>5</v>
      </c>
      <c r="AH1091">
        <v>5</v>
      </c>
      <c r="AI1091">
        <v>7</v>
      </c>
    </row>
    <row r="1092" spans="1:35" x14ac:dyDescent="0.2">
      <c r="A1092" s="102">
        <v>674</v>
      </c>
      <c r="B1092">
        <v>4502</v>
      </c>
      <c r="C1092" t="s">
        <v>1511</v>
      </c>
      <c r="D1092" t="s">
        <v>1261</v>
      </c>
      <c r="E1092">
        <v>4023</v>
      </c>
      <c r="F1092">
        <v>4067</v>
      </c>
      <c r="G1092">
        <v>200</v>
      </c>
      <c r="H1092" t="s">
        <v>1239</v>
      </c>
      <c r="I1092">
        <v>5463</v>
      </c>
      <c r="J1092" t="s">
        <v>64</v>
      </c>
      <c r="K1092" t="s">
        <v>1292</v>
      </c>
      <c r="L1092">
        <v>2750</v>
      </c>
      <c r="M1092">
        <v>2753</v>
      </c>
      <c r="N1092">
        <v>300</v>
      </c>
      <c r="O1092" t="s">
        <v>1242</v>
      </c>
      <c r="P1092">
        <v>0.87607955262235404</v>
      </c>
      <c r="Q1092">
        <v>0.88728418023336297</v>
      </c>
      <c r="R1092">
        <v>0.25000767758530701</v>
      </c>
      <c r="S1092">
        <v>4.0436815809174499E-2</v>
      </c>
      <c r="T1092">
        <v>2.3225521812166599</v>
      </c>
      <c r="U1092">
        <v>2.3225521812166599</v>
      </c>
      <c r="V1092">
        <v>2.6620572247148</v>
      </c>
      <c r="W1092">
        <v>4.29</v>
      </c>
      <c r="X1092">
        <v>1.54</v>
      </c>
      <c r="Y1092">
        <v>17245</v>
      </c>
      <c r="Z1092">
        <v>1437</v>
      </c>
      <c r="AA1092">
        <v>0.01</v>
      </c>
      <c r="AB1092">
        <v>12</v>
      </c>
      <c r="AC1092">
        <v>8</v>
      </c>
      <c r="AD1092">
        <v>4</v>
      </c>
      <c r="AE1092">
        <v>66.67</v>
      </c>
      <c r="AF1092">
        <v>9</v>
      </c>
      <c r="AG1092">
        <v>5</v>
      </c>
      <c r="AH1092">
        <v>4</v>
      </c>
      <c r="AI1092">
        <v>3</v>
      </c>
    </row>
    <row r="1093" spans="1:35" x14ac:dyDescent="0.2">
      <c r="A1093" s="102">
        <v>718</v>
      </c>
      <c r="B1093">
        <v>2206</v>
      </c>
      <c r="C1093" t="s">
        <v>581</v>
      </c>
      <c r="D1093" t="s">
        <v>1266</v>
      </c>
      <c r="E1093">
        <v>4520</v>
      </c>
      <c r="F1093">
        <v>4535</v>
      </c>
      <c r="G1093">
        <v>200</v>
      </c>
      <c r="H1093" t="s">
        <v>1239</v>
      </c>
      <c r="I1093">
        <v>9003</v>
      </c>
      <c r="J1093" t="s">
        <v>1470</v>
      </c>
      <c r="K1093" t="s">
        <v>1359</v>
      </c>
      <c r="L1093">
        <v>2639</v>
      </c>
      <c r="M1093">
        <v>2607</v>
      </c>
      <c r="N1093">
        <v>300</v>
      </c>
      <c r="O1093" t="s">
        <v>1242</v>
      </c>
      <c r="P1093">
        <v>0.74104468749165497</v>
      </c>
      <c r="Q1093">
        <v>0.88317648225648904</v>
      </c>
      <c r="R1093">
        <v>0.24566779243162801</v>
      </c>
      <c r="S1093">
        <v>1.11822647301796E-2</v>
      </c>
      <c r="T1093">
        <v>2.0945325795893202</v>
      </c>
      <c r="U1093">
        <v>2.0945325795893202</v>
      </c>
      <c r="V1093">
        <v>1.51448748922884</v>
      </c>
      <c r="W1093">
        <v>4.4400000000000004</v>
      </c>
      <c r="X1093">
        <v>13.77</v>
      </c>
      <c r="Y1093">
        <v>15910</v>
      </c>
      <c r="Z1093">
        <v>1768</v>
      </c>
      <c r="AA1093">
        <v>0.43</v>
      </c>
      <c r="AB1093">
        <v>9</v>
      </c>
      <c r="AC1093">
        <v>7</v>
      </c>
      <c r="AD1093">
        <v>2</v>
      </c>
      <c r="AE1093">
        <v>77.78</v>
      </c>
      <c r="AF1093">
        <v>14</v>
      </c>
      <c r="AG1093">
        <v>3</v>
      </c>
      <c r="AH1093">
        <v>2</v>
      </c>
      <c r="AI1093">
        <v>4</v>
      </c>
    </row>
    <row r="1094" spans="1:35" x14ac:dyDescent="0.2">
      <c r="A1094" s="102">
        <v>663</v>
      </c>
      <c r="B1094">
        <v>7272</v>
      </c>
      <c r="C1094" t="s">
        <v>1443</v>
      </c>
      <c r="D1094" t="s">
        <v>1256</v>
      </c>
      <c r="E1094">
        <v>1846</v>
      </c>
      <c r="F1094">
        <v>1856</v>
      </c>
      <c r="G1094">
        <v>500</v>
      </c>
      <c r="H1094" t="s">
        <v>1242</v>
      </c>
      <c r="I1094">
        <v>8358</v>
      </c>
      <c r="J1094" t="s">
        <v>1512</v>
      </c>
      <c r="K1094" t="s">
        <v>1294</v>
      </c>
      <c r="L1094">
        <v>428</v>
      </c>
      <c r="M1094">
        <v>435</v>
      </c>
      <c r="N1094">
        <v>2100</v>
      </c>
      <c r="O1094" t="s">
        <v>1239</v>
      </c>
      <c r="P1094">
        <v>0.83015963939494397</v>
      </c>
      <c r="Q1094">
        <v>0.88763772766385296</v>
      </c>
      <c r="R1094">
        <v>0.13654383165721301</v>
      </c>
      <c r="S1094">
        <v>3.8007956597599902E-3</v>
      </c>
      <c r="T1094">
        <v>-0.75040387494502303</v>
      </c>
      <c r="U1094">
        <v>0.75040387494502303</v>
      </c>
      <c r="V1094">
        <v>0.58947874335621597</v>
      </c>
      <c r="W1094">
        <v>-4.58</v>
      </c>
      <c r="X1094">
        <v>1.56</v>
      </c>
      <c r="Y1094">
        <v>15893</v>
      </c>
      <c r="Z1094">
        <v>795</v>
      </c>
      <c r="AA1094">
        <v>-0.06</v>
      </c>
      <c r="AB1094">
        <v>20</v>
      </c>
      <c r="AC1094">
        <v>10</v>
      </c>
      <c r="AD1094">
        <v>10</v>
      </c>
      <c r="AE1094">
        <v>50</v>
      </c>
      <c r="AF1094">
        <v>10</v>
      </c>
      <c r="AG1094">
        <v>9</v>
      </c>
      <c r="AH1094">
        <v>6</v>
      </c>
      <c r="AI1094">
        <v>5</v>
      </c>
    </row>
    <row r="1095" spans="1:35" x14ac:dyDescent="0.2">
      <c r="A1095" s="102">
        <v>519</v>
      </c>
      <c r="B1095">
        <v>1414</v>
      </c>
      <c r="C1095" t="s">
        <v>1417</v>
      </c>
      <c r="D1095" t="s">
        <v>1249</v>
      </c>
      <c r="E1095">
        <v>4120</v>
      </c>
      <c r="F1095">
        <v>4125</v>
      </c>
      <c r="G1095">
        <v>200</v>
      </c>
      <c r="H1095" t="s">
        <v>1242</v>
      </c>
      <c r="I1095">
        <v>6967</v>
      </c>
      <c r="J1095" t="s">
        <v>770</v>
      </c>
      <c r="K1095" t="s">
        <v>1244</v>
      </c>
      <c r="L1095">
        <v>1264</v>
      </c>
      <c r="M1095">
        <v>1329</v>
      </c>
      <c r="N1095">
        <v>600</v>
      </c>
      <c r="O1095" t="s">
        <v>1239</v>
      </c>
      <c r="P1095">
        <v>0.50443982365595197</v>
      </c>
      <c r="Q1095">
        <v>0.89901470734210498</v>
      </c>
      <c r="R1095">
        <v>1.24690683679742E-2</v>
      </c>
      <c r="S1095">
        <v>7.8562549516006299E-3</v>
      </c>
      <c r="T1095">
        <v>-1.98491981935046</v>
      </c>
      <c r="U1095">
        <v>1.98491981935046</v>
      </c>
      <c r="V1095">
        <v>2.0920261233540001</v>
      </c>
      <c r="W1095">
        <v>-16.98</v>
      </c>
      <c r="X1095">
        <v>3.35</v>
      </c>
      <c r="Y1095">
        <v>15884</v>
      </c>
      <c r="Z1095">
        <v>635</v>
      </c>
      <c r="AA1095">
        <v>0.11</v>
      </c>
      <c r="AB1095">
        <v>25</v>
      </c>
      <c r="AC1095">
        <v>12</v>
      </c>
      <c r="AD1095">
        <v>13</v>
      </c>
      <c r="AE1095">
        <v>48</v>
      </c>
      <c r="AF1095">
        <v>10</v>
      </c>
      <c r="AG1095">
        <v>8</v>
      </c>
      <c r="AH1095">
        <v>7</v>
      </c>
      <c r="AI1095">
        <v>10</v>
      </c>
    </row>
    <row r="1096" spans="1:35" x14ac:dyDescent="0.2">
      <c r="A1096" s="102">
        <v>1372</v>
      </c>
      <c r="B1096">
        <v>8031</v>
      </c>
      <c r="C1096" t="s">
        <v>827</v>
      </c>
      <c r="D1096" t="s">
        <v>1246</v>
      </c>
      <c r="E1096">
        <v>1852</v>
      </c>
      <c r="F1096">
        <v>1869</v>
      </c>
      <c r="G1096">
        <v>500</v>
      </c>
      <c r="H1096" t="s">
        <v>1239</v>
      </c>
      <c r="I1096">
        <v>9303</v>
      </c>
      <c r="J1096" t="s">
        <v>1638</v>
      </c>
      <c r="K1096" t="s">
        <v>1657</v>
      </c>
      <c r="L1096">
        <v>1375</v>
      </c>
      <c r="M1096">
        <v>1379</v>
      </c>
      <c r="N1096">
        <v>700</v>
      </c>
      <c r="O1096" t="s">
        <v>1242</v>
      </c>
      <c r="P1096">
        <v>0.74806790511834298</v>
      </c>
      <c r="Q1096">
        <v>0.83042465069727101</v>
      </c>
      <c r="R1096">
        <v>0.20080370056598301</v>
      </c>
      <c r="S1096">
        <v>1.49233266919754E-2</v>
      </c>
      <c r="T1096">
        <v>1.67080546461068</v>
      </c>
      <c r="U1096">
        <v>1.67080546461068</v>
      </c>
      <c r="V1096">
        <v>1.7145225797579899</v>
      </c>
      <c r="W1096">
        <v>3.42</v>
      </c>
      <c r="X1096">
        <v>3.3</v>
      </c>
      <c r="Y1096">
        <v>14887</v>
      </c>
      <c r="Z1096">
        <v>1063</v>
      </c>
      <c r="AA1096">
        <v>0.09</v>
      </c>
      <c r="AB1096">
        <v>14</v>
      </c>
      <c r="AC1096">
        <v>7</v>
      </c>
      <c r="AD1096">
        <v>7</v>
      </c>
      <c r="AE1096">
        <v>50</v>
      </c>
      <c r="AF1096">
        <v>14</v>
      </c>
      <c r="AG1096">
        <v>5</v>
      </c>
      <c r="AH1096">
        <v>3</v>
      </c>
      <c r="AI1096">
        <v>6</v>
      </c>
    </row>
    <row r="1097" spans="1:35" x14ac:dyDescent="0.2">
      <c r="A1097" s="102">
        <v>493</v>
      </c>
      <c r="B1097">
        <v>1812</v>
      </c>
      <c r="C1097" t="s">
        <v>1335</v>
      </c>
      <c r="D1097" t="s">
        <v>1249</v>
      </c>
      <c r="E1097">
        <v>1206</v>
      </c>
      <c r="F1097">
        <v>1220</v>
      </c>
      <c r="G1097">
        <v>900</v>
      </c>
      <c r="H1097" t="s">
        <v>1239</v>
      </c>
      <c r="I1097">
        <v>7189</v>
      </c>
      <c r="J1097" t="s">
        <v>42</v>
      </c>
      <c r="K1097" t="s">
        <v>1294</v>
      </c>
      <c r="L1097">
        <v>655</v>
      </c>
      <c r="M1097">
        <v>651</v>
      </c>
      <c r="N1097">
        <v>1700</v>
      </c>
      <c r="O1097" t="s">
        <v>1242</v>
      </c>
      <c r="P1097">
        <v>0.85500620478351197</v>
      </c>
      <c r="Q1097">
        <v>0.90132379869563495</v>
      </c>
      <c r="R1097">
        <v>0.120227970707537</v>
      </c>
      <c r="S1097" s="15">
        <v>4.3881067168869699E-2</v>
      </c>
      <c r="T1097">
        <v>0.91077904616525995</v>
      </c>
      <c r="U1097">
        <v>0.91077904616525995</v>
      </c>
      <c r="V1097">
        <v>0.72280190564093305</v>
      </c>
      <c r="W1097">
        <v>4.5999999999999996</v>
      </c>
      <c r="X1097">
        <v>0.79</v>
      </c>
      <c r="Y1097">
        <v>14608</v>
      </c>
      <c r="Z1097">
        <v>812</v>
      </c>
      <c r="AA1097">
        <v>0.08</v>
      </c>
      <c r="AB1097">
        <v>18</v>
      </c>
      <c r="AC1097">
        <v>9</v>
      </c>
      <c r="AD1097">
        <v>9</v>
      </c>
      <c r="AE1097">
        <v>50</v>
      </c>
      <c r="AF1097">
        <v>12</v>
      </c>
      <c r="AG1097">
        <v>8</v>
      </c>
      <c r="AH1097">
        <v>5</v>
      </c>
      <c r="AI1097">
        <v>5</v>
      </c>
    </row>
    <row r="1098" spans="1:35" x14ac:dyDescent="0.2">
      <c r="A1098" s="102">
        <v>988</v>
      </c>
      <c r="B1098">
        <v>1941</v>
      </c>
      <c r="C1098" t="s">
        <v>1621</v>
      </c>
      <c r="D1098" t="s">
        <v>1249</v>
      </c>
      <c r="E1098">
        <v>2392</v>
      </c>
      <c r="F1098">
        <v>2366</v>
      </c>
      <c r="G1098">
        <v>400</v>
      </c>
      <c r="H1098" t="s">
        <v>1239</v>
      </c>
      <c r="I1098">
        <v>9107</v>
      </c>
      <c r="J1098" t="s">
        <v>1477</v>
      </c>
      <c r="K1098" t="s">
        <v>1478</v>
      </c>
      <c r="L1098">
        <v>1374</v>
      </c>
      <c r="M1098">
        <v>1366</v>
      </c>
      <c r="N1098">
        <v>700</v>
      </c>
      <c r="O1098" t="s">
        <v>1242</v>
      </c>
      <c r="P1098">
        <v>0.72789973232361105</v>
      </c>
      <c r="Q1098">
        <v>0.85959808327912801</v>
      </c>
      <c r="R1098">
        <v>0.13127681781346001</v>
      </c>
      <c r="S1098">
        <v>8.7928086204436706E-2</v>
      </c>
      <c r="T1098">
        <v>1.75838888054095</v>
      </c>
      <c r="U1098">
        <v>1.75838888054095</v>
      </c>
      <c r="V1098">
        <v>1.25589337356829</v>
      </c>
      <c r="W1098">
        <v>13.37</v>
      </c>
      <c r="X1098">
        <v>1.04</v>
      </c>
      <c r="Y1098">
        <v>14584</v>
      </c>
      <c r="Z1098">
        <v>1042</v>
      </c>
      <c r="AA1098">
        <v>0.03</v>
      </c>
      <c r="AB1098">
        <v>14</v>
      </c>
      <c r="AC1098">
        <v>7</v>
      </c>
      <c r="AD1098">
        <v>7</v>
      </c>
      <c r="AE1098">
        <v>50</v>
      </c>
      <c r="AF1098">
        <v>12</v>
      </c>
      <c r="AG1098">
        <v>5</v>
      </c>
      <c r="AH1098">
        <v>4</v>
      </c>
      <c r="AI1098">
        <v>5</v>
      </c>
    </row>
    <row r="1099" spans="1:35" x14ac:dyDescent="0.2">
      <c r="A1099" s="102">
        <v>532</v>
      </c>
      <c r="B1099">
        <v>3938</v>
      </c>
      <c r="C1099" t="s">
        <v>1506</v>
      </c>
      <c r="D1099" t="s">
        <v>1241</v>
      </c>
      <c r="E1099">
        <v>5360</v>
      </c>
      <c r="F1099">
        <v>5350</v>
      </c>
      <c r="G1099">
        <v>200</v>
      </c>
      <c r="H1099" t="s">
        <v>1239</v>
      </c>
      <c r="I1099">
        <v>6370</v>
      </c>
      <c r="J1099" t="s">
        <v>1480</v>
      </c>
      <c r="K1099" t="s">
        <v>1251</v>
      </c>
      <c r="L1099">
        <v>3090</v>
      </c>
      <c r="M1099">
        <v>3055</v>
      </c>
      <c r="N1099">
        <v>400</v>
      </c>
      <c r="O1099" t="s">
        <v>1242</v>
      </c>
      <c r="P1099">
        <v>0.67013036840534101</v>
      </c>
      <c r="Q1099">
        <v>0.89814544065571</v>
      </c>
      <c r="R1099">
        <v>0.13131899421523299</v>
      </c>
      <c r="S1099">
        <v>8.1538369548651308E-3</v>
      </c>
      <c r="T1099">
        <v>1.3858780896766201</v>
      </c>
      <c r="U1099">
        <v>1.3858780896766201</v>
      </c>
      <c r="V1099">
        <v>0.53728622063320097</v>
      </c>
      <c r="W1099">
        <v>7.53</v>
      </c>
      <c r="X1099">
        <v>14.21</v>
      </c>
      <c r="Y1099">
        <v>14363</v>
      </c>
      <c r="Z1099">
        <v>1306</v>
      </c>
      <c r="AA1099">
        <v>0.23</v>
      </c>
      <c r="AB1099">
        <v>11</v>
      </c>
      <c r="AC1099">
        <v>5</v>
      </c>
      <c r="AD1099">
        <v>6</v>
      </c>
      <c r="AE1099">
        <v>45.45</v>
      </c>
      <c r="AF1099">
        <v>13</v>
      </c>
      <c r="AG1099">
        <v>4</v>
      </c>
      <c r="AH1099">
        <v>4</v>
      </c>
      <c r="AI1099">
        <v>3</v>
      </c>
    </row>
    <row r="1100" spans="1:35" x14ac:dyDescent="0.2">
      <c r="A1100" s="102">
        <v>1253</v>
      </c>
      <c r="B1100">
        <v>7272</v>
      </c>
      <c r="C1100" t="s">
        <v>1443</v>
      </c>
      <c r="D1100" t="s">
        <v>1256</v>
      </c>
      <c r="E1100">
        <v>1846</v>
      </c>
      <c r="F1100">
        <v>1856</v>
      </c>
      <c r="G1100">
        <v>300</v>
      </c>
      <c r="H1100" t="s">
        <v>1242</v>
      </c>
      <c r="I1100">
        <v>9062</v>
      </c>
      <c r="J1100" t="s">
        <v>1204</v>
      </c>
      <c r="K1100" t="s">
        <v>1359</v>
      </c>
      <c r="L1100">
        <v>5580</v>
      </c>
      <c r="M1100">
        <v>5580</v>
      </c>
      <c r="N1100">
        <v>100</v>
      </c>
      <c r="O1100" t="s">
        <v>1239</v>
      </c>
      <c r="P1100">
        <v>0.88468105544583098</v>
      </c>
      <c r="Q1100">
        <v>0.84033805035598996</v>
      </c>
      <c r="R1100">
        <v>0.28105571839598797</v>
      </c>
      <c r="S1100">
        <v>8.5288734496871396E-2</v>
      </c>
      <c r="T1100">
        <v>-0.51514192682501203</v>
      </c>
      <c r="U1100">
        <v>0.51514192682501203</v>
      </c>
      <c r="V1100">
        <v>0.47799925081611699</v>
      </c>
      <c r="W1100">
        <v>-1.41</v>
      </c>
      <c r="X1100">
        <v>0.22</v>
      </c>
      <c r="Y1100">
        <v>14060</v>
      </c>
      <c r="Z1100">
        <v>1172</v>
      </c>
      <c r="AA1100">
        <v>0.19</v>
      </c>
      <c r="AB1100">
        <v>12</v>
      </c>
      <c r="AC1100">
        <v>6</v>
      </c>
      <c r="AD1100">
        <v>6</v>
      </c>
      <c r="AE1100">
        <v>50</v>
      </c>
      <c r="AF1100">
        <v>10</v>
      </c>
      <c r="AG1100">
        <v>5</v>
      </c>
      <c r="AH1100">
        <v>3</v>
      </c>
      <c r="AI1100">
        <v>4</v>
      </c>
    </row>
    <row r="1101" spans="1:35" x14ac:dyDescent="0.2">
      <c r="A1101" s="102">
        <v>54</v>
      </c>
      <c r="B1101">
        <v>2379</v>
      </c>
      <c r="C1101" t="s">
        <v>468</v>
      </c>
      <c r="D1101" t="s">
        <v>1253</v>
      </c>
      <c r="E1101">
        <v>2899</v>
      </c>
      <c r="F1101">
        <v>2930</v>
      </c>
      <c r="G1101">
        <v>300</v>
      </c>
      <c r="H1101" t="s">
        <v>1242</v>
      </c>
      <c r="I1101">
        <v>3110</v>
      </c>
      <c r="J1101" t="s">
        <v>540</v>
      </c>
      <c r="K1101" t="s">
        <v>1238</v>
      </c>
      <c r="L1101">
        <v>4900</v>
      </c>
      <c r="M1101">
        <v>4800</v>
      </c>
      <c r="N1101">
        <v>200</v>
      </c>
      <c r="O1101" t="s">
        <v>1239</v>
      </c>
      <c r="P1101">
        <v>0.58553338518139797</v>
      </c>
      <c r="Q1101">
        <v>0.95436985493598903</v>
      </c>
      <c r="R1101">
        <v>3.2978990802257697E-2</v>
      </c>
      <c r="S1101">
        <v>5.1247048011183002E-2</v>
      </c>
      <c r="T1101">
        <v>-2.0068979934838498</v>
      </c>
      <c r="U1101">
        <v>2.0068979934838498</v>
      </c>
      <c r="V1101">
        <v>2.2766147956945901</v>
      </c>
      <c r="W1101">
        <v>-22.34</v>
      </c>
      <c r="X1101">
        <v>8.44</v>
      </c>
      <c r="Y1101">
        <v>13580</v>
      </c>
      <c r="Z1101">
        <v>679</v>
      </c>
      <c r="AA1101">
        <v>0.11</v>
      </c>
      <c r="AB1101">
        <v>20</v>
      </c>
      <c r="AC1101">
        <v>11</v>
      </c>
      <c r="AD1101">
        <v>9</v>
      </c>
      <c r="AE1101">
        <v>55</v>
      </c>
      <c r="AF1101">
        <v>11</v>
      </c>
      <c r="AG1101">
        <v>7</v>
      </c>
      <c r="AH1101">
        <v>7</v>
      </c>
      <c r="AI1101">
        <v>6</v>
      </c>
    </row>
    <row r="1102" spans="1:35" x14ac:dyDescent="0.2">
      <c r="A1102" s="102">
        <v>1689</v>
      </c>
      <c r="B1102">
        <v>3407</v>
      </c>
      <c r="C1102" t="s">
        <v>1366</v>
      </c>
      <c r="D1102" t="s">
        <v>1263</v>
      </c>
      <c r="E1102">
        <v>951</v>
      </c>
      <c r="F1102">
        <v>986</v>
      </c>
      <c r="G1102">
        <v>900</v>
      </c>
      <c r="H1102" t="s">
        <v>1242</v>
      </c>
      <c r="I1102">
        <v>7267</v>
      </c>
      <c r="J1102" t="s">
        <v>58</v>
      </c>
      <c r="K1102" t="s">
        <v>1256</v>
      </c>
      <c r="L1102">
        <v>2902</v>
      </c>
      <c r="M1102">
        <v>2935</v>
      </c>
      <c r="N1102">
        <v>300</v>
      </c>
      <c r="O1102" t="s">
        <v>1239</v>
      </c>
      <c r="P1102">
        <v>0.71415241945163199</v>
      </c>
      <c r="Q1102">
        <v>0.80086835709925497</v>
      </c>
      <c r="R1102">
        <v>8.2609163396531099E-2</v>
      </c>
      <c r="S1102" s="15">
        <v>2.9701614904183101E-2</v>
      </c>
      <c r="T1102">
        <v>-2.9188412176395402</v>
      </c>
      <c r="U1102">
        <v>2.9188412176395402</v>
      </c>
      <c r="V1102">
        <v>3.1752602914616102</v>
      </c>
      <c r="W1102">
        <v>-15.9</v>
      </c>
      <c r="X1102">
        <v>0.78</v>
      </c>
      <c r="Y1102">
        <v>13273</v>
      </c>
      <c r="Z1102">
        <v>632</v>
      </c>
      <c r="AA1102">
        <v>0.06</v>
      </c>
      <c r="AB1102">
        <v>21</v>
      </c>
      <c r="AC1102">
        <v>11</v>
      </c>
      <c r="AD1102">
        <v>10</v>
      </c>
      <c r="AE1102">
        <v>52.38</v>
      </c>
      <c r="AF1102">
        <v>14</v>
      </c>
      <c r="AG1102">
        <v>5</v>
      </c>
      <c r="AH1102">
        <v>5</v>
      </c>
      <c r="AI1102">
        <v>11</v>
      </c>
    </row>
    <row r="1103" spans="1:35" x14ac:dyDescent="0.2">
      <c r="A1103" s="102">
        <v>1569</v>
      </c>
      <c r="B1103">
        <v>5334</v>
      </c>
      <c r="C1103" t="s">
        <v>1482</v>
      </c>
      <c r="D1103" t="s">
        <v>1238</v>
      </c>
      <c r="E1103">
        <v>1844</v>
      </c>
      <c r="F1103">
        <v>1859</v>
      </c>
      <c r="G1103">
        <v>500</v>
      </c>
      <c r="H1103" t="s">
        <v>1239</v>
      </c>
      <c r="I1103">
        <v>7453</v>
      </c>
      <c r="J1103" t="s">
        <v>51</v>
      </c>
      <c r="K1103" t="s">
        <v>1264</v>
      </c>
      <c r="L1103">
        <v>1632</v>
      </c>
      <c r="M1103">
        <v>1643</v>
      </c>
      <c r="N1103">
        <v>600</v>
      </c>
      <c r="O1103" t="s">
        <v>1242</v>
      </c>
      <c r="P1103">
        <v>0.89866521738646299</v>
      </c>
      <c r="Q1103">
        <v>0.81275925609734201</v>
      </c>
      <c r="R1103">
        <v>0.122528049960025</v>
      </c>
      <c r="S1103">
        <v>1.0814465638677899E-3</v>
      </c>
      <c r="T1103">
        <v>2.06039252565474</v>
      </c>
      <c r="U1103">
        <v>2.06039252565474</v>
      </c>
      <c r="V1103">
        <v>2.0318398978504999</v>
      </c>
      <c r="W1103">
        <v>16.91</v>
      </c>
      <c r="X1103">
        <v>6.06</v>
      </c>
      <c r="Y1103">
        <v>12741</v>
      </c>
      <c r="Z1103">
        <v>1062</v>
      </c>
      <c r="AA1103">
        <v>0.03</v>
      </c>
      <c r="AB1103">
        <v>12</v>
      </c>
      <c r="AC1103">
        <v>6</v>
      </c>
      <c r="AD1103">
        <v>6</v>
      </c>
      <c r="AE1103">
        <v>50</v>
      </c>
      <c r="AF1103">
        <v>8</v>
      </c>
      <c r="AG1103">
        <v>6</v>
      </c>
      <c r="AH1103">
        <v>4</v>
      </c>
      <c r="AI1103">
        <v>2</v>
      </c>
    </row>
    <row r="1104" spans="1:35" x14ac:dyDescent="0.2">
      <c r="A1104" s="102">
        <v>1536</v>
      </c>
      <c r="B1104">
        <v>2220</v>
      </c>
      <c r="C1104" t="s">
        <v>1550</v>
      </c>
      <c r="D1104" t="s">
        <v>1266</v>
      </c>
      <c r="E1104">
        <v>4700</v>
      </c>
      <c r="F1104">
        <v>4560</v>
      </c>
      <c r="G1104">
        <v>200</v>
      </c>
      <c r="H1104" t="s">
        <v>1242</v>
      </c>
      <c r="I1104">
        <v>2914</v>
      </c>
      <c r="J1104" t="s">
        <v>1388</v>
      </c>
      <c r="K1104" t="s">
        <v>1266</v>
      </c>
      <c r="L1104">
        <v>2200</v>
      </c>
      <c r="M1104">
        <v>2217.5</v>
      </c>
      <c r="N1104">
        <v>400</v>
      </c>
      <c r="O1104" t="s">
        <v>1239</v>
      </c>
      <c r="P1104">
        <v>0.55415520660761297</v>
      </c>
      <c r="Q1104">
        <v>0.81574389253665902</v>
      </c>
      <c r="R1104">
        <v>0.109804889483357</v>
      </c>
      <c r="S1104">
        <v>9.4520132447551107E-3</v>
      </c>
      <c r="T1104">
        <v>-9.5962654643238707E-2</v>
      </c>
      <c r="U1104">
        <v>9.5962654643238707E-2</v>
      </c>
      <c r="V1104">
        <v>0.655031910731112</v>
      </c>
      <c r="W1104">
        <v>-0.28999999999999998</v>
      </c>
      <c r="X1104">
        <v>2.74</v>
      </c>
      <c r="Y1104">
        <v>12641</v>
      </c>
      <c r="Z1104">
        <v>843</v>
      </c>
      <c r="AA1104">
        <v>-0.04</v>
      </c>
      <c r="AB1104">
        <v>15</v>
      </c>
      <c r="AC1104">
        <v>6</v>
      </c>
      <c r="AD1104">
        <v>9</v>
      </c>
      <c r="AE1104">
        <v>40</v>
      </c>
      <c r="AF1104">
        <v>14</v>
      </c>
      <c r="AG1104">
        <v>4</v>
      </c>
      <c r="AH1104">
        <v>2</v>
      </c>
      <c r="AI1104">
        <v>9</v>
      </c>
    </row>
    <row r="1105" spans="1:35" x14ac:dyDescent="0.2">
      <c r="A1105" s="102">
        <v>960</v>
      </c>
      <c r="B1105">
        <v>2267</v>
      </c>
      <c r="C1105" t="s">
        <v>1481</v>
      </c>
      <c r="D1105" t="s">
        <v>1266</v>
      </c>
      <c r="E1105">
        <v>5210</v>
      </c>
      <c r="F1105">
        <v>5210</v>
      </c>
      <c r="G1105">
        <v>200</v>
      </c>
      <c r="H1105" t="s">
        <v>1239</v>
      </c>
      <c r="I1105">
        <v>9716</v>
      </c>
      <c r="J1105" t="s">
        <v>1438</v>
      </c>
      <c r="K1105" t="s">
        <v>1253</v>
      </c>
      <c r="L1105">
        <v>1074</v>
      </c>
      <c r="M1105">
        <v>1096</v>
      </c>
      <c r="N1105">
        <v>1000</v>
      </c>
      <c r="O1105" t="s">
        <v>1242</v>
      </c>
      <c r="P1105">
        <v>0.84016277079295998</v>
      </c>
      <c r="Q1105">
        <v>0.86247793893031499</v>
      </c>
      <c r="R1105">
        <v>0.21369166315787899</v>
      </c>
      <c r="S1105">
        <v>8.1890117883969792E-3</v>
      </c>
      <c r="T1105">
        <v>2.1173499870146002</v>
      </c>
      <c r="U1105">
        <v>2.1173499870146002</v>
      </c>
      <c r="V1105">
        <v>1.46791127305548</v>
      </c>
      <c r="W1105">
        <v>7.38</v>
      </c>
      <c r="X1105">
        <v>5.18</v>
      </c>
      <c r="Y1105">
        <v>12515</v>
      </c>
      <c r="Z1105">
        <v>659</v>
      </c>
      <c r="AA1105">
        <v>0.16</v>
      </c>
      <c r="AB1105">
        <v>19</v>
      </c>
      <c r="AC1105">
        <v>10</v>
      </c>
      <c r="AD1105">
        <v>9</v>
      </c>
      <c r="AE1105">
        <v>52.63</v>
      </c>
      <c r="AF1105">
        <v>11</v>
      </c>
      <c r="AG1105">
        <v>7</v>
      </c>
      <c r="AH1105">
        <v>5</v>
      </c>
      <c r="AI1105">
        <v>7</v>
      </c>
    </row>
    <row r="1106" spans="1:35" x14ac:dyDescent="0.2">
      <c r="A1106" s="102">
        <v>1100</v>
      </c>
      <c r="B1106">
        <v>3098</v>
      </c>
      <c r="C1106" t="s">
        <v>1913</v>
      </c>
      <c r="D1106" t="s">
        <v>1264</v>
      </c>
      <c r="E1106">
        <v>4800</v>
      </c>
      <c r="F1106">
        <v>4975</v>
      </c>
      <c r="G1106">
        <v>200</v>
      </c>
      <c r="H1106" t="s">
        <v>1242</v>
      </c>
      <c r="I1106">
        <v>4716</v>
      </c>
      <c r="J1106" t="s">
        <v>1558</v>
      </c>
      <c r="K1106" t="s">
        <v>1241</v>
      </c>
      <c r="L1106">
        <v>9240</v>
      </c>
      <c r="M1106">
        <v>9150</v>
      </c>
      <c r="N1106">
        <v>100</v>
      </c>
      <c r="O1106" t="s">
        <v>1239</v>
      </c>
      <c r="P1106">
        <v>0.64014615593031798</v>
      </c>
      <c r="Q1106">
        <v>0.85148913031683404</v>
      </c>
      <c r="R1106">
        <v>0.445926037384831</v>
      </c>
      <c r="S1106">
        <v>4.2185669950229501E-2</v>
      </c>
      <c r="T1106">
        <v>-2.3746305132122401</v>
      </c>
      <c r="U1106">
        <v>2.3746305132122401</v>
      </c>
      <c r="V1106">
        <v>2.8299466324322902</v>
      </c>
      <c r="W1106">
        <v>-17.34</v>
      </c>
      <c r="X1106">
        <v>8.74</v>
      </c>
      <c r="Y1106">
        <v>12402</v>
      </c>
      <c r="Z1106">
        <v>6201</v>
      </c>
      <c r="AA1106">
        <v>0.32</v>
      </c>
      <c r="AB1106">
        <v>2</v>
      </c>
      <c r="AC1106">
        <v>1</v>
      </c>
      <c r="AD1106">
        <v>1</v>
      </c>
      <c r="AE1106">
        <v>50</v>
      </c>
      <c r="AF1106">
        <v>12</v>
      </c>
      <c r="AG1106">
        <v>1</v>
      </c>
      <c r="AH1106">
        <v>1</v>
      </c>
      <c r="AI1106">
        <v>0</v>
      </c>
    </row>
    <row r="1107" spans="1:35" x14ac:dyDescent="0.2">
      <c r="A1107" s="102">
        <v>356</v>
      </c>
      <c r="B1107">
        <v>4530</v>
      </c>
      <c r="C1107" t="s">
        <v>1019</v>
      </c>
      <c r="D1107" t="s">
        <v>1261</v>
      </c>
      <c r="E1107">
        <v>5270</v>
      </c>
      <c r="F1107">
        <v>5230</v>
      </c>
      <c r="G1107">
        <v>200</v>
      </c>
      <c r="H1107" t="s">
        <v>1242</v>
      </c>
      <c r="I1107">
        <v>8697</v>
      </c>
      <c r="J1107" t="s">
        <v>895</v>
      </c>
      <c r="K1107" t="s">
        <v>1245</v>
      </c>
      <c r="L1107">
        <v>1900</v>
      </c>
      <c r="M1107">
        <v>1905</v>
      </c>
      <c r="N1107">
        <v>500</v>
      </c>
      <c r="O1107" t="s">
        <v>1239</v>
      </c>
      <c r="P1107">
        <v>0.701068394709359</v>
      </c>
      <c r="Q1107">
        <v>0.91015280083802397</v>
      </c>
      <c r="R1107">
        <v>0.28984154523084099</v>
      </c>
      <c r="S1107">
        <v>3.1603477806835898E-3</v>
      </c>
      <c r="T1107">
        <v>-0.82495770430835902</v>
      </c>
      <c r="U1107">
        <v>0.82495770430835902</v>
      </c>
      <c r="V1107">
        <v>5.4086155555901003E-2</v>
      </c>
      <c r="W1107">
        <v>-2.62</v>
      </c>
      <c r="X1107">
        <v>8.94</v>
      </c>
      <c r="Y1107">
        <v>12356</v>
      </c>
      <c r="Z1107">
        <v>772</v>
      </c>
      <c r="AA1107">
        <v>-0.13</v>
      </c>
      <c r="AB1107">
        <v>16</v>
      </c>
      <c r="AC1107">
        <v>8</v>
      </c>
      <c r="AD1107">
        <v>8</v>
      </c>
      <c r="AE1107">
        <v>50</v>
      </c>
      <c r="AF1107">
        <v>11</v>
      </c>
      <c r="AG1107">
        <v>4</v>
      </c>
      <c r="AH1107">
        <v>7</v>
      </c>
      <c r="AI1107">
        <v>5</v>
      </c>
    </row>
    <row r="1108" spans="1:35" x14ac:dyDescent="0.2">
      <c r="A1108" s="102">
        <v>22</v>
      </c>
      <c r="B1108">
        <v>5214</v>
      </c>
      <c r="C1108" t="s">
        <v>1518</v>
      </c>
      <c r="D1108" t="s">
        <v>1238</v>
      </c>
      <c r="E1108">
        <v>1953</v>
      </c>
      <c r="F1108">
        <v>1984</v>
      </c>
      <c r="G1108">
        <v>500</v>
      </c>
      <c r="H1108" t="s">
        <v>1242</v>
      </c>
      <c r="I1108">
        <v>7261</v>
      </c>
      <c r="J1108" t="s">
        <v>1609</v>
      </c>
      <c r="K1108" t="s">
        <v>1256</v>
      </c>
      <c r="L1108">
        <v>854</v>
      </c>
      <c r="M1108">
        <v>836</v>
      </c>
      <c r="N1108">
        <v>1200</v>
      </c>
      <c r="O1108" t="s">
        <v>1239</v>
      </c>
      <c r="P1108">
        <v>0.71668844026406198</v>
      </c>
      <c r="Q1108">
        <v>0.96271008505223998</v>
      </c>
      <c r="R1108">
        <v>0.39577133325068198</v>
      </c>
      <c r="S1108">
        <v>1.5037379116203E-2</v>
      </c>
      <c r="T1108">
        <v>-0.82264874835935498</v>
      </c>
      <c r="U1108">
        <v>0.82264874835935498</v>
      </c>
      <c r="V1108">
        <v>1.8218542901521899</v>
      </c>
      <c r="W1108">
        <v>-3.38</v>
      </c>
      <c r="X1108">
        <v>1.1299999999999999</v>
      </c>
      <c r="Y1108">
        <v>11139</v>
      </c>
      <c r="Z1108">
        <v>557</v>
      </c>
      <c r="AA1108">
        <v>0.04</v>
      </c>
      <c r="AB1108">
        <v>20</v>
      </c>
      <c r="AC1108">
        <v>12</v>
      </c>
      <c r="AD1108">
        <v>8</v>
      </c>
      <c r="AE1108">
        <v>60</v>
      </c>
      <c r="AF1108">
        <v>12</v>
      </c>
      <c r="AG1108">
        <v>8</v>
      </c>
      <c r="AH1108">
        <v>4</v>
      </c>
      <c r="AI1108">
        <v>8</v>
      </c>
    </row>
    <row r="1109" spans="1:35" x14ac:dyDescent="0.2">
      <c r="A1109" s="102">
        <v>474</v>
      </c>
      <c r="B1109">
        <v>5201</v>
      </c>
      <c r="C1109" t="s">
        <v>1627</v>
      </c>
      <c r="D1109" t="s">
        <v>1238</v>
      </c>
      <c r="E1109">
        <v>3330</v>
      </c>
      <c r="F1109">
        <v>3325</v>
      </c>
      <c r="G1109">
        <v>300</v>
      </c>
      <c r="H1109" t="s">
        <v>1239</v>
      </c>
      <c r="I1109">
        <v>9072</v>
      </c>
      <c r="J1109" t="s">
        <v>1358</v>
      </c>
      <c r="K1109" t="s">
        <v>1359</v>
      </c>
      <c r="L1109">
        <v>2247</v>
      </c>
      <c r="M1109">
        <v>2251</v>
      </c>
      <c r="N1109">
        <v>400</v>
      </c>
      <c r="O1109" t="s">
        <v>1242</v>
      </c>
      <c r="P1109">
        <v>0.91992455273832996</v>
      </c>
      <c r="Q1109">
        <v>0.90233635124408895</v>
      </c>
      <c r="R1109">
        <v>0.15499584995983101</v>
      </c>
      <c r="S1109">
        <v>1.6156645259578301E-4</v>
      </c>
      <c r="T1109">
        <v>0.74454490497791703</v>
      </c>
      <c r="U1109">
        <v>0.74454490497791703</v>
      </c>
      <c r="V1109">
        <v>0.25296748951104597</v>
      </c>
      <c r="W1109">
        <v>1.47</v>
      </c>
      <c r="X1109">
        <v>9.73</v>
      </c>
      <c r="Y1109">
        <v>10958</v>
      </c>
      <c r="Z1109">
        <v>913</v>
      </c>
      <c r="AA1109">
        <v>0.09</v>
      </c>
      <c r="AB1109">
        <v>12</v>
      </c>
      <c r="AC1109">
        <v>7</v>
      </c>
      <c r="AD1109">
        <v>5</v>
      </c>
      <c r="AE1109">
        <v>58.33</v>
      </c>
      <c r="AF1109">
        <v>16</v>
      </c>
      <c r="AG1109">
        <v>2</v>
      </c>
      <c r="AH1109">
        <v>2</v>
      </c>
      <c r="AI1109">
        <v>8</v>
      </c>
    </row>
    <row r="1110" spans="1:35" x14ac:dyDescent="0.2">
      <c r="A1110" s="102">
        <v>173</v>
      </c>
      <c r="B1110">
        <v>7182</v>
      </c>
      <c r="C1110" t="s">
        <v>1354</v>
      </c>
      <c r="D1110" t="s">
        <v>1294</v>
      </c>
      <c r="E1110">
        <v>993</v>
      </c>
      <c r="F1110">
        <v>991</v>
      </c>
      <c r="G1110">
        <v>1100</v>
      </c>
      <c r="H1110" t="s">
        <v>1239</v>
      </c>
      <c r="I1110">
        <v>7211</v>
      </c>
      <c r="J1110" t="s">
        <v>26</v>
      </c>
      <c r="K1110" t="s">
        <v>1256</v>
      </c>
      <c r="L1110">
        <v>388</v>
      </c>
      <c r="M1110">
        <v>386</v>
      </c>
      <c r="N1110">
        <v>2800</v>
      </c>
      <c r="O1110" t="s">
        <v>1242</v>
      </c>
      <c r="P1110">
        <v>0.90285317011397803</v>
      </c>
      <c r="Q1110">
        <v>0.93086256870536599</v>
      </c>
      <c r="R1110" s="15">
        <v>0.209907186774895</v>
      </c>
      <c r="S1110">
        <v>6.6180365472199498E-3</v>
      </c>
      <c r="T1110">
        <v>2.09421526540658</v>
      </c>
      <c r="U1110">
        <v>2.09421526540658</v>
      </c>
      <c r="V1110">
        <v>1.64997053124551</v>
      </c>
      <c r="W1110">
        <v>10.84</v>
      </c>
      <c r="X1110">
        <v>0.85</v>
      </c>
      <c r="Y1110">
        <v>10621</v>
      </c>
      <c r="Z1110">
        <v>559</v>
      </c>
      <c r="AA1110">
        <v>0.01</v>
      </c>
      <c r="AB1110">
        <v>19</v>
      </c>
      <c r="AC1110">
        <v>8</v>
      </c>
      <c r="AD1110">
        <v>11</v>
      </c>
      <c r="AE1110">
        <v>42.11</v>
      </c>
      <c r="AF1110">
        <v>16</v>
      </c>
      <c r="AG1110">
        <v>3</v>
      </c>
      <c r="AH1110">
        <v>2</v>
      </c>
      <c r="AI1110">
        <v>14</v>
      </c>
    </row>
    <row r="1111" spans="1:35" x14ac:dyDescent="0.2">
      <c r="A1111" s="102">
        <v>1378</v>
      </c>
      <c r="B1111">
        <v>1812</v>
      </c>
      <c r="C1111" t="s">
        <v>1335</v>
      </c>
      <c r="D1111" t="s">
        <v>1249</v>
      </c>
      <c r="E1111">
        <v>1206</v>
      </c>
      <c r="F1111">
        <v>1220</v>
      </c>
      <c r="G1111">
        <v>500</v>
      </c>
      <c r="H1111" t="s">
        <v>1242</v>
      </c>
      <c r="I1111">
        <v>4114</v>
      </c>
      <c r="J1111" t="s">
        <v>1391</v>
      </c>
      <c r="K1111" t="s">
        <v>1263</v>
      </c>
      <c r="L1111">
        <v>5830</v>
      </c>
      <c r="M1111">
        <v>5800</v>
      </c>
      <c r="N1111">
        <v>100</v>
      </c>
      <c r="O1111" t="s">
        <v>1239</v>
      </c>
      <c r="P1111">
        <v>0.83466402436027998</v>
      </c>
      <c r="Q1111">
        <v>0.83022329882185897</v>
      </c>
      <c r="R1111">
        <v>0.11443415597494901</v>
      </c>
      <c r="S1111">
        <v>2.18740057252792E-2</v>
      </c>
      <c r="T1111">
        <v>-1.3215848037118001</v>
      </c>
      <c r="U1111">
        <v>1.3215848037118001</v>
      </c>
      <c r="V1111">
        <v>1.6083391037739201</v>
      </c>
      <c r="W1111">
        <v>-3.55</v>
      </c>
      <c r="X1111">
        <v>5.17</v>
      </c>
      <c r="Y1111">
        <v>10397</v>
      </c>
      <c r="Z1111">
        <v>743</v>
      </c>
      <c r="AA1111">
        <v>0.16</v>
      </c>
      <c r="AB1111">
        <v>14</v>
      </c>
      <c r="AC1111">
        <v>7</v>
      </c>
      <c r="AD1111">
        <v>7</v>
      </c>
      <c r="AE1111">
        <v>50</v>
      </c>
      <c r="AF1111">
        <v>11</v>
      </c>
      <c r="AG1111">
        <v>4</v>
      </c>
      <c r="AH1111">
        <v>4</v>
      </c>
      <c r="AI1111">
        <v>6</v>
      </c>
    </row>
    <row r="1112" spans="1:35" x14ac:dyDescent="0.2">
      <c r="A1112" s="102">
        <v>809</v>
      </c>
      <c r="B1112">
        <v>4996</v>
      </c>
      <c r="C1112" t="s">
        <v>1513</v>
      </c>
      <c r="D1112" t="s">
        <v>1263</v>
      </c>
      <c r="E1112">
        <v>789</v>
      </c>
      <c r="F1112">
        <v>790</v>
      </c>
      <c r="G1112">
        <v>1300</v>
      </c>
      <c r="H1112" t="s">
        <v>1242</v>
      </c>
      <c r="I1112">
        <v>7649</v>
      </c>
      <c r="J1112" t="s">
        <v>1466</v>
      </c>
      <c r="K1112" t="s">
        <v>1264</v>
      </c>
      <c r="L1112">
        <v>5330</v>
      </c>
      <c r="M1112">
        <v>5260</v>
      </c>
      <c r="N1112">
        <v>200</v>
      </c>
      <c r="O1112" t="s">
        <v>1239</v>
      </c>
      <c r="P1112">
        <v>0.87048704825029499</v>
      </c>
      <c r="Q1112">
        <v>0.87604548812642402</v>
      </c>
      <c r="R1112">
        <v>0.15856005734460701</v>
      </c>
      <c r="S1112">
        <v>2.2210700574013899E-2</v>
      </c>
      <c r="T1112">
        <v>-2.1491561493892402</v>
      </c>
      <c r="U1112">
        <v>2.1491561493892402</v>
      </c>
      <c r="V1112">
        <v>1.7130650624497601</v>
      </c>
      <c r="W1112">
        <v>-9.3000000000000007</v>
      </c>
      <c r="X1112">
        <v>2.38</v>
      </c>
      <c r="Y1112">
        <v>10327</v>
      </c>
      <c r="Z1112">
        <v>492</v>
      </c>
      <c r="AA1112">
        <v>-0.3</v>
      </c>
      <c r="AB1112">
        <v>21</v>
      </c>
      <c r="AC1112">
        <v>13</v>
      </c>
      <c r="AD1112">
        <v>8</v>
      </c>
      <c r="AE1112">
        <v>61.9</v>
      </c>
      <c r="AF1112">
        <v>10</v>
      </c>
      <c r="AG1112">
        <v>9</v>
      </c>
      <c r="AH1112">
        <v>8</v>
      </c>
      <c r="AI1112">
        <v>4</v>
      </c>
    </row>
    <row r="1113" spans="1:35" x14ac:dyDescent="0.2">
      <c r="A1113" s="102">
        <v>189</v>
      </c>
      <c r="B1113">
        <v>7282</v>
      </c>
      <c r="C1113" t="s">
        <v>1488</v>
      </c>
      <c r="D1113" t="s">
        <v>1256</v>
      </c>
      <c r="E1113">
        <v>2435</v>
      </c>
      <c r="F1113">
        <v>2429</v>
      </c>
      <c r="G1113">
        <v>400</v>
      </c>
      <c r="H1113" t="s">
        <v>1239</v>
      </c>
      <c r="I1113">
        <v>9810</v>
      </c>
      <c r="J1113" t="s">
        <v>1206</v>
      </c>
      <c r="K1113" t="s">
        <v>1246</v>
      </c>
      <c r="L1113">
        <v>4555</v>
      </c>
      <c r="M1113">
        <v>4460</v>
      </c>
      <c r="N1113">
        <v>200</v>
      </c>
      <c r="O1113" t="s">
        <v>1242</v>
      </c>
      <c r="P1113">
        <v>0.86011611323114101</v>
      </c>
      <c r="Q1113">
        <v>0.92955674516490905</v>
      </c>
      <c r="R1113">
        <v>0.13113043894347601</v>
      </c>
      <c r="S1113">
        <v>2.8143875995177401E-2</v>
      </c>
      <c r="T1113">
        <v>1.5163309351891801</v>
      </c>
      <c r="U1113">
        <v>1.5163309351891801</v>
      </c>
      <c r="V1113">
        <v>1.75398634143925</v>
      </c>
      <c r="W1113">
        <v>4.2</v>
      </c>
      <c r="X1113">
        <v>8.92</v>
      </c>
      <c r="Y1113">
        <v>10285</v>
      </c>
      <c r="Z1113">
        <v>686</v>
      </c>
      <c r="AA1113">
        <v>-0.11</v>
      </c>
      <c r="AB1113">
        <v>15</v>
      </c>
      <c r="AC1113">
        <v>8</v>
      </c>
      <c r="AD1113">
        <v>7</v>
      </c>
      <c r="AE1113">
        <v>53.33</v>
      </c>
      <c r="AF1113">
        <v>12</v>
      </c>
      <c r="AG1113">
        <v>5</v>
      </c>
      <c r="AH1113">
        <v>5</v>
      </c>
      <c r="AI1113">
        <v>5</v>
      </c>
    </row>
    <row r="1114" spans="1:35" x14ac:dyDescent="0.2">
      <c r="A1114" s="102">
        <v>1132</v>
      </c>
      <c r="B1114">
        <v>5706</v>
      </c>
      <c r="C1114" t="s">
        <v>1571</v>
      </c>
      <c r="D1114" t="s">
        <v>1254</v>
      </c>
      <c r="E1114">
        <v>2840</v>
      </c>
      <c r="F1114">
        <v>2873</v>
      </c>
      <c r="G1114">
        <v>300</v>
      </c>
      <c r="H1114" t="s">
        <v>1239</v>
      </c>
      <c r="I1114">
        <v>7267</v>
      </c>
      <c r="J1114" t="s">
        <v>58</v>
      </c>
      <c r="K1114" t="s">
        <v>1256</v>
      </c>
      <c r="L1114">
        <v>2902</v>
      </c>
      <c r="M1114">
        <v>2935</v>
      </c>
      <c r="N1114">
        <v>300</v>
      </c>
      <c r="O1114" t="s">
        <v>1242</v>
      </c>
      <c r="P1114">
        <v>0.65776024543270295</v>
      </c>
      <c r="Q1114">
        <v>0.84933708397263696</v>
      </c>
      <c r="R1114">
        <v>0.141404364489053</v>
      </c>
      <c r="S1114">
        <v>4.5222148972260297E-3</v>
      </c>
      <c r="T1114">
        <v>1.1390425953812</v>
      </c>
      <c r="U1114">
        <v>1.1390425953812</v>
      </c>
      <c r="V1114">
        <v>1.1896032651633199</v>
      </c>
      <c r="W1114">
        <v>5.52</v>
      </c>
      <c r="X1114">
        <v>2.11</v>
      </c>
      <c r="Y1114">
        <v>9866</v>
      </c>
      <c r="Z1114">
        <v>822</v>
      </c>
      <c r="AA1114">
        <v>0.26</v>
      </c>
      <c r="AB1114">
        <v>12</v>
      </c>
      <c r="AC1114">
        <v>5</v>
      </c>
      <c r="AD1114">
        <v>7</v>
      </c>
      <c r="AE1114">
        <v>41.67</v>
      </c>
      <c r="AF1114">
        <v>12</v>
      </c>
      <c r="AG1114">
        <v>5</v>
      </c>
      <c r="AH1114">
        <v>4</v>
      </c>
      <c r="AI1114">
        <v>3</v>
      </c>
    </row>
    <row r="1115" spans="1:35" x14ac:dyDescent="0.2">
      <c r="A1115" s="102">
        <v>1219</v>
      </c>
      <c r="B1115">
        <v>1332</v>
      </c>
      <c r="C1115" t="s">
        <v>1647</v>
      </c>
      <c r="D1115" t="s">
        <v>1357</v>
      </c>
      <c r="E1115">
        <v>571</v>
      </c>
      <c r="F1115">
        <v>570</v>
      </c>
      <c r="G1115">
        <v>1600</v>
      </c>
      <c r="H1115" t="s">
        <v>1239</v>
      </c>
      <c r="I1115">
        <v>7276</v>
      </c>
      <c r="J1115" t="s">
        <v>1290</v>
      </c>
      <c r="K1115" t="s">
        <v>1244</v>
      </c>
      <c r="L1115">
        <v>4410</v>
      </c>
      <c r="M1115">
        <v>4445</v>
      </c>
      <c r="N1115">
        <v>200</v>
      </c>
      <c r="O1115" t="s">
        <v>1242</v>
      </c>
      <c r="P1115">
        <v>0.76361789484889298</v>
      </c>
      <c r="Q1115">
        <v>0.84316861751024297</v>
      </c>
      <c r="R1115">
        <v>2.5672515734014599E-2</v>
      </c>
      <c r="S1115">
        <v>6.7764603116814703E-2</v>
      </c>
      <c r="T1115">
        <v>1.1893653426314601</v>
      </c>
      <c r="U1115">
        <v>1.1893653426314601</v>
      </c>
      <c r="V1115">
        <v>1.1886603179344</v>
      </c>
      <c r="W1115">
        <v>6.66</v>
      </c>
      <c r="X1115">
        <v>2.59</v>
      </c>
      <c r="Y1115">
        <v>9854</v>
      </c>
      <c r="Z1115">
        <v>493</v>
      </c>
      <c r="AA1115">
        <v>-0.2</v>
      </c>
      <c r="AB1115">
        <v>20</v>
      </c>
      <c r="AC1115">
        <v>10</v>
      </c>
      <c r="AD1115">
        <v>10</v>
      </c>
      <c r="AE1115">
        <v>50</v>
      </c>
      <c r="AF1115">
        <v>9</v>
      </c>
      <c r="AG1115">
        <v>7</v>
      </c>
      <c r="AH1115">
        <v>7</v>
      </c>
      <c r="AI1115">
        <v>6</v>
      </c>
    </row>
    <row r="1116" spans="1:35" x14ac:dyDescent="0.2">
      <c r="A1116" s="102">
        <v>1343</v>
      </c>
      <c r="B1116">
        <v>1721</v>
      </c>
      <c r="C1116" t="s">
        <v>1910</v>
      </c>
      <c r="D1116" t="s">
        <v>1249</v>
      </c>
      <c r="E1116">
        <v>2749</v>
      </c>
      <c r="F1116">
        <v>2768</v>
      </c>
      <c r="G1116">
        <v>300</v>
      </c>
      <c r="H1116" t="s">
        <v>1242</v>
      </c>
      <c r="I1116">
        <v>5714</v>
      </c>
      <c r="J1116" t="s">
        <v>708</v>
      </c>
      <c r="K1116" t="s">
        <v>1254</v>
      </c>
      <c r="L1116">
        <v>3725</v>
      </c>
      <c r="M1116">
        <v>3735</v>
      </c>
      <c r="N1116">
        <v>200</v>
      </c>
      <c r="O1116" t="s">
        <v>1239</v>
      </c>
      <c r="P1116">
        <v>0.61406285530993698</v>
      </c>
      <c r="Q1116">
        <v>0.83292411071412298</v>
      </c>
      <c r="R1116">
        <v>0.40865668284415302</v>
      </c>
      <c r="S1116">
        <v>3.58134292492093E-2</v>
      </c>
      <c r="T1116">
        <v>-1.6774570160573901</v>
      </c>
      <c r="U1116">
        <v>1.6774570160573901</v>
      </c>
      <c r="V1116">
        <v>2.1976434142114201</v>
      </c>
      <c r="W1116">
        <v>-6.05</v>
      </c>
      <c r="X1116">
        <v>11.16</v>
      </c>
      <c r="Y1116">
        <v>9797</v>
      </c>
      <c r="Z1116">
        <v>891</v>
      </c>
      <c r="AA1116">
        <v>7.0000000000000007E-2</v>
      </c>
      <c r="AB1116">
        <v>11</v>
      </c>
      <c r="AC1116">
        <v>7</v>
      </c>
      <c r="AD1116">
        <v>4</v>
      </c>
      <c r="AE1116">
        <v>63.64</v>
      </c>
      <c r="AF1116">
        <v>14</v>
      </c>
      <c r="AG1116">
        <v>2</v>
      </c>
      <c r="AH1116">
        <v>2</v>
      </c>
      <c r="AI1116">
        <v>7</v>
      </c>
    </row>
    <row r="1117" spans="1:35" x14ac:dyDescent="0.2">
      <c r="A1117" s="102">
        <v>1331</v>
      </c>
      <c r="B1117">
        <v>4114</v>
      </c>
      <c r="C1117" t="s">
        <v>1391</v>
      </c>
      <c r="D1117" t="s">
        <v>1263</v>
      </c>
      <c r="E1117">
        <v>5830</v>
      </c>
      <c r="F1117">
        <v>5800</v>
      </c>
      <c r="G1117">
        <v>100</v>
      </c>
      <c r="H1117" t="s">
        <v>1242</v>
      </c>
      <c r="I1117">
        <v>8058</v>
      </c>
      <c r="J1117" t="s">
        <v>1575</v>
      </c>
      <c r="K1117" t="s">
        <v>1246</v>
      </c>
      <c r="L1117">
        <v>2769</v>
      </c>
      <c r="M1117">
        <v>2798.5</v>
      </c>
      <c r="N1117">
        <v>200</v>
      </c>
      <c r="O1117" t="s">
        <v>1239</v>
      </c>
      <c r="P1117">
        <v>0.59153864889941798</v>
      </c>
      <c r="Q1117">
        <v>0.83405590223817305</v>
      </c>
      <c r="R1117">
        <v>0.21766740638955601</v>
      </c>
      <c r="S1117">
        <v>2.5988893699941801E-2</v>
      </c>
      <c r="T1117">
        <v>-2.4322614765838502</v>
      </c>
      <c r="U1117">
        <v>2.4322614765838502</v>
      </c>
      <c r="V1117">
        <v>2.2000150769872699</v>
      </c>
      <c r="W1117">
        <v>-10.95</v>
      </c>
      <c r="X1117">
        <v>3.5</v>
      </c>
      <c r="Y1117">
        <v>9331</v>
      </c>
      <c r="Z1117">
        <v>933</v>
      </c>
      <c r="AA1117">
        <v>0.16</v>
      </c>
      <c r="AB1117">
        <v>10</v>
      </c>
      <c r="AC1117">
        <v>5</v>
      </c>
      <c r="AD1117">
        <v>5</v>
      </c>
      <c r="AE1117">
        <v>50</v>
      </c>
      <c r="AF1117">
        <v>13</v>
      </c>
      <c r="AG1117">
        <v>3</v>
      </c>
      <c r="AH1117">
        <v>2</v>
      </c>
      <c r="AI1117">
        <v>5</v>
      </c>
    </row>
    <row r="1118" spans="1:35" x14ac:dyDescent="0.2">
      <c r="A1118" s="102">
        <v>307</v>
      </c>
      <c r="B1118">
        <v>4534</v>
      </c>
      <c r="C1118" t="s">
        <v>1490</v>
      </c>
      <c r="D1118" t="s">
        <v>1261</v>
      </c>
      <c r="E1118">
        <v>4110</v>
      </c>
      <c r="F1118">
        <v>4065</v>
      </c>
      <c r="G1118">
        <v>200</v>
      </c>
      <c r="H1118" t="s">
        <v>1239</v>
      </c>
      <c r="I1118">
        <v>9201</v>
      </c>
      <c r="J1118" t="s">
        <v>1496</v>
      </c>
      <c r="K1118" t="s">
        <v>1497</v>
      </c>
      <c r="L1118">
        <v>2853</v>
      </c>
      <c r="M1118">
        <v>2877.5</v>
      </c>
      <c r="N1118">
        <v>300</v>
      </c>
      <c r="O1118" t="s">
        <v>1242</v>
      </c>
      <c r="P1118">
        <v>0.82799545143437303</v>
      </c>
      <c r="Q1118">
        <v>0.91513351978178004</v>
      </c>
      <c r="R1118" s="15">
        <v>0.23734149661034901</v>
      </c>
      <c r="S1118">
        <v>1.41570878885755E-2</v>
      </c>
      <c r="T1118">
        <v>2.1603764352881201</v>
      </c>
      <c r="U1118">
        <v>2.1603764352881201</v>
      </c>
      <c r="V1118">
        <v>2.5905043174877398</v>
      </c>
      <c r="W1118">
        <v>5.78</v>
      </c>
      <c r="X1118">
        <v>6.18</v>
      </c>
      <c r="Y1118">
        <v>9268</v>
      </c>
      <c r="Z1118">
        <v>1545</v>
      </c>
      <c r="AA1118">
        <v>7.0000000000000007E-2</v>
      </c>
      <c r="AB1118">
        <v>6</v>
      </c>
      <c r="AC1118">
        <v>3</v>
      </c>
      <c r="AD1118">
        <v>3</v>
      </c>
      <c r="AE1118">
        <v>50</v>
      </c>
      <c r="AF1118">
        <v>17</v>
      </c>
      <c r="AG1118">
        <v>0</v>
      </c>
      <c r="AH1118">
        <v>0</v>
      </c>
      <c r="AI1118">
        <v>6</v>
      </c>
    </row>
    <row r="1119" spans="1:35" x14ac:dyDescent="0.2">
      <c r="A1119" s="102">
        <v>1440</v>
      </c>
      <c r="B1119">
        <v>3197</v>
      </c>
      <c r="C1119" t="s">
        <v>627</v>
      </c>
      <c r="D1119" t="s">
        <v>1264</v>
      </c>
      <c r="E1119">
        <v>1752</v>
      </c>
      <c r="F1119">
        <v>1780</v>
      </c>
      <c r="G1119">
        <v>500</v>
      </c>
      <c r="H1119" t="s">
        <v>1242</v>
      </c>
      <c r="I1119">
        <v>6457</v>
      </c>
      <c r="J1119" t="s">
        <v>1563</v>
      </c>
      <c r="K1119" t="s">
        <v>1251</v>
      </c>
      <c r="L1119">
        <v>3095</v>
      </c>
      <c r="M1119">
        <v>3085</v>
      </c>
      <c r="N1119">
        <v>300</v>
      </c>
      <c r="O1119" t="s">
        <v>1239</v>
      </c>
      <c r="P1119">
        <v>0.84057103707451597</v>
      </c>
      <c r="Q1119">
        <v>0.82435203634530196</v>
      </c>
      <c r="R1119">
        <v>1.4653047919902899E-2</v>
      </c>
      <c r="S1119">
        <v>6.1832469836565297E-2</v>
      </c>
      <c r="T1119">
        <v>-2.6649613439997299</v>
      </c>
      <c r="U1119">
        <v>2.6649613439997299</v>
      </c>
      <c r="V1119">
        <v>3.1017510510327</v>
      </c>
      <c r="W1119">
        <v>-10.83</v>
      </c>
      <c r="X1119">
        <v>3.84</v>
      </c>
      <c r="Y1119">
        <v>9049</v>
      </c>
      <c r="Z1119">
        <v>476</v>
      </c>
      <c r="AA1119">
        <v>-0.01</v>
      </c>
      <c r="AB1119">
        <v>19</v>
      </c>
      <c r="AC1119">
        <v>7</v>
      </c>
      <c r="AD1119">
        <v>12</v>
      </c>
      <c r="AE1119">
        <v>36.840000000000003</v>
      </c>
      <c r="AF1119">
        <v>14</v>
      </c>
      <c r="AG1119">
        <v>5</v>
      </c>
      <c r="AH1119">
        <v>5</v>
      </c>
      <c r="AI1119">
        <v>9</v>
      </c>
    </row>
    <row r="1120" spans="1:35" x14ac:dyDescent="0.2">
      <c r="A1120" s="102">
        <v>1269</v>
      </c>
      <c r="B1120">
        <v>3291</v>
      </c>
      <c r="C1120" t="s">
        <v>56</v>
      </c>
      <c r="D1120" t="s">
        <v>1260</v>
      </c>
      <c r="E1120">
        <v>1567</v>
      </c>
      <c r="F1120">
        <v>1566</v>
      </c>
      <c r="G1120">
        <v>700</v>
      </c>
      <c r="H1120" t="s">
        <v>1242</v>
      </c>
      <c r="I1120">
        <v>8308</v>
      </c>
      <c r="J1120" t="s">
        <v>49</v>
      </c>
      <c r="K1120" t="s">
        <v>1294</v>
      </c>
      <c r="L1120">
        <v>425</v>
      </c>
      <c r="M1120">
        <v>430</v>
      </c>
      <c r="N1120">
        <v>2500</v>
      </c>
      <c r="O1120" t="s">
        <v>1239</v>
      </c>
      <c r="P1120">
        <v>0.72521231174933998</v>
      </c>
      <c r="Q1120">
        <v>0.83948319376935299</v>
      </c>
      <c r="R1120">
        <v>0.31674440176027802</v>
      </c>
      <c r="S1120">
        <v>2.0794156395788601E-2</v>
      </c>
      <c r="T1120">
        <v>-2.21786894522219</v>
      </c>
      <c r="U1120">
        <v>2.21786894522219</v>
      </c>
      <c r="V1120">
        <v>1.92855781457752</v>
      </c>
      <c r="W1120">
        <v>-9.83</v>
      </c>
      <c r="X1120">
        <v>1.93</v>
      </c>
      <c r="Y1120">
        <v>7586</v>
      </c>
      <c r="Z1120">
        <v>399</v>
      </c>
      <c r="AA1120">
        <v>0.03</v>
      </c>
      <c r="AB1120">
        <v>19</v>
      </c>
      <c r="AC1120">
        <v>10</v>
      </c>
      <c r="AD1120">
        <v>9</v>
      </c>
      <c r="AE1120">
        <v>52.63</v>
      </c>
      <c r="AF1120">
        <v>14</v>
      </c>
      <c r="AG1120">
        <v>5</v>
      </c>
      <c r="AH1120">
        <v>2</v>
      </c>
      <c r="AI1120">
        <v>12</v>
      </c>
    </row>
    <row r="1121" spans="1:35" x14ac:dyDescent="0.2">
      <c r="A1121" s="102">
        <v>1017</v>
      </c>
      <c r="B1121">
        <v>3291</v>
      </c>
      <c r="C1121" t="s">
        <v>56</v>
      </c>
      <c r="D1121" t="s">
        <v>1260</v>
      </c>
      <c r="E1121">
        <v>1567</v>
      </c>
      <c r="F1121">
        <v>1566</v>
      </c>
      <c r="G1121">
        <v>600</v>
      </c>
      <c r="H1121" t="s">
        <v>1242</v>
      </c>
      <c r="I1121">
        <v>7458</v>
      </c>
      <c r="J1121" t="s">
        <v>1671</v>
      </c>
      <c r="K1121" t="s">
        <v>1246</v>
      </c>
      <c r="L1121">
        <v>4615</v>
      </c>
      <c r="M1121">
        <v>4620</v>
      </c>
      <c r="N1121">
        <v>200</v>
      </c>
      <c r="O1121" t="s">
        <v>1239</v>
      </c>
      <c r="P1121">
        <v>0.89662402024358201</v>
      </c>
      <c r="Q1121">
        <v>0.85751645087284301</v>
      </c>
      <c r="R1121">
        <v>0.344470759269767</v>
      </c>
      <c r="S1121">
        <v>5.9871636617538797E-2</v>
      </c>
      <c r="T1121">
        <v>-0.97168797953073205</v>
      </c>
      <c r="U1121">
        <v>0.97168797953073205</v>
      </c>
      <c r="V1121">
        <v>0.46639504356210898</v>
      </c>
      <c r="W1121">
        <v>-2.4</v>
      </c>
      <c r="X1121">
        <v>1.69</v>
      </c>
      <c r="Y1121">
        <v>7583</v>
      </c>
      <c r="Z1121">
        <v>474</v>
      </c>
      <c r="AA1121">
        <v>0.11</v>
      </c>
      <c r="AB1121">
        <v>16</v>
      </c>
      <c r="AC1121">
        <v>9</v>
      </c>
      <c r="AD1121">
        <v>7</v>
      </c>
      <c r="AE1121">
        <v>56.25</v>
      </c>
      <c r="AF1121">
        <v>12</v>
      </c>
      <c r="AG1121">
        <v>5</v>
      </c>
      <c r="AH1121">
        <v>4</v>
      </c>
      <c r="AI1121">
        <v>7</v>
      </c>
    </row>
    <row r="1122" spans="1:35" x14ac:dyDescent="0.2">
      <c r="A1122" s="102">
        <v>330</v>
      </c>
      <c r="B1122">
        <v>4205</v>
      </c>
      <c r="C1122" t="s">
        <v>1392</v>
      </c>
      <c r="D1122" t="s">
        <v>1263</v>
      </c>
      <c r="E1122">
        <v>1150</v>
      </c>
      <c r="F1122">
        <v>1144</v>
      </c>
      <c r="G1122">
        <v>900</v>
      </c>
      <c r="H1122" t="s">
        <v>1239</v>
      </c>
      <c r="I1122">
        <v>4996</v>
      </c>
      <c r="J1122" t="s">
        <v>1513</v>
      </c>
      <c r="K1122" t="s">
        <v>1263</v>
      </c>
      <c r="L1122">
        <v>789</v>
      </c>
      <c r="M1122">
        <v>790</v>
      </c>
      <c r="N1122">
        <v>1300</v>
      </c>
      <c r="O1122" t="s">
        <v>1242</v>
      </c>
      <c r="P1122">
        <v>0.96841572956176503</v>
      </c>
      <c r="Q1122">
        <v>0.91256617259369799</v>
      </c>
      <c r="R1122">
        <v>4.1425891959164303E-2</v>
      </c>
      <c r="S1122">
        <v>8.2103706576750306E-3</v>
      </c>
      <c r="T1122">
        <v>1.76004563010643</v>
      </c>
      <c r="U1122">
        <v>1.76004563010643</v>
      </c>
      <c r="V1122">
        <v>2.2145082991429601</v>
      </c>
      <c r="W1122">
        <v>4.67</v>
      </c>
      <c r="X1122">
        <v>0.25</v>
      </c>
      <c r="Y1122">
        <v>7544</v>
      </c>
      <c r="Z1122">
        <v>503</v>
      </c>
      <c r="AA1122">
        <v>0.05</v>
      </c>
      <c r="AB1122">
        <v>15</v>
      </c>
      <c r="AC1122">
        <v>7</v>
      </c>
      <c r="AD1122">
        <v>8</v>
      </c>
      <c r="AE1122">
        <v>46.67</v>
      </c>
      <c r="AF1122">
        <v>10</v>
      </c>
      <c r="AG1122">
        <v>6</v>
      </c>
      <c r="AH1122">
        <v>5</v>
      </c>
      <c r="AI1122">
        <v>4</v>
      </c>
    </row>
    <row r="1123" spans="1:35" x14ac:dyDescent="0.2">
      <c r="A1123" s="102">
        <v>1396</v>
      </c>
      <c r="B1123">
        <v>5214</v>
      </c>
      <c r="C1123" t="s">
        <v>1518</v>
      </c>
      <c r="D1123" t="s">
        <v>1238</v>
      </c>
      <c r="E1123">
        <v>1953</v>
      </c>
      <c r="F1123">
        <v>1984</v>
      </c>
      <c r="G1123">
        <v>500</v>
      </c>
      <c r="H1123" t="s">
        <v>1239</v>
      </c>
      <c r="I1123">
        <v>9716</v>
      </c>
      <c r="J1123" t="s">
        <v>1438</v>
      </c>
      <c r="K1123" t="s">
        <v>1253</v>
      </c>
      <c r="L1123">
        <v>1074</v>
      </c>
      <c r="M1123">
        <v>1096</v>
      </c>
      <c r="N1123">
        <v>900</v>
      </c>
      <c r="O1123" t="s">
        <v>1242</v>
      </c>
      <c r="P1123">
        <v>0.88089253043964799</v>
      </c>
      <c r="Q1123">
        <v>0.82839919979321697</v>
      </c>
      <c r="R1123">
        <v>0.36368896073236601</v>
      </c>
      <c r="S1123">
        <v>4.1695422998323399E-2</v>
      </c>
      <c r="T1123">
        <v>1.73367655653258</v>
      </c>
      <c r="U1123">
        <v>1.73367655653258</v>
      </c>
      <c r="V1123">
        <v>0.756545632782197</v>
      </c>
      <c r="W1123">
        <v>5.74</v>
      </c>
      <c r="X1123">
        <v>0.56000000000000005</v>
      </c>
      <c r="Y1123">
        <v>7471</v>
      </c>
      <c r="Z1123">
        <v>498</v>
      </c>
      <c r="AA1123">
        <v>0</v>
      </c>
      <c r="AB1123">
        <v>15</v>
      </c>
      <c r="AC1123">
        <v>7</v>
      </c>
      <c r="AD1123">
        <v>8</v>
      </c>
      <c r="AE1123">
        <v>46.67</v>
      </c>
      <c r="AF1123">
        <v>12</v>
      </c>
      <c r="AG1123">
        <v>4</v>
      </c>
      <c r="AH1123">
        <v>5</v>
      </c>
      <c r="AI1123">
        <v>6</v>
      </c>
    </row>
    <row r="1124" spans="1:35" x14ac:dyDescent="0.2">
      <c r="A1124" s="102">
        <v>1148</v>
      </c>
      <c r="B1124">
        <v>2001</v>
      </c>
      <c r="C1124" t="s">
        <v>1160</v>
      </c>
      <c r="D1124" t="s">
        <v>1266</v>
      </c>
      <c r="E1124">
        <v>1630</v>
      </c>
      <c r="F1124">
        <v>1606</v>
      </c>
      <c r="G1124">
        <v>600</v>
      </c>
      <c r="H1124" t="s">
        <v>1239</v>
      </c>
      <c r="I1124">
        <v>7276</v>
      </c>
      <c r="J1124" t="s">
        <v>1290</v>
      </c>
      <c r="K1124" t="s">
        <v>1244</v>
      </c>
      <c r="L1124">
        <v>4410</v>
      </c>
      <c r="M1124">
        <v>4445</v>
      </c>
      <c r="N1124">
        <v>200</v>
      </c>
      <c r="O1124" t="s">
        <v>1242</v>
      </c>
      <c r="P1124">
        <v>0.86869740885603597</v>
      </c>
      <c r="Q1124">
        <v>0.84825028709295103</v>
      </c>
      <c r="R1124">
        <v>8.42276764805234E-2</v>
      </c>
      <c r="S1124">
        <v>6.8863239286710606E-2</v>
      </c>
      <c r="T1124">
        <v>1.95168030711917</v>
      </c>
      <c r="U1124">
        <v>1.95168030711917</v>
      </c>
      <c r="V1124">
        <v>1.6603726121334501</v>
      </c>
      <c r="W1124">
        <v>10.39</v>
      </c>
      <c r="X1124">
        <v>8.39</v>
      </c>
      <c r="Y1124">
        <v>7330</v>
      </c>
      <c r="Z1124">
        <v>431</v>
      </c>
      <c r="AA1124">
        <v>-0.23</v>
      </c>
      <c r="AB1124">
        <v>17</v>
      </c>
      <c r="AC1124">
        <v>8</v>
      </c>
      <c r="AD1124">
        <v>9</v>
      </c>
      <c r="AE1124">
        <v>47.06</v>
      </c>
      <c r="AF1124">
        <v>13</v>
      </c>
      <c r="AG1124">
        <v>5</v>
      </c>
      <c r="AH1124">
        <v>3</v>
      </c>
      <c r="AI1124">
        <v>9</v>
      </c>
    </row>
    <row r="1125" spans="1:35" x14ac:dyDescent="0.2">
      <c r="A1125" s="102">
        <v>578</v>
      </c>
      <c r="B1125">
        <v>7181</v>
      </c>
      <c r="C1125" t="s">
        <v>61</v>
      </c>
      <c r="D1125" t="s">
        <v>1418</v>
      </c>
      <c r="E1125">
        <v>1780</v>
      </c>
      <c r="F1125">
        <v>1783</v>
      </c>
      <c r="G1125">
        <v>600</v>
      </c>
      <c r="H1125" t="s">
        <v>1239</v>
      </c>
      <c r="I1125">
        <v>9003</v>
      </c>
      <c r="J1125" t="s">
        <v>1470</v>
      </c>
      <c r="K1125" t="s">
        <v>1359</v>
      </c>
      <c r="L1125">
        <v>2639</v>
      </c>
      <c r="M1125">
        <v>2607</v>
      </c>
      <c r="N1125">
        <v>400</v>
      </c>
      <c r="O1125" t="s">
        <v>1242</v>
      </c>
      <c r="P1125">
        <v>0.60685775972164202</v>
      </c>
      <c r="Q1125">
        <v>0.895654578634698</v>
      </c>
      <c r="R1125">
        <v>0.407086122489</v>
      </c>
      <c r="S1125">
        <v>5.8386002198592399E-2</v>
      </c>
      <c r="T1125">
        <v>1.8906096854811101</v>
      </c>
      <c r="U1125">
        <v>1.8906096854811101</v>
      </c>
      <c r="V1125">
        <v>1.6857572160022301</v>
      </c>
      <c r="W1125">
        <v>7.23</v>
      </c>
      <c r="X1125">
        <v>2.59</v>
      </c>
      <c r="Y1125">
        <v>7221</v>
      </c>
      <c r="Z1125">
        <v>380</v>
      </c>
      <c r="AA1125">
        <v>0.04</v>
      </c>
      <c r="AB1125">
        <v>19</v>
      </c>
      <c r="AC1125">
        <v>8</v>
      </c>
      <c r="AD1125">
        <v>11</v>
      </c>
      <c r="AE1125">
        <v>42.11</v>
      </c>
      <c r="AF1125">
        <v>13</v>
      </c>
      <c r="AG1125">
        <v>6</v>
      </c>
      <c r="AH1125">
        <v>6</v>
      </c>
      <c r="AI1125">
        <v>7</v>
      </c>
    </row>
    <row r="1126" spans="1:35" x14ac:dyDescent="0.2">
      <c r="A1126" s="102">
        <v>849</v>
      </c>
      <c r="B1126">
        <v>4203</v>
      </c>
      <c r="C1126" t="s">
        <v>665</v>
      </c>
      <c r="D1126" t="s">
        <v>1263</v>
      </c>
      <c r="E1126">
        <v>3425</v>
      </c>
      <c r="F1126">
        <v>3510</v>
      </c>
      <c r="G1126">
        <v>300</v>
      </c>
      <c r="H1126" t="s">
        <v>1242</v>
      </c>
      <c r="I1126">
        <v>4634</v>
      </c>
      <c r="J1126" t="s">
        <v>63</v>
      </c>
      <c r="K1126" t="s">
        <v>1263</v>
      </c>
      <c r="L1126">
        <v>2310</v>
      </c>
      <c r="M1126">
        <v>2274</v>
      </c>
      <c r="N1126">
        <v>500</v>
      </c>
      <c r="O1126" t="s">
        <v>1239</v>
      </c>
      <c r="P1126">
        <v>0.84872072255964104</v>
      </c>
      <c r="Q1126">
        <v>0.87212911116173697</v>
      </c>
      <c r="R1126">
        <v>0.36860273784855802</v>
      </c>
      <c r="S1126">
        <v>4.8003859294218798E-2</v>
      </c>
      <c r="T1126">
        <v>-1.1232731931653299</v>
      </c>
      <c r="U1126">
        <v>1.1232731931653299</v>
      </c>
      <c r="V1126">
        <v>1.9630025366150901</v>
      </c>
      <c r="W1126">
        <v>-4.01</v>
      </c>
      <c r="X1126">
        <v>7.98</v>
      </c>
      <c r="Y1126">
        <v>6730</v>
      </c>
      <c r="Z1126">
        <v>518</v>
      </c>
      <c r="AA1126">
        <v>0.04</v>
      </c>
      <c r="AB1126">
        <v>13</v>
      </c>
      <c r="AC1126">
        <v>8</v>
      </c>
      <c r="AD1126">
        <v>5</v>
      </c>
      <c r="AE1126">
        <v>61.54</v>
      </c>
      <c r="AF1126">
        <v>15</v>
      </c>
      <c r="AG1126">
        <v>2</v>
      </c>
      <c r="AH1126">
        <v>2</v>
      </c>
      <c r="AI1126">
        <v>9</v>
      </c>
    </row>
    <row r="1127" spans="1:35" x14ac:dyDescent="0.2">
      <c r="A1127" s="102">
        <v>1146</v>
      </c>
      <c r="B1127">
        <v>2267</v>
      </c>
      <c r="C1127" t="s">
        <v>1481</v>
      </c>
      <c r="D1127" t="s">
        <v>1266</v>
      </c>
      <c r="E1127">
        <v>5210</v>
      </c>
      <c r="F1127">
        <v>5210</v>
      </c>
      <c r="G1127">
        <v>200</v>
      </c>
      <c r="H1127" t="s">
        <v>1242</v>
      </c>
      <c r="I1127">
        <v>5233</v>
      </c>
      <c r="J1127" t="s">
        <v>1437</v>
      </c>
      <c r="K1127" t="s">
        <v>1238</v>
      </c>
      <c r="L1127">
        <v>2745</v>
      </c>
      <c r="M1127">
        <v>2781</v>
      </c>
      <c r="N1127">
        <v>400</v>
      </c>
      <c r="O1127" t="s">
        <v>1239</v>
      </c>
      <c r="P1127">
        <v>0.80198390271459996</v>
      </c>
      <c r="Q1127">
        <v>0.84846980728792798</v>
      </c>
      <c r="R1127">
        <v>0.23594555965271799</v>
      </c>
      <c r="S1127">
        <v>9.2624287096981894E-2</v>
      </c>
      <c r="T1127">
        <v>-0.37431504292113199</v>
      </c>
      <c r="U1127">
        <v>0.37431504292113199</v>
      </c>
      <c r="V1127">
        <v>0.62654594747374204</v>
      </c>
      <c r="W1127">
        <v>-1.38</v>
      </c>
      <c r="X1127">
        <v>6.76</v>
      </c>
      <c r="Y1127">
        <v>6142</v>
      </c>
      <c r="Z1127">
        <v>682</v>
      </c>
      <c r="AA1127">
        <v>-0.05</v>
      </c>
      <c r="AB1127">
        <v>9</v>
      </c>
      <c r="AC1127">
        <v>4</v>
      </c>
      <c r="AD1127">
        <v>5</v>
      </c>
      <c r="AE1127">
        <v>44.44</v>
      </c>
      <c r="AF1127">
        <v>12</v>
      </c>
      <c r="AG1127">
        <v>3</v>
      </c>
      <c r="AH1127">
        <v>3</v>
      </c>
      <c r="AI1127">
        <v>3</v>
      </c>
    </row>
    <row r="1128" spans="1:35" x14ac:dyDescent="0.2">
      <c r="A1128" s="102">
        <v>1485</v>
      </c>
      <c r="B1128">
        <v>2810</v>
      </c>
      <c r="C1128" t="s">
        <v>1504</v>
      </c>
      <c r="D1128" t="s">
        <v>1266</v>
      </c>
      <c r="E1128">
        <v>3315</v>
      </c>
      <c r="F1128">
        <v>3310</v>
      </c>
      <c r="G1128">
        <v>300</v>
      </c>
      <c r="H1128" t="s">
        <v>1242</v>
      </c>
      <c r="I1128">
        <v>7261</v>
      </c>
      <c r="J1128" t="s">
        <v>1609</v>
      </c>
      <c r="K1128" t="s">
        <v>1256</v>
      </c>
      <c r="L1128">
        <v>854</v>
      </c>
      <c r="M1128">
        <v>836</v>
      </c>
      <c r="N1128">
        <v>1200</v>
      </c>
      <c r="O1128" t="s">
        <v>1239</v>
      </c>
      <c r="P1128">
        <v>0.77053086381218905</v>
      </c>
      <c r="Q1128">
        <v>0.82094440065662599</v>
      </c>
      <c r="R1128">
        <v>0.15055891546287301</v>
      </c>
      <c r="S1128">
        <v>6.2310847007911598E-2</v>
      </c>
      <c r="T1128">
        <v>-3.5475789932583102E-2</v>
      </c>
      <c r="U1128">
        <v>3.5475789932583102E-2</v>
      </c>
      <c r="V1128">
        <v>1.51981587863691</v>
      </c>
      <c r="W1128">
        <v>-0.09</v>
      </c>
      <c r="X1128">
        <v>1.03</v>
      </c>
      <c r="Y1128">
        <v>6000</v>
      </c>
      <c r="Z1128">
        <v>300</v>
      </c>
      <c r="AA1128">
        <v>-0.03</v>
      </c>
      <c r="AB1128">
        <v>20</v>
      </c>
      <c r="AC1128">
        <v>12</v>
      </c>
      <c r="AD1128">
        <v>8</v>
      </c>
      <c r="AE1128">
        <v>60</v>
      </c>
      <c r="AF1128">
        <v>13</v>
      </c>
      <c r="AG1128">
        <v>4</v>
      </c>
      <c r="AH1128">
        <v>5</v>
      </c>
      <c r="AI1128">
        <v>11</v>
      </c>
    </row>
    <row r="1129" spans="1:35" x14ac:dyDescent="0.2">
      <c r="A1129" s="102">
        <v>656</v>
      </c>
      <c r="B1129">
        <v>4202</v>
      </c>
      <c r="C1129" t="s">
        <v>46</v>
      </c>
      <c r="D1129" t="s">
        <v>1263</v>
      </c>
      <c r="E1129">
        <v>944</v>
      </c>
      <c r="F1129">
        <v>956</v>
      </c>
      <c r="G1129">
        <v>1100</v>
      </c>
      <c r="H1129" t="s">
        <v>1242</v>
      </c>
      <c r="I1129">
        <v>8086</v>
      </c>
      <c r="J1129" t="s">
        <v>1522</v>
      </c>
      <c r="K1129" t="s">
        <v>1248</v>
      </c>
      <c r="L1129">
        <v>1209</v>
      </c>
      <c r="M1129">
        <v>1205</v>
      </c>
      <c r="N1129">
        <v>900</v>
      </c>
      <c r="O1129" t="s">
        <v>1239</v>
      </c>
      <c r="P1129">
        <v>0.63230455811441799</v>
      </c>
      <c r="Q1129">
        <v>0.88809018406892704</v>
      </c>
      <c r="R1129">
        <v>0.20584430641620899</v>
      </c>
      <c r="S1129">
        <v>6.7420464587628195E-2</v>
      </c>
      <c r="T1129">
        <v>-1.08453694443485</v>
      </c>
      <c r="U1129">
        <v>1.08453694443485</v>
      </c>
      <c r="V1129">
        <v>0.85566680107364002</v>
      </c>
      <c r="W1129">
        <v>-4.1500000000000004</v>
      </c>
      <c r="X1129">
        <v>3.03</v>
      </c>
      <c r="Y1129">
        <v>4945</v>
      </c>
      <c r="Z1129">
        <v>309</v>
      </c>
      <c r="AA1129">
        <v>0.01</v>
      </c>
      <c r="AB1129">
        <v>16</v>
      </c>
      <c r="AC1129">
        <v>8</v>
      </c>
      <c r="AD1129">
        <v>8</v>
      </c>
      <c r="AE1129">
        <v>50</v>
      </c>
      <c r="AF1129">
        <v>13</v>
      </c>
      <c r="AG1129">
        <v>6</v>
      </c>
      <c r="AH1129">
        <v>4</v>
      </c>
      <c r="AI1129">
        <v>6</v>
      </c>
    </row>
    <row r="1130" spans="1:35" x14ac:dyDescent="0.2">
      <c r="A1130" s="102">
        <v>571</v>
      </c>
      <c r="B1130">
        <v>9003</v>
      </c>
      <c r="C1130" t="s">
        <v>1470</v>
      </c>
      <c r="D1130" t="s">
        <v>1359</v>
      </c>
      <c r="E1130">
        <v>2639</v>
      </c>
      <c r="F1130">
        <v>2607</v>
      </c>
      <c r="G1130">
        <v>400</v>
      </c>
      <c r="H1130" t="s">
        <v>1242</v>
      </c>
      <c r="I1130">
        <v>9506</v>
      </c>
      <c r="J1130" t="s">
        <v>1295</v>
      </c>
      <c r="K1130" t="s">
        <v>1296</v>
      </c>
      <c r="L1130">
        <v>1000</v>
      </c>
      <c r="M1130">
        <v>995</v>
      </c>
      <c r="N1130">
        <v>1000</v>
      </c>
      <c r="O1130" t="s">
        <v>1239</v>
      </c>
      <c r="P1130">
        <v>0.56326970977809099</v>
      </c>
      <c r="Q1130">
        <v>0.89609094125847399</v>
      </c>
      <c r="R1130">
        <v>0.49077233513823898</v>
      </c>
      <c r="S1130">
        <v>1.36169641632724E-2</v>
      </c>
      <c r="T1130">
        <v>-1.61691097514327</v>
      </c>
      <c r="U1130">
        <v>1.61691097514327</v>
      </c>
      <c r="V1130">
        <v>1.2518715025703699</v>
      </c>
      <c r="W1130">
        <v>-5.87</v>
      </c>
      <c r="X1130">
        <v>4.58</v>
      </c>
      <c r="Y1130">
        <v>4939</v>
      </c>
      <c r="Z1130">
        <v>190</v>
      </c>
      <c r="AA1130">
        <v>0</v>
      </c>
      <c r="AB1130">
        <v>26</v>
      </c>
      <c r="AC1130">
        <v>18</v>
      </c>
      <c r="AD1130">
        <v>8</v>
      </c>
      <c r="AE1130">
        <v>69.23</v>
      </c>
      <c r="AF1130">
        <v>15</v>
      </c>
      <c r="AG1130">
        <v>2</v>
      </c>
      <c r="AH1130">
        <v>3</v>
      </c>
      <c r="AI1130">
        <v>21</v>
      </c>
    </row>
    <row r="1131" spans="1:35" x14ac:dyDescent="0.2">
      <c r="A1131" s="102">
        <v>623</v>
      </c>
      <c r="B1131">
        <v>6841</v>
      </c>
      <c r="C1131" t="s">
        <v>1630</v>
      </c>
      <c r="D1131" t="s">
        <v>1244</v>
      </c>
      <c r="E1131">
        <v>1850</v>
      </c>
      <c r="F1131">
        <v>1870</v>
      </c>
      <c r="G1131">
        <v>500</v>
      </c>
      <c r="H1131" t="s">
        <v>1239</v>
      </c>
      <c r="I1131">
        <v>7261</v>
      </c>
      <c r="J1131" t="s">
        <v>1609</v>
      </c>
      <c r="K1131" t="s">
        <v>1256</v>
      </c>
      <c r="L1131">
        <v>854</v>
      </c>
      <c r="M1131">
        <v>836</v>
      </c>
      <c r="N1131">
        <v>1100</v>
      </c>
      <c r="O1131" t="s">
        <v>1242</v>
      </c>
      <c r="P1131">
        <v>0.64615987341730097</v>
      </c>
      <c r="Q1131">
        <v>0.89127966279493098</v>
      </c>
      <c r="R1131">
        <v>0.27033567456759999</v>
      </c>
      <c r="S1131">
        <v>1.8764775269570801E-2</v>
      </c>
      <c r="T1131">
        <v>2.1573393243895702</v>
      </c>
      <c r="U1131">
        <v>2.1573393243895702</v>
      </c>
      <c r="V1131">
        <v>1.43046367498383</v>
      </c>
      <c r="W1131">
        <v>7.41</v>
      </c>
      <c r="X1131">
        <v>1.65</v>
      </c>
      <c r="Y1131">
        <v>4834</v>
      </c>
      <c r="Z1131">
        <v>210</v>
      </c>
      <c r="AA1131">
        <v>0.02</v>
      </c>
      <c r="AB1131">
        <v>23</v>
      </c>
      <c r="AC1131">
        <v>12</v>
      </c>
      <c r="AD1131">
        <v>11</v>
      </c>
      <c r="AE1131">
        <v>52.17</v>
      </c>
      <c r="AF1131">
        <v>12</v>
      </c>
      <c r="AG1131">
        <v>8</v>
      </c>
      <c r="AH1131">
        <v>6</v>
      </c>
      <c r="AI1131">
        <v>9</v>
      </c>
    </row>
    <row r="1132" spans="1:35" x14ac:dyDescent="0.2">
      <c r="A1132" s="102">
        <v>778</v>
      </c>
      <c r="B1132">
        <v>1951</v>
      </c>
      <c r="C1132" t="s">
        <v>1658</v>
      </c>
      <c r="D1132" t="s">
        <v>1249</v>
      </c>
      <c r="E1132">
        <v>2525</v>
      </c>
      <c r="F1132">
        <v>2526</v>
      </c>
      <c r="G1132">
        <v>300</v>
      </c>
      <c r="H1132" t="s">
        <v>1239</v>
      </c>
      <c r="I1132">
        <v>5463</v>
      </c>
      <c r="J1132" t="s">
        <v>64</v>
      </c>
      <c r="K1132" t="s">
        <v>1292</v>
      </c>
      <c r="L1132">
        <v>2750</v>
      </c>
      <c r="M1132">
        <v>2753</v>
      </c>
      <c r="N1132">
        <v>300</v>
      </c>
      <c r="O1132" t="s">
        <v>1242</v>
      </c>
      <c r="P1132">
        <v>0.88163959620811705</v>
      </c>
      <c r="Q1132">
        <v>0.87837571087260202</v>
      </c>
      <c r="R1132">
        <v>2.5183653717637299E-3</v>
      </c>
      <c r="S1132">
        <v>1.0871644027506899E-2</v>
      </c>
      <c r="T1132">
        <v>0.86172821183161397</v>
      </c>
      <c r="U1132">
        <v>0.86172821183161397</v>
      </c>
      <c r="V1132">
        <v>1.20667988329311</v>
      </c>
      <c r="W1132">
        <v>1.45</v>
      </c>
      <c r="X1132">
        <v>8.25</v>
      </c>
      <c r="Y1132">
        <v>4501</v>
      </c>
      <c r="Z1132">
        <v>346</v>
      </c>
      <c r="AA1132">
        <v>0.12</v>
      </c>
      <c r="AB1132">
        <v>13</v>
      </c>
      <c r="AC1132">
        <v>7</v>
      </c>
      <c r="AD1132">
        <v>6</v>
      </c>
      <c r="AE1132">
        <v>53.85</v>
      </c>
      <c r="AF1132">
        <v>14</v>
      </c>
      <c r="AG1132">
        <v>5</v>
      </c>
      <c r="AH1132">
        <v>3</v>
      </c>
      <c r="AI1132">
        <v>5</v>
      </c>
    </row>
    <row r="1133" spans="1:35" x14ac:dyDescent="0.2">
      <c r="A1133" s="102">
        <v>598</v>
      </c>
      <c r="B1133">
        <v>4114</v>
      </c>
      <c r="C1133" t="s">
        <v>1391</v>
      </c>
      <c r="D1133" t="s">
        <v>1263</v>
      </c>
      <c r="E1133">
        <v>5830</v>
      </c>
      <c r="F1133">
        <v>5800</v>
      </c>
      <c r="G1133">
        <v>100</v>
      </c>
      <c r="H1133" t="s">
        <v>1239</v>
      </c>
      <c r="I1133">
        <v>7012</v>
      </c>
      <c r="J1133" t="s">
        <v>1458</v>
      </c>
      <c r="K1133" t="s">
        <v>1256</v>
      </c>
      <c r="L1133">
        <v>2085</v>
      </c>
      <c r="M1133">
        <v>2097</v>
      </c>
      <c r="N1133">
        <v>300</v>
      </c>
      <c r="O1133" t="s">
        <v>1242</v>
      </c>
      <c r="P1133">
        <v>0.85498213869353301</v>
      </c>
      <c r="Q1133">
        <v>0.89379193847715599</v>
      </c>
      <c r="R1133">
        <v>9.6565878574373307E-2</v>
      </c>
      <c r="S1133">
        <v>7.6940076002424401E-3</v>
      </c>
      <c r="T1133">
        <v>8.2777995681844796E-2</v>
      </c>
      <c r="U1133">
        <v>8.2777995681844796E-2</v>
      </c>
      <c r="V1133">
        <v>0.27040888741625002</v>
      </c>
      <c r="W1133">
        <v>0.23</v>
      </c>
      <c r="X1133">
        <v>8.4700000000000006</v>
      </c>
      <c r="Y1133">
        <v>4371</v>
      </c>
      <c r="Z1133">
        <v>397</v>
      </c>
      <c r="AA1133">
        <v>0.02</v>
      </c>
      <c r="AB1133">
        <v>11</v>
      </c>
      <c r="AC1133">
        <v>6</v>
      </c>
      <c r="AD1133">
        <v>5</v>
      </c>
      <c r="AE1133">
        <v>54.55</v>
      </c>
      <c r="AF1133">
        <v>12</v>
      </c>
      <c r="AG1133">
        <v>4</v>
      </c>
      <c r="AH1133">
        <v>3</v>
      </c>
      <c r="AI1133">
        <v>4</v>
      </c>
    </row>
    <row r="1134" spans="1:35" x14ac:dyDescent="0.2">
      <c r="A1134" s="102">
        <v>1539</v>
      </c>
      <c r="B1134">
        <v>3048</v>
      </c>
      <c r="C1134" t="s">
        <v>1552</v>
      </c>
      <c r="D1134" t="s">
        <v>1264</v>
      </c>
      <c r="E1134">
        <v>1031</v>
      </c>
      <c r="F1134">
        <v>1036</v>
      </c>
      <c r="G1134">
        <v>1000</v>
      </c>
      <c r="H1134" t="s">
        <v>1242</v>
      </c>
      <c r="I1134">
        <v>8341</v>
      </c>
      <c r="J1134" t="s">
        <v>865</v>
      </c>
      <c r="K1134" t="s">
        <v>1294</v>
      </c>
      <c r="L1134">
        <v>1480</v>
      </c>
      <c r="M1134">
        <v>1492</v>
      </c>
      <c r="N1134">
        <v>700</v>
      </c>
      <c r="O1134" t="s">
        <v>1239</v>
      </c>
      <c r="P1134">
        <v>0.64965380673418804</v>
      </c>
      <c r="Q1134">
        <v>0.81556578413437997</v>
      </c>
      <c r="R1134">
        <v>0.24681878278378799</v>
      </c>
      <c r="S1134">
        <v>4.5656491747163797E-2</v>
      </c>
      <c r="T1134">
        <v>-0.31094910776828799</v>
      </c>
      <c r="U1134">
        <v>0.31094910776828799</v>
      </c>
      <c r="V1134">
        <v>0.485195221719391</v>
      </c>
      <c r="W1134">
        <v>-1.25</v>
      </c>
      <c r="X1134">
        <v>0.8</v>
      </c>
      <c r="Y1134">
        <v>4335</v>
      </c>
      <c r="Z1134">
        <v>241</v>
      </c>
      <c r="AA1134">
        <v>0.02</v>
      </c>
      <c r="AB1134">
        <v>18</v>
      </c>
      <c r="AC1134">
        <v>10</v>
      </c>
      <c r="AD1134">
        <v>8</v>
      </c>
      <c r="AE1134">
        <v>55.56</v>
      </c>
      <c r="AF1134">
        <v>12</v>
      </c>
      <c r="AG1134">
        <v>9</v>
      </c>
      <c r="AH1134">
        <v>5</v>
      </c>
      <c r="AI1134">
        <v>4</v>
      </c>
    </row>
    <row r="1135" spans="1:35" x14ac:dyDescent="0.2">
      <c r="A1135" s="102">
        <v>931</v>
      </c>
      <c r="B1135">
        <v>4553</v>
      </c>
      <c r="C1135" t="s">
        <v>1190</v>
      </c>
      <c r="D1135" t="s">
        <v>1261</v>
      </c>
      <c r="E1135">
        <v>2300</v>
      </c>
      <c r="F1135">
        <v>2305</v>
      </c>
      <c r="G1135">
        <v>400</v>
      </c>
      <c r="H1135" t="s">
        <v>1242</v>
      </c>
      <c r="I1135">
        <v>8377</v>
      </c>
      <c r="J1135" t="s">
        <v>1360</v>
      </c>
      <c r="K1135" t="s">
        <v>1294</v>
      </c>
      <c r="L1135">
        <v>970</v>
      </c>
      <c r="M1135">
        <v>971</v>
      </c>
      <c r="N1135">
        <v>900</v>
      </c>
      <c r="O1135" t="s">
        <v>1239</v>
      </c>
      <c r="P1135">
        <v>0.94729620716132901</v>
      </c>
      <c r="Q1135">
        <v>0.86463096105283999</v>
      </c>
      <c r="R1135">
        <v>2.8531765277473799E-3</v>
      </c>
      <c r="S1135">
        <v>2.3283894714188399E-2</v>
      </c>
      <c r="T1135">
        <v>-1.33552249544914</v>
      </c>
      <c r="U1135">
        <v>1.33552249544914</v>
      </c>
      <c r="V1135">
        <v>1.31350494993834</v>
      </c>
      <c r="W1135">
        <v>-3.88</v>
      </c>
      <c r="X1135">
        <v>5.22</v>
      </c>
      <c r="Y1135">
        <v>4254</v>
      </c>
      <c r="Z1135">
        <v>213</v>
      </c>
      <c r="AA1135">
        <v>0.05</v>
      </c>
      <c r="AB1135">
        <v>20</v>
      </c>
      <c r="AC1135">
        <v>10</v>
      </c>
      <c r="AD1135">
        <v>10</v>
      </c>
      <c r="AE1135">
        <v>50</v>
      </c>
      <c r="AF1135">
        <v>13</v>
      </c>
      <c r="AG1135">
        <v>6</v>
      </c>
      <c r="AH1135">
        <v>6</v>
      </c>
      <c r="AI1135">
        <v>8</v>
      </c>
    </row>
    <row r="1136" spans="1:35" x14ac:dyDescent="0.2">
      <c r="A1136" s="102">
        <v>116</v>
      </c>
      <c r="B1136">
        <v>5233</v>
      </c>
      <c r="C1136" t="s">
        <v>1437</v>
      </c>
      <c r="D1136" t="s">
        <v>1238</v>
      </c>
      <c r="E1136">
        <v>2745</v>
      </c>
      <c r="F1136">
        <v>2781</v>
      </c>
      <c r="G1136">
        <v>300</v>
      </c>
      <c r="H1136" t="s">
        <v>1239</v>
      </c>
      <c r="I1136">
        <v>7327</v>
      </c>
      <c r="J1136" t="s">
        <v>1487</v>
      </c>
      <c r="K1136" t="s">
        <v>1294</v>
      </c>
      <c r="L1136">
        <v>2484</v>
      </c>
      <c r="M1136">
        <v>2453</v>
      </c>
      <c r="N1136">
        <v>300</v>
      </c>
      <c r="O1136" t="s">
        <v>1242</v>
      </c>
      <c r="P1136">
        <v>0.88471107905956403</v>
      </c>
      <c r="Q1136">
        <v>0.94042243160957595</v>
      </c>
      <c r="R1136">
        <v>0.216048772893074</v>
      </c>
      <c r="S1136" s="15">
        <v>7.1394855738153096E-3</v>
      </c>
      <c r="T1136">
        <v>1.1508315824521</v>
      </c>
      <c r="U1136">
        <v>1.1508315824521</v>
      </c>
      <c r="V1136">
        <v>1.2216667888717401</v>
      </c>
      <c r="W1136">
        <v>3</v>
      </c>
      <c r="X1136">
        <v>11.79</v>
      </c>
      <c r="Y1136">
        <v>4195</v>
      </c>
      <c r="Z1136">
        <v>2098</v>
      </c>
      <c r="AA1136">
        <v>-0.01</v>
      </c>
      <c r="AB1136">
        <v>2</v>
      </c>
      <c r="AC1136">
        <v>1</v>
      </c>
      <c r="AD1136">
        <v>1</v>
      </c>
      <c r="AE1136">
        <v>50</v>
      </c>
      <c r="AF1136">
        <v>10</v>
      </c>
      <c r="AG1136">
        <v>1</v>
      </c>
      <c r="AH1136">
        <v>1</v>
      </c>
      <c r="AI1136">
        <v>0</v>
      </c>
    </row>
    <row r="1137" spans="1:35" x14ac:dyDescent="0.2">
      <c r="A1137" s="102">
        <v>1124</v>
      </c>
      <c r="B1137">
        <v>5803</v>
      </c>
      <c r="C1137" t="s">
        <v>24</v>
      </c>
      <c r="D1137" t="s">
        <v>1254</v>
      </c>
      <c r="E1137">
        <v>367</v>
      </c>
      <c r="F1137">
        <v>369</v>
      </c>
      <c r="G1137">
        <v>2000</v>
      </c>
      <c r="H1137" t="s">
        <v>1242</v>
      </c>
      <c r="I1137">
        <v>7259</v>
      </c>
      <c r="J1137" t="s">
        <v>25</v>
      </c>
      <c r="K1137" t="s">
        <v>1256</v>
      </c>
      <c r="L1137">
        <v>3750</v>
      </c>
      <c r="M1137">
        <v>3725</v>
      </c>
      <c r="N1137">
        <v>200</v>
      </c>
      <c r="O1137" t="s">
        <v>1239</v>
      </c>
      <c r="P1137">
        <v>0.86193334545173095</v>
      </c>
      <c r="Q1137">
        <v>0.84959635664213895</v>
      </c>
      <c r="R1137">
        <v>7.1610934694878101E-2</v>
      </c>
      <c r="S1137">
        <v>4.27216905195082E-2</v>
      </c>
      <c r="T1137">
        <v>-2.44341796580495</v>
      </c>
      <c r="U1137">
        <v>2.44341796580495</v>
      </c>
      <c r="V1137">
        <v>2.7586276284754798</v>
      </c>
      <c r="W1137">
        <v>-11.36</v>
      </c>
      <c r="X1137">
        <v>0.94</v>
      </c>
      <c r="Y1137">
        <v>4116</v>
      </c>
      <c r="Z1137">
        <v>196</v>
      </c>
      <c r="AA1137">
        <v>0.3</v>
      </c>
      <c r="AB1137">
        <v>21</v>
      </c>
      <c r="AC1137">
        <v>12</v>
      </c>
      <c r="AD1137">
        <v>9</v>
      </c>
      <c r="AE1137">
        <v>57.14</v>
      </c>
      <c r="AF1137">
        <v>14</v>
      </c>
      <c r="AG1137">
        <v>9</v>
      </c>
      <c r="AH1137">
        <v>4</v>
      </c>
      <c r="AI1137">
        <v>8</v>
      </c>
    </row>
    <row r="1138" spans="1:35" x14ac:dyDescent="0.2">
      <c r="A1138" s="102">
        <v>1475</v>
      </c>
      <c r="B1138">
        <v>4502</v>
      </c>
      <c r="C1138" t="s">
        <v>1511</v>
      </c>
      <c r="D1138" t="s">
        <v>1261</v>
      </c>
      <c r="E1138">
        <v>4023</v>
      </c>
      <c r="F1138">
        <v>4067</v>
      </c>
      <c r="G1138">
        <v>200</v>
      </c>
      <c r="H1138" t="s">
        <v>1242</v>
      </c>
      <c r="I1138">
        <v>7267</v>
      </c>
      <c r="J1138" t="s">
        <v>58</v>
      </c>
      <c r="K1138" t="s">
        <v>1256</v>
      </c>
      <c r="L1138">
        <v>2902</v>
      </c>
      <c r="M1138">
        <v>2935</v>
      </c>
      <c r="N1138">
        <v>300</v>
      </c>
      <c r="O1138" t="s">
        <v>1239</v>
      </c>
      <c r="P1138">
        <v>0.560350920839775</v>
      </c>
      <c r="Q1138">
        <v>0.821545899106504</v>
      </c>
      <c r="R1138">
        <v>1.2620984508475401E-2</v>
      </c>
      <c r="S1138">
        <v>5.95156984825497E-2</v>
      </c>
      <c r="T1138">
        <v>-0.98815018376110597</v>
      </c>
      <c r="U1138">
        <v>0.98815018376110597</v>
      </c>
      <c r="V1138">
        <v>0.81844080530346897</v>
      </c>
      <c r="W1138">
        <v>-3.11</v>
      </c>
      <c r="X1138">
        <v>8.25</v>
      </c>
      <c r="Y1138">
        <v>3677</v>
      </c>
      <c r="Z1138">
        <v>525</v>
      </c>
      <c r="AA1138">
        <v>0.05</v>
      </c>
      <c r="AB1138">
        <v>7</v>
      </c>
      <c r="AC1138">
        <v>4</v>
      </c>
      <c r="AD1138">
        <v>3</v>
      </c>
      <c r="AE1138">
        <v>57.14</v>
      </c>
      <c r="AF1138">
        <v>13</v>
      </c>
      <c r="AG1138">
        <v>2</v>
      </c>
      <c r="AH1138">
        <v>2</v>
      </c>
      <c r="AI1138">
        <v>3</v>
      </c>
    </row>
    <row r="1139" spans="1:35" x14ac:dyDescent="0.2">
      <c r="A1139" s="102">
        <v>1165</v>
      </c>
      <c r="B1139">
        <v>3076</v>
      </c>
      <c r="C1139" t="s">
        <v>1553</v>
      </c>
      <c r="D1139" t="s">
        <v>1246</v>
      </c>
      <c r="E1139">
        <v>1640</v>
      </c>
      <c r="F1139">
        <v>1630</v>
      </c>
      <c r="G1139">
        <v>600</v>
      </c>
      <c r="H1139" t="s">
        <v>1242</v>
      </c>
      <c r="I1139">
        <v>7313</v>
      </c>
      <c r="J1139" t="s">
        <v>1192</v>
      </c>
      <c r="K1139" t="s">
        <v>1256</v>
      </c>
      <c r="L1139">
        <v>2965</v>
      </c>
      <c r="M1139">
        <v>3000</v>
      </c>
      <c r="N1139">
        <v>300</v>
      </c>
      <c r="O1139" t="s">
        <v>1239</v>
      </c>
      <c r="P1139">
        <v>0.78464693830339605</v>
      </c>
      <c r="Q1139">
        <v>0.84697446077063698</v>
      </c>
      <c r="R1139">
        <v>2.8445518672341401E-2</v>
      </c>
      <c r="S1139">
        <v>3.8956496284156102E-2</v>
      </c>
      <c r="T1139">
        <v>-2.27680045100904</v>
      </c>
      <c r="U1139">
        <v>2.27680045100904</v>
      </c>
      <c r="V1139">
        <v>1.8034734288169301</v>
      </c>
      <c r="W1139">
        <v>-7.55</v>
      </c>
      <c r="X1139">
        <v>8.67</v>
      </c>
      <c r="Y1139">
        <v>3547</v>
      </c>
      <c r="Z1139">
        <v>222</v>
      </c>
      <c r="AA1139">
        <v>-0.08</v>
      </c>
      <c r="AB1139">
        <v>16</v>
      </c>
      <c r="AC1139">
        <v>8</v>
      </c>
      <c r="AD1139">
        <v>8</v>
      </c>
      <c r="AE1139">
        <v>50</v>
      </c>
      <c r="AF1139">
        <v>14</v>
      </c>
      <c r="AG1139">
        <v>5</v>
      </c>
      <c r="AH1139">
        <v>5</v>
      </c>
      <c r="AI1139">
        <v>6</v>
      </c>
    </row>
    <row r="1140" spans="1:35" x14ac:dyDescent="0.2">
      <c r="A1140" s="102">
        <v>1363</v>
      </c>
      <c r="B1140">
        <v>3197</v>
      </c>
      <c r="C1140" t="s">
        <v>627</v>
      </c>
      <c r="D1140" t="s">
        <v>1264</v>
      </c>
      <c r="E1140">
        <v>1752</v>
      </c>
      <c r="F1140">
        <v>1780</v>
      </c>
      <c r="G1140">
        <v>600</v>
      </c>
      <c r="H1140" t="s">
        <v>1242</v>
      </c>
      <c r="I1140">
        <v>6925</v>
      </c>
      <c r="J1140" t="s">
        <v>1650</v>
      </c>
      <c r="K1140" t="s">
        <v>1244</v>
      </c>
      <c r="L1140">
        <v>1375</v>
      </c>
      <c r="M1140">
        <v>1411</v>
      </c>
      <c r="N1140">
        <v>800</v>
      </c>
      <c r="O1140" t="s">
        <v>1239</v>
      </c>
      <c r="P1140">
        <v>0.74687132592233896</v>
      </c>
      <c r="Q1140">
        <v>0.83106283659279601</v>
      </c>
      <c r="R1140">
        <v>0.12769371684347999</v>
      </c>
      <c r="S1140">
        <v>1.3994717195887799E-2</v>
      </c>
      <c r="T1140">
        <v>-0.609400593759162</v>
      </c>
      <c r="U1140">
        <v>0.609400593759162</v>
      </c>
      <c r="V1140">
        <v>0.73111781449123503</v>
      </c>
      <c r="W1140">
        <v>-2.42</v>
      </c>
      <c r="X1140">
        <v>5.69</v>
      </c>
      <c r="Y1140">
        <v>2997</v>
      </c>
      <c r="Z1140">
        <v>166</v>
      </c>
      <c r="AA1140">
        <v>-0.01</v>
      </c>
      <c r="AB1140">
        <v>18</v>
      </c>
      <c r="AC1140">
        <v>7</v>
      </c>
      <c r="AD1140">
        <v>11</v>
      </c>
      <c r="AE1140">
        <v>38.89</v>
      </c>
      <c r="AF1140">
        <v>12</v>
      </c>
      <c r="AG1140">
        <v>6</v>
      </c>
      <c r="AH1140">
        <v>5</v>
      </c>
      <c r="AI1140">
        <v>7</v>
      </c>
    </row>
    <row r="1141" spans="1:35" x14ac:dyDescent="0.2">
      <c r="A1141" s="102">
        <v>1413</v>
      </c>
      <c r="B1141">
        <v>5201</v>
      </c>
      <c r="C1141" t="s">
        <v>1627</v>
      </c>
      <c r="D1141" t="s">
        <v>1238</v>
      </c>
      <c r="E1141">
        <v>3330</v>
      </c>
      <c r="F1141">
        <v>3325</v>
      </c>
      <c r="G1141">
        <v>300</v>
      </c>
      <c r="H1141" t="s">
        <v>1242</v>
      </c>
      <c r="I1141">
        <v>7951</v>
      </c>
      <c r="J1141" t="s">
        <v>1564</v>
      </c>
      <c r="K1141" t="s">
        <v>1262</v>
      </c>
      <c r="L1141">
        <v>5440</v>
      </c>
      <c r="M1141">
        <v>5450</v>
      </c>
      <c r="N1141">
        <v>200</v>
      </c>
      <c r="O1141" t="s">
        <v>1239</v>
      </c>
      <c r="P1141">
        <v>0.78292693483486098</v>
      </c>
      <c r="Q1141">
        <v>0.82656668784049903</v>
      </c>
      <c r="R1141">
        <v>4.65540087588998E-3</v>
      </c>
      <c r="S1141">
        <v>5.5625700769855103E-2</v>
      </c>
      <c r="T1141">
        <v>-1.4325170006478001</v>
      </c>
      <c r="U1141">
        <v>1.4325170006478001</v>
      </c>
      <c r="V1141">
        <v>1.5815562021959999</v>
      </c>
      <c r="W1141">
        <v>-6.59</v>
      </c>
      <c r="X1141">
        <v>8.49</v>
      </c>
      <c r="Y1141">
        <v>2890</v>
      </c>
      <c r="Z1141">
        <v>361</v>
      </c>
      <c r="AA1141">
        <v>-0.13</v>
      </c>
      <c r="AB1141">
        <v>8</v>
      </c>
      <c r="AC1141">
        <v>3</v>
      </c>
      <c r="AD1141">
        <v>5</v>
      </c>
      <c r="AE1141">
        <v>37.5</v>
      </c>
      <c r="AF1141">
        <v>15</v>
      </c>
      <c r="AG1141">
        <v>2</v>
      </c>
      <c r="AH1141">
        <v>1</v>
      </c>
      <c r="AI1141">
        <v>5</v>
      </c>
    </row>
    <row r="1142" spans="1:35" x14ac:dyDescent="0.2">
      <c r="A1142" s="102">
        <v>1398</v>
      </c>
      <c r="B1142">
        <v>1835</v>
      </c>
      <c r="C1142" t="s">
        <v>1089</v>
      </c>
      <c r="D1142" t="s">
        <v>1249</v>
      </c>
      <c r="E1142">
        <v>2890</v>
      </c>
      <c r="F1142">
        <v>2907</v>
      </c>
      <c r="G1142">
        <v>300</v>
      </c>
      <c r="H1142" t="s">
        <v>1242</v>
      </c>
      <c r="I1142">
        <v>3401</v>
      </c>
      <c r="J1142" t="s">
        <v>637</v>
      </c>
      <c r="K1142" t="s">
        <v>1515</v>
      </c>
      <c r="L1142">
        <v>1875</v>
      </c>
      <c r="M1142">
        <v>1915</v>
      </c>
      <c r="N1142">
        <v>500</v>
      </c>
      <c r="O1142" t="s">
        <v>1239</v>
      </c>
      <c r="P1142">
        <v>0.64201371582228495</v>
      </c>
      <c r="Q1142">
        <v>0.82791639326400202</v>
      </c>
      <c r="R1142">
        <v>1.28765961262802E-2</v>
      </c>
      <c r="S1142">
        <v>1.6534783504088301E-3</v>
      </c>
      <c r="T1142">
        <v>-2.1599035680952499</v>
      </c>
      <c r="U1142">
        <v>2.1599035680952499</v>
      </c>
      <c r="V1142">
        <v>2.13372915919815</v>
      </c>
      <c r="W1142">
        <v>-4.2300000000000004</v>
      </c>
      <c r="X1142">
        <v>9.7899999999999991</v>
      </c>
      <c r="Y1142">
        <v>2813</v>
      </c>
      <c r="Z1142">
        <v>176</v>
      </c>
      <c r="AA1142">
        <v>-0.03</v>
      </c>
      <c r="AB1142">
        <v>16</v>
      </c>
      <c r="AC1142">
        <v>8</v>
      </c>
      <c r="AD1142">
        <v>8</v>
      </c>
      <c r="AE1142">
        <v>50</v>
      </c>
      <c r="AF1142">
        <v>13</v>
      </c>
      <c r="AG1142">
        <v>5</v>
      </c>
      <c r="AH1142">
        <v>4</v>
      </c>
      <c r="AI1142">
        <v>7</v>
      </c>
    </row>
    <row r="1143" spans="1:35" x14ac:dyDescent="0.2">
      <c r="A1143" s="102">
        <v>682</v>
      </c>
      <c r="B1143">
        <v>1662</v>
      </c>
      <c r="C1143" t="s">
        <v>564</v>
      </c>
      <c r="D1143" t="s">
        <v>1449</v>
      </c>
      <c r="E1143">
        <v>2566</v>
      </c>
      <c r="F1143">
        <v>2605</v>
      </c>
      <c r="G1143">
        <v>200</v>
      </c>
      <c r="H1143" t="s">
        <v>1239</v>
      </c>
      <c r="I1143">
        <v>7735</v>
      </c>
      <c r="J1143" t="s">
        <v>1660</v>
      </c>
      <c r="K1143" t="s">
        <v>1244</v>
      </c>
      <c r="L1143">
        <v>5640</v>
      </c>
      <c r="M1143">
        <v>5860</v>
      </c>
      <c r="N1143">
        <v>100</v>
      </c>
      <c r="O1143" t="s">
        <v>1242</v>
      </c>
      <c r="P1143">
        <v>0.70574376115194704</v>
      </c>
      <c r="Q1143">
        <v>0.88630628239618703</v>
      </c>
      <c r="R1143">
        <v>0.132219145715398</v>
      </c>
      <c r="S1143" s="15">
        <v>1.7242349782220001E-2</v>
      </c>
      <c r="T1143">
        <v>1.6296251420838099</v>
      </c>
      <c r="U1143">
        <v>1.6296251420838099</v>
      </c>
      <c r="V1143">
        <v>2.1987469803142399</v>
      </c>
      <c r="W1143">
        <v>9.5399999999999991</v>
      </c>
      <c r="X1143">
        <v>11.09</v>
      </c>
      <c r="Y1143">
        <v>2394</v>
      </c>
      <c r="Z1143">
        <v>266</v>
      </c>
      <c r="AA1143">
        <v>0.2</v>
      </c>
      <c r="AB1143">
        <v>9</v>
      </c>
      <c r="AC1143">
        <v>5</v>
      </c>
      <c r="AD1143">
        <v>4</v>
      </c>
      <c r="AE1143">
        <v>55.56</v>
      </c>
      <c r="AF1143">
        <v>9</v>
      </c>
      <c r="AG1143">
        <v>5</v>
      </c>
      <c r="AH1143">
        <v>4</v>
      </c>
      <c r="AI1143">
        <v>0</v>
      </c>
    </row>
    <row r="1144" spans="1:35" x14ac:dyDescent="0.2">
      <c r="A1144" s="102">
        <v>1333</v>
      </c>
      <c r="B1144">
        <v>2492</v>
      </c>
      <c r="C1144" t="s">
        <v>592</v>
      </c>
      <c r="D1144" t="s">
        <v>1253</v>
      </c>
      <c r="E1144">
        <v>675</v>
      </c>
      <c r="F1144">
        <v>697</v>
      </c>
      <c r="G1144">
        <v>1600</v>
      </c>
      <c r="H1144" t="s">
        <v>1242</v>
      </c>
      <c r="I1144">
        <v>4681</v>
      </c>
      <c r="J1144" t="s">
        <v>1050</v>
      </c>
      <c r="K1144" t="s">
        <v>1253</v>
      </c>
      <c r="L1144">
        <v>1542</v>
      </c>
      <c r="M1144">
        <v>1554</v>
      </c>
      <c r="N1144">
        <v>700</v>
      </c>
      <c r="O1144" t="s">
        <v>1239</v>
      </c>
      <c r="P1144">
        <v>0.86579453431521303</v>
      </c>
      <c r="Q1144">
        <v>0.83387479321032298</v>
      </c>
      <c r="R1144" s="15">
        <v>0.29789633352397898</v>
      </c>
      <c r="S1144">
        <v>4.5331157353700198E-2</v>
      </c>
      <c r="T1144">
        <v>-2.8379313832569402</v>
      </c>
      <c r="U1144">
        <v>2.8379313832569402</v>
      </c>
      <c r="V1144">
        <v>2.9159130393564601</v>
      </c>
      <c r="W1144">
        <v>-15.89</v>
      </c>
      <c r="X1144">
        <v>2.52</v>
      </c>
      <c r="Y1144">
        <v>2321</v>
      </c>
      <c r="Z1144">
        <v>93</v>
      </c>
      <c r="AA1144">
        <v>-0.1</v>
      </c>
      <c r="AB1144">
        <v>25</v>
      </c>
      <c r="AC1144">
        <v>12</v>
      </c>
      <c r="AD1144">
        <v>13</v>
      </c>
      <c r="AE1144">
        <v>48</v>
      </c>
      <c r="AF1144">
        <v>8</v>
      </c>
      <c r="AG1144">
        <v>12</v>
      </c>
      <c r="AH1144">
        <v>10</v>
      </c>
      <c r="AI1144">
        <v>3</v>
      </c>
    </row>
    <row r="1145" spans="1:35" x14ac:dyDescent="0.2">
      <c r="A1145" s="102">
        <v>516</v>
      </c>
      <c r="B1145">
        <v>3774</v>
      </c>
      <c r="C1145" t="s">
        <v>655</v>
      </c>
      <c r="D1145" t="s">
        <v>1241</v>
      </c>
      <c r="E1145">
        <v>3240</v>
      </c>
      <c r="F1145">
        <v>3285</v>
      </c>
      <c r="G1145">
        <v>300</v>
      </c>
      <c r="H1145" t="s">
        <v>1239</v>
      </c>
      <c r="I1145">
        <v>3938</v>
      </c>
      <c r="J1145" t="s">
        <v>1506</v>
      </c>
      <c r="K1145" t="s">
        <v>1241</v>
      </c>
      <c r="L1145">
        <v>5360</v>
      </c>
      <c r="M1145">
        <v>5350</v>
      </c>
      <c r="N1145">
        <v>200</v>
      </c>
      <c r="O1145" t="s">
        <v>1242</v>
      </c>
      <c r="P1145">
        <v>0.84998773566280095</v>
      </c>
      <c r="Q1145">
        <v>0.89921472502257205</v>
      </c>
      <c r="R1145">
        <v>0.37063638717609398</v>
      </c>
      <c r="S1145">
        <v>5.1395516134017702E-2</v>
      </c>
      <c r="T1145">
        <v>1.3695825664274599</v>
      </c>
      <c r="U1145">
        <v>1.3695825664274599</v>
      </c>
      <c r="V1145">
        <v>1.6374424321198799</v>
      </c>
      <c r="W1145">
        <v>9.9499999999999993</v>
      </c>
      <c r="X1145">
        <v>7.9</v>
      </c>
      <c r="Y1145">
        <v>2314</v>
      </c>
      <c r="Z1145">
        <v>165</v>
      </c>
      <c r="AA1145">
        <v>0.03</v>
      </c>
      <c r="AB1145">
        <v>14</v>
      </c>
      <c r="AC1145">
        <v>7</v>
      </c>
      <c r="AD1145">
        <v>7</v>
      </c>
      <c r="AE1145">
        <v>50</v>
      </c>
      <c r="AF1145">
        <v>14</v>
      </c>
      <c r="AG1145">
        <v>3</v>
      </c>
      <c r="AH1145">
        <v>5</v>
      </c>
      <c r="AI1145">
        <v>6</v>
      </c>
    </row>
    <row r="1146" spans="1:35" x14ac:dyDescent="0.2">
      <c r="A1146" s="102">
        <v>1246</v>
      </c>
      <c r="B1146">
        <v>3086</v>
      </c>
      <c r="C1146" t="s">
        <v>617</v>
      </c>
      <c r="D1146" t="s">
        <v>1264</v>
      </c>
      <c r="E1146">
        <v>1224</v>
      </c>
      <c r="F1146">
        <v>1235</v>
      </c>
      <c r="G1146">
        <v>900</v>
      </c>
      <c r="H1146" t="s">
        <v>1242</v>
      </c>
      <c r="I1146">
        <v>6506</v>
      </c>
      <c r="J1146" t="s">
        <v>1401</v>
      </c>
      <c r="K1146" t="s">
        <v>1244</v>
      </c>
      <c r="L1146">
        <v>3495</v>
      </c>
      <c r="M1146">
        <v>3615</v>
      </c>
      <c r="N1146">
        <v>300</v>
      </c>
      <c r="O1146" t="s">
        <v>1239</v>
      </c>
      <c r="P1146">
        <v>0.84932793234709603</v>
      </c>
      <c r="Q1146">
        <v>0.84122722944933903</v>
      </c>
      <c r="R1146">
        <v>3.6415067046770798E-2</v>
      </c>
      <c r="S1146">
        <v>2.2563724004829099E-2</v>
      </c>
      <c r="T1146">
        <v>-0.75782799565936898</v>
      </c>
      <c r="U1146">
        <v>0.75782799565936898</v>
      </c>
      <c r="V1146">
        <v>0.28035881990214201</v>
      </c>
      <c r="W1146">
        <v>-2.75</v>
      </c>
      <c r="X1146">
        <v>2.4900000000000002</v>
      </c>
      <c r="Y1146">
        <v>1945</v>
      </c>
      <c r="Z1146">
        <v>93</v>
      </c>
      <c r="AA1146">
        <v>0.02</v>
      </c>
      <c r="AB1146">
        <v>21</v>
      </c>
      <c r="AC1146">
        <v>11</v>
      </c>
      <c r="AD1146">
        <v>10</v>
      </c>
      <c r="AE1146">
        <v>52.38</v>
      </c>
      <c r="AF1146">
        <v>10</v>
      </c>
      <c r="AG1146">
        <v>8</v>
      </c>
      <c r="AH1146">
        <v>8</v>
      </c>
      <c r="AI1146">
        <v>5</v>
      </c>
    </row>
    <row r="1147" spans="1:35" x14ac:dyDescent="0.2">
      <c r="A1147" s="102">
        <v>462</v>
      </c>
      <c r="B1147">
        <v>3941</v>
      </c>
      <c r="C1147" t="s">
        <v>2076</v>
      </c>
      <c r="D1147" t="s">
        <v>1453</v>
      </c>
      <c r="E1147">
        <v>774</v>
      </c>
      <c r="F1147">
        <v>793</v>
      </c>
      <c r="G1147">
        <v>1200</v>
      </c>
      <c r="H1147" t="s">
        <v>1242</v>
      </c>
      <c r="I1147">
        <v>9064</v>
      </c>
      <c r="J1147" t="s">
        <v>2077</v>
      </c>
      <c r="K1147" t="s">
        <v>1359</v>
      </c>
      <c r="L1147">
        <v>1853</v>
      </c>
      <c r="M1147">
        <v>1874</v>
      </c>
      <c r="N1147">
        <v>500</v>
      </c>
      <c r="O1147" t="s">
        <v>1239</v>
      </c>
      <c r="P1147">
        <v>0.68440314477937103</v>
      </c>
      <c r="Q1147">
        <v>0.90342194570949097</v>
      </c>
      <c r="R1147">
        <v>6.6987136812171999E-2</v>
      </c>
      <c r="S1147">
        <v>6.3020894531020902E-2</v>
      </c>
      <c r="T1147">
        <v>-1.7331654658540601</v>
      </c>
      <c r="U1147">
        <v>1.7331654658540601</v>
      </c>
      <c r="V1147">
        <v>1.67730160838787</v>
      </c>
      <c r="W1147">
        <v>-4.12</v>
      </c>
      <c r="X1147">
        <v>1.56</v>
      </c>
      <c r="Y1147">
        <v>1909</v>
      </c>
      <c r="Z1147">
        <v>106</v>
      </c>
      <c r="AA1147">
        <v>-0.04</v>
      </c>
      <c r="AB1147">
        <v>18</v>
      </c>
      <c r="AC1147">
        <v>7</v>
      </c>
      <c r="AD1147">
        <v>11</v>
      </c>
      <c r="AE1147">
        <v>38.89</v>
      </c>
      <c r="AF1147">
        <v>11</v>
      </c>
      <c r="AG1147">
        <v>5</v>
      </c>
      <c r="AH1147">
        <v>6</v>
      </c>
      <c r="AI1147">
        <v>7</v>
      </c>
    </row>
    <row r="1148" spans="1:35" x14ac:dyDescent="0.2">
      <c r="A1148" s="102">
        <v>1602</v>
      </c>
      <c r="B1148">
        <v>3064</v>
      </c>
      <c r="C1148" t="s">
        <v>1501</v>
      </c>
      <c r="D1148" t="s">
        <v>1264</v>
      </c>
      <c r="E1148">
        <v>2550</v>
      </c>
      <c r="F1148">
        <v>2579</v>
      </c>
      <c r="G1148">
        <v>400</v>
      </c>
      <c r="H1148" t="s">
        <v>1239</v>
      </c>
      <c r="I1148">
        <v>3668</v>
      </c>
      <c r="J1148" t="s">
        <v>652</v>
      </c>
      <c r="K1148" t="s">
        <v>1241</v>
      </c>
      <c r="L1148">
        <v>884</v>
      </c>
      <c r="M1148">
        <v>892</v>
      </c>
      <c r="N1148">
        <v>1200</v>
      </c>
      <c r="O1148" t="s">
        <v>1242</v>
      </c>
      <c r="P1148">
        <v>0.63050315862157003</v>
      </c>
      <c r="Q1148">
        <v>0.809022723468105</v>
      </c>
      <c r="R1148">
        <v>0.19626728523225201</v>
      </c>
      <c r="S1148">
        <v>3.51556695612203E-3</v>
      </c>
      <c r="T1148">
        <v>2.1082115135571802</v>
      </c>
      <c r="U1148">
        <v>2.1082115135571802</v>
      </c>
      <c r="V1148">
        <v>1.95184029099903</v>
      </c>
      <c r="W1148">
        <v>14.31</v>
      </c>
      <c r="X1148">
        <v>3.76</v>
      </c>
      <c r="Y1148">
        <v>1564</v>
      </c>
      <c r="Z1148">
        <v>58</v>
      </c>
      <c r="AA1148">
        <v>0.03</v>
      </c>
      <c r="AB1148">
        <v>27</v>
      </c>
      <c r="AC1148">
        <v>17</v>
      </c>
      <c r="AD1148">
        <v>10</v>
      </c>
      <c r="AE1148">
        <v>62.96</v>
      </c>
      <c r="AF1148">
        <v>8</v>
      </c>
      <c r="AG1148">
        <v>16</v>
      </c>
      <c r="AH1148">
        <v>10</v>
      </c>
      <c r="AI1148">
        <v>1</v>
      </c>
    </row>
    <row r="1149" spans="1:35" x14ac:dyDescent="0.2">
      <c r="A1149" s="102">
        <v>1584</v>
      </c>
      <c r="B1149">
        <v>4819</v>
      </c>
      <c r="C1149" t="s">
        <v>1257</v>
      </c>
      <c r="D1149" t="s">
        <v>1241</v>
      </c>
      <c r="E1149">
        <v>3800</v>
      </c>
      <c r="F1149">
        <v>3795</v>
      </c>
      <c r="G1149">
        <v>200</v>
      </c>
      <c r="H1149" t="s">
        <v>1239</v>
      </c>
      <c r="I1149">
        <v>9682</v>
      </c>
      <c r="J1149" t="s">
        <v>1447</v>
      </c>
      <c r="K1149" t="s">
        <v>1241</v>
      </c>
      <c r="L1149">
        <v>2079</v>
      </c>
      <c r="M1149">
        <v>2120</v>
      </c>
      <c r="N1149">
        <v>400</v>
      </c>
      <c r="O1149" t="s">
        <v>1242</v>
      </c>
      <c r="P1149">
        <v>0.57251113244996499</v>
      </c>
      <c r="Q1149">
        <v>0.81117789721790201</v>
      </c>
      <c r="R1149">
        <v>0.10829562789160301</v>
      </c>
      <c r="S1149">
        <v>3.6539414747640199E-2</v>
      </c>
      <c r="T1149">
        <v>0.58370264072615896</v>
      </c>
      <c r="U1149">
        <v>0.58370264072615896</v>
      </c>
      <c r="V1149">
        <v>1.09492786493226</v>
      </c>
      <c r="W1149">
        <v>3.02</v>
      </c>
      <c r="X1149">
        <v>11.73</v>
      </c>
      <c r="Y1149">
        <v>1126</v>
      </c>
      <c r="Z1149">
        <v>66</v>
      </c>
      <c r="AA1149">
        <v>-0.06</v>
      </c>
      <c r="AB1149">
        <v>17</v>
      </c>
      <c r="AC1149">
        <v>8</v>
      </c>
      <c r="AD1149">
        <v>9</v>
      </c>
      <c r="AE1149">
        <v>47.06</v>
      </c>
      <c r="AF1149">
        <v>11</v>
      </c>
      <c r="AG1149">
        <v>5</v>
      </c>
      <c r="AH1149">
        <v>7</v>
      </c>
      <c r="AI1149">
        <v>5</v>
      </c>
    </row>
    <row r="1150" spans="1:35" x14ac:dyDescent="0.2">
      <c r="A1150" s="102">
        <v>944</v>
      </c>
      <c r="B1150">
        <v>2914</v>
      </c>
      <c r="C1150" t="s">
        <v>1388</v>
      </c>
      <c r="D1150" t="s">
        <v>1266</v>
      </c>
      <c r="E1150">
        <v>2200</v>
      </c>
      <c r="F1150">
        <v>2217.5</v>
      </c>
      <c r="G1150">
        <v>400</v>
      </c>
      <c r="H1150" t="s">
        <v>1239</v>
      </c>
      <c r="I1150">
        <v>7202</v>
      </c>
      <c r="J1150" t="s">
        <v>778</v>
      </c>
      <c r="K1150" t="s">
        <v>1256</v>
      </c>
      <c r="L1150">
        <v>1070</v>
      </c>
      <c r="M1150">
        <v>1084</v>
      </c>
      <c r="N1150">
        <v>800</v>
      </c>
      <c r="O1150" t="s">
        <v>1242</v>
      </c>
      <c r="P1150">
        <v>0.92148784676471696</v>
      </c>
      <c r="Q1150">
        <v>0.86349298536883501</v>
      </c>
      <c r="R1150">
        <v>8.9502792502188008E-3</v>
      </c>
      <c r="S1150">
        <v>7.6079434807694996E-2</v>
      </c>
      <c r="T1150">
        <v>1.2327129787926201</v>
      </c>
      <c r="U1150">
        <v>1.2327129787926201</v>
      </c>
      <c r="V1150">
        <v>0.53934839703376503</v>
      </c>
      <c r="W1150">
        <v>4.6100000000000003</v>
      </c>
      <c r="X1150">
        <v>2.23</v>
      </c>
      <c r="Y1150">
        <v>1028</v>
      </c>
      <c r="Z1150">
        <v>79</v>
      </c>
      <c r="AA1150">
        <v>-0.08</v>
      </c>
      <c r="AB1150">
        <v>13</v>
      </c>
      <c r="AC1150">
        <v>5</v>
      </c>
      <c r="AD1150">
        <v>8</v>
      </c>
      <c r="AE1150">
        <v>38.46</v>
      </c>
      <c r="AF1150">
        <v>15</v>
      </c>
      <c r="AG1150">
        <v>3</v>
      </c>
      <c r="AH1150">
        <v>1</v>
      </c>
      <c r="AI1150">
        <v>9</v>
      </c>
    </row>
    <row r="1151" spans="1:35" x14ac:dyDescent="0.2">
      <c r="A1151" s="102">
        <v>1412</v>
      </c>
      <c r="B1151">
        <v>4114</v>
      </c>
      <c r="C1151" t="s">
        <v>1391</v>
      </c>
      <c r="D1151" t="s">
        <v>1263</v>
      </c>
      <c r="E1151">
        <v>5830</v>
      </c>
      <c r="F1151">
        <v>5800</v>
      </c>
      <c r="G1151">
        <v>100</v>
      </c>
      <c r="H1151" t="s">
        <v>1239</v>
      </c>
      <c r="I1151">
        <v>7201</v>
      </c>
      <c r="J1151" t="s">
        <v>1279</v>
      </c>
      <c r="K1151" t="s">
        <v>1256</v>
      </c>
      <c r="L1151">
        <v>484.9</v>
      </c>
      <c r="M1151">
        <v>481.4</v>
      </c>
      <c r="N1151">
        <v>1200</v>
      </c>
      <c r="O1151" t="s">
        <v>1242</v>
      </c>
      <c r="P1151">
        <v>0.90503912788421403</v>
      </c>
      <c r="Q1151">
        <v>0.82663316731714698</v>
      </c>
      <c r="R1151">
        <v>5.3216586605622097E-2</v>
      </c>
      <c r="S1151">
        <v>7.30795293419325E-2</v>
      </c>
      <c r="T1151">
        <v>2.55004964755816</v>
      </c>
      <c r="U1151">
        <v>2.55004964755816</v>
      </c>
      <c r="V1151">
        <v>2.5575940427279602</v>
      </c>
      <c r="W1151">
        <v>13.38</v>
      </c>
      <c r="X1151">
        <v>0.4</v>
      </c>
      <c r="Y1151">
        <v>122</v>
      </c>
      <c r="Z1151">
        <v>5</v>
      </c>
      <c r="AA1151">
        <v>-0.03</v>
      </c>
      <c r="AB1151">
        <v>24</v>
      </c>
      <c r="AC1151">
        <v>11</v>
      </c>
      <c r="AD1151">
        <v>13</v>
      </c>
      <c r="AE1151">
        <v>45.83</v>
      </c>
      <c r="AF1151">
        <v>14</v>
      </c>
      <c r="AG1151">
        <v>5</v>
      </c>
      <c r="AH1151">
        <v>5</v>
      </c>
      <c r="AI1151">
        <v>14</v>
      </c>
    </row>
    <row r="1152" spans="1:35" x14ac:dyDescent="0.2">
      <c r="A1152" s="102">
        <v>492</v>
      </c>
      <c r="B1152">
        <v>7278</v>
      </c>
      <c r="C1152" t="s">
        <v>43</v>
      </c>
      <c r="D1152" t="s">
        <v>1256</v>
      </c>
      <c r="E1152">
        <v>2182</v>
      </c>
      <c r="F1152">
        <v>2099</v>
      </c>
      <c r="G1152">
        <v>500</v>
      </c>
      <c r="H1152" t="s">
        <v>1242</v>
      </c>
      <c r="I1152">
        <v>8316</v>
      </c>
      <c r="J1152" t="s">
        <v>1455</v>
      </c>
      <c r="K1152" t="s">
        <v>1294</v>
      </c>
      <c r="L1152">
        <v>3614</v>
      </c>
      <c r="M1152">
        <v>3640</v>
      </c>
      <c r="N1152">
        <v>300</v>
      </c>
      <c r="O1152" t="s">
        <v>1239</v>
      </c>
      <c r="P1152">
        <v>0.88300679441712004</v>
      </c>
      <c r="Q1152">
        <v>0.90134772129053098</v>
      </c>
      <c r="R1152">
        <v>0.34300328966024102</v>
      </c>
      <c r="S1152">
        <v>1.6032627104062398E-2</v>
      </c>
      <c r="T1152">
        <v>-1.6432629303317501</v>
      </c>
      <c r="U1152">
        <v>1.6432629303317501</v>
      </c>
      <c r="V1152">
        <v>0.84050950909076405</v>
      </c>
      <c r="W1152">
        <v>-5.31</v>
      </c>
      <c r="X1152">
        <v>3.89</v>
      </c>
      <c r="Y1152">
        <v>19</v>
      </c>
      <c r="Z1152">
        <v>2</v>
      </c>
      <c r="AA1152">
        <v>-0.11</v>
      </c>
      <c r="AB1152">
        <v>9</v>
      </c>
      <c r="AC1152">
        <v>4</v>
      </c>
      <c r="AD1152">
        <v>5</v>
      </c>
      <c r="AE1152">
        <v>44.44</v>
      </c>
      <c r="AF1152">
        <v>15</v>
      </c>
      <c r="AG1152">
        <v>3</v>
      </c>
      <c r="AH1152">
        <v>2</v>
      </c>
      <c r="AI1152">
        <v>4</v>
      </c>
    </row>
    <row r="1153" spans="1:35" x14ac:dyDescent="0.2">
      <c r="A1153" s="102">
        <v>859</v>
      </c>
      <c r="B1153">
        <v>6201</v>
      </c>
      <c r="C1153" t="s">
        <v>1606</v>
      </c>
      <c r="D1153" t="s">
        <v>1256</v>
      </c>
      <c r="E1153">
        <v>5990</v>
      </c>
      <c r="F1153">
        <v>6020</v>
      </c>
      <c r="G1153">
        <v>100</v>
      </c>
      <c r="H1153" t="s">
        <v>1239</v>
      </c>
      <c r="I1153">
        <v>6963</v>
      </c>
      <c r="J1153" t="s">
        <v>2065</v>
      </c>
      <c r="K1153" t="s">
        <v>1244</v>
      </c>
      <c r="L1153">
        <v>7800</v>
      </c>
      <c r="M1153">
        <v>7900</v>
      </c>
      <c r="N1153">
        <v>100</v>
      </c>
      <c r="O1153" t="s">
        <v>1242</v>
      </c>
      <c r="P1153">
        <v>0.82691775067550599</v>
      </c>
      <c r="Q1153">
        <v>0.87097421391237795</v>
      </c>
      <c r="R1153">
        <v>8.83571889755599E-2</v>
      </c>
      <c r="S1153">
        <v>4.6207068982902402E-2</v>
      </c>
      <c r="T1153">
        <v>1.44761008492749</v>
      </c>
      <c r="U1153">
        <v>1.44761008492749</v>
      </c>
      <c r="V1153">
        <v>1.70328677710299</v>
      </c>
      <c r="W1153">
        <v>4.1900000000000004</v>
      </c>
      <c r="X1153">
        <v>23.8</v>
      </c>
      <c r="Y1153">
        <v>0</v>
      </c>
      <c r="Z1153">
        <v>0</v>
      </c>
      <c r="AA1153">
        <v>0</v>
      </c>
      <c r="AB1153">
        <v>0</v>
      </c>
      <c r="AC1153">
        <v>0</v>
      </c>
      <c r="AD1153">
        <v>0</v>
      </c>
      <c r="AE1153">
        <v>0</v>
      </c>
      <c r="AF1153">
        <v>0</v>
      </c>
      <c r="AG1153">
        <v>0</v>
      </c>
      <c r="AH1153">
        <v>0</v>
      </c>
      <c r="AI1153">
        <v>0</v>
      </c>
    </row>
    <row r="1154" spans="1:35" x14ac:dyDescent="0.2">
      <c r="A1154" s="102">
        <v>545</v>
      </c>
      <c r="B1154">
        <v>3865</v>
      </c>
      <c r="C1154" t="s">
        <v>1189</v>
      </c>
      <c r="D1154" t="s">
        <v>1453</v>
      </c>
      <c r="E1154">
        <v>460</v>
      </c>
      <c r="F1154">
        <v>476</v>
      </c>
      <c r="G1154">
        <v>1800</v>
      </c>
      <c r="H1154" t="s">
        <v>1242</v>
      </c>
      <c r="I1154">
        <v>9201</v>
      </c>
      <c r="J1154" t="s">
        <v>1496</v>
      </c>
      <c r="K1154" t="s">
        <v>1497</v>
      </c>
      <c r="L1154">
        <v>2853</v>
      </c>
      <c r="M1154">
        <v>2877.5</v>
      </c>
      <c r="N1154">
        <v>300</v>
      </c>
      <c r="O1154" t="s">
        <v>1239</v>
      </c>
      <c r="P1154">
        <v>0.93120199288521599</v>
      </c>
      <c r="Q1154">
        <v>0.89747365224822795</v>
      </c>
      <c r="R1154">
        <v>0.105701130438049</v>
      </c>
      <c r="S1154">
        <v>5.7519940688077302E-3</v>
      </c>
      <c r="T1154">
        <v>-0.42724086857787602</v>
      </c>
      <c r="U1154">
        <v>0.42724086857787602</v>
      </c>
      <c r="V1154">
        <v>0.84097312170206195</v>
      </c>
      <c r="W1154">
        <v>-0.88</v>
      </c>
      <c r="X1154">
        <v>0.75</v>
      </c>
      <c r="Y1154">
        <v>-425</v>
      </c>
      <c r="Z1154">
        <v>-28</v>
      </c>
      <c r="AA1154">
        <v>-0.22</v>
      </c>
      <c r="AB1154">
        <v>15</v>
      </c>
      <c r="AC1154">
        <v>7</v>
      </c>
      <c r="AD1154">
        <v>8</v>
      </c>
      <c r="AE1154">
        <v>46.67</v>
      </c>
      <c r="AF1154">
        <v>14</v>
      </c>
      <c r="AG1154">
        <v>4</v>
      </c>
      <c r="AH1154">
        <v>4</v>
      </c>
      <c r="AI1154">
        <v>7</v>
      </c>
    </row>
    <row r="1155" spans="1:35" x14ac:dyDescent="0.2">
      <c r="A1155" s="102">
        <v>1102</v>
      </c>
      <c r="B1155">
        <v>3099</v>
      </c>
      <c r="C1155" t="s">
        <v>34</v>
      </c>
      <c r="D1155" t="s">
        <v>1264</v>
      </c>
      <c r="E1155">
        <v>752</v>
      </c>
      <c r="F1155">
        <v>756</v>
      </c>
      <c r="G1155">
        <v>1400</v>
      </c>
      <c r="H1155" t="s">
        <v>1242</v>
      </c>
      <c r="I1155">
        <v>7459</v>
      </c>
      <c r="J1155" t="s">
        <v>790</v>
      </c>
      <c r="K1155" t="s">
        <v>1246</v>
      </c>
      <c r="L1155">
        <v>2077</v>
      </c>
      <c r="M1155">
        <v>2102</v>
      </c>
      <c r="N1155">
        <v>500</v>
      </c>
      <c r="O1155" t="s">
        <v>1239</v>
      </c>
      <c r="P1155">
        <v>0.67013013577363501</v>
      </c>
      <c r="Q1155">
        <v>0.85136261028514904</v>
      </c>
      <c r="R1155">
        <v>0.498381164624011</v>
      </c>
      <c r="S1155" s="15">
        <v>9.4619232706999803E-3</v>
      </c>
      <c r="T1155">
        <v>-1.4133855398267601</v>
      </c>
      <c r="U1155">
        <v>1.4133855398267601</v>
      </c>
      <c r="V1155">
        <v>1.1955631473347099</v>
      </c>
      <c r="W1155">
        <v>-9.6</v>
      </c>
      <c r="X1155">
        <v>0.7</v>
      </c>
      <c r="Y1155">
        <v>-619</v>
      </c>
      <c r="Z1155">
        <v>-44</v>
      </c>
      <c r="AA1155">
        <v>0.01</v>
      </c>
      <c r="AB1155">
        <v>14</v>
      </c>
      <c r="AC1155">
        <v>6</v>
      </c>
      <c r="AD1155">
        <v>8</v>
      </c>
      <c r="AE1155">
        <v>42.86</v>
      </c>
      <c r="AF1155">
        <v>14</v>
      </c>
      <c r="AG1155">
        <v>4</v>
      </c>
      <c r="AH1155">
        <v>2</v>
      </c>
      <c r="AI1155">
        <v>8</v>
      </c>
    </row>
    <row r="1156" spans="1:35" x14ac:dyDescent="0.2">
      <c r="A1156" s="102">
        <v>359</v>
      </c>
      <c r="B1156">
        <v>2001</v>
      </c>
      <c r="C1156" t="s">
        <v>1160</v>
      </c>
      <c r="D1156" t="s">
        <v>1266</v>
      </c>
      <c r="E1156">
        <v>1630</v>
      </c>
      <c r="F1156">
        <v>1606</v>
      </c>
      <c r="G1156">
        <v>600</v>
      </c>
      <c r="H1156" t="s">
        <v>1239</v>
      </c>
      <c r="I1156">
        <v>3863</v>
      </c>
      <c r="J1156" t="s">
        <v>1454</v>
      </c>
      <c r="K1156" t="s">
        <v>1453</v>
      </c>
      <c r="L1156">
        <v>1633</v>
      </c>
      <c r="M1156">
        <v>1645</v>
      </c>
      <c r="N1156">
        <v>600</v>
      </c>
      <c r="O1156" t="s">
        <v>1242</v>
      </c>
      <c r="P1156">
        <v>0.87627384337310799</v>
      </c>
      <c r="Q1156">
        <v>0.90986859382960505</v>
      </c>
      <c r="R1156">
        <v>1.4680079421995101E-2</v>
      </c>
      <c r="S1156">
        <v>1.3647864575149901E-2</v>
      </c>
      <c r="T1156">
        <v>3.2063823052834501</v>
      </c>
      <c r="U1156">
        <v>3.2063823052834501</v>
      </c>
      <c r="V1156">
        <v>2.7385423861712099</v>
      </c>
      <c r="W1156">
        <v>5.75</v>
      </c>
      <c r="X1156">
        <v>2.37</v>
      </c>
      <c r="Y1156">
        <v>-727</v>
      </c>
      <c r="Z1156">
        <v>-52</v>
      </c>
      <c r="AA1156">
        <v>-0.01</v>
      </c>
      <c r="AB1156">
        <v>14</v>
      </c>
      <c r="AC1156">
        <v>8</v>
      </c>
      <c r="AD1156">
        <v>6</v>
      </c>
      <c r="AE1156">
        <v>57.14</v>
      </c>
      <c r="AF1156">
        <v>14</v>
      </c>
      <c r="AG1156">
        <v>4</v>
      </c>
      <c r="AH1156">
        <v>3</v>
      </c>
      <c r="AI1156">
        <v>7</v>
      </c>
    </row>
    <row r="1157" spans="1:35" x14ac:dyDescent="0.2">
      <c r="A1157" s="102">
        <v>1414</v>
      </c>
      <c r="B1157">
        <v>6770</v>
      </c>
      <c r="C1157" t="s">
        <v>22</v>
      </c>
      <c r="D1157" t="s">
        <v>1244</v>
      </c>
      <c r="E1157">
        <v>1722</v>
      </c>
      <c r="F1157">
        <v>1786</v>
      </c>
      <c r="G1157">
        <v>600</v>
      </c>
      <c r="H1157" t="s">
        <v>1242</v>
      </c>
      <c r="I1157">
        <v>7180</v>
      </c>
      <c r="J1157" t="s">
        <v>1068</v>
      </c>
      <c r="K1157" t="s">
        <v>1294</v>
      </c>
      <c r="L1157">
        <v>390</v>
      </c>
      <c r="M1157">
        <v>393</v>
      </c>
      <c r="N1157">
        <v>2700</v>
      </c>
      <c r="O1157" t="s">
        <v>1239</v>
      </c>
      <c r="P1157">
        <v>0.79319038508316897</v>
      </c>
      <c r="Q1157">
        <v>0.82648190825182699</v>
      </c>
      <c r="R1157">
        <v>0.38155702089499799</v>
      </c>
      <c r="S1157">
        <v>3.8272656773959197E-2</v>
      </c>
      <c r="T1157">
        <v>-1.2276173309778899</v>
      </c>
      <c r="U1157">
        <v>1.2276173309778899</v>
      </c>
      <c r="V1157">
        <v>1.3397155465397801</v>
      </c>
      <c r="W1157">
        <v>-10.49</v>
      </c>
      <c r="X1157">
        <v>0.98</v>
      </c>
      <c r="Y1157">
        <v>-888</v>
      </c>
      <c r="Z1157">
        <v>-47</v>
      </c>
      <c r="AA1157">
        <v>0.1</v>
      </c>
      <c r="AB1157">
        <v>19</v>
      </c>
      <c r="AC1157">
        <v>10</v>
      </c>
      <c r="AD1157">
        <v>9</v>
      </c>
      <c r="AE1157">
        <v>52.63</v>
      </c>
      <c r="AF1157">
        <v>11</v>
      </c>
      <c r="AG1157">
        <v>7</v>
      </c>
      <c r="AH1157">
        <v>5</v>
      </c>
      <c r="AI1157">
        <v>7</v>
      </c>
    </row>
    <row r="1158" spans="1:35" x14ac:dyDescent="0.2">
      <c r="A1158" s="102">
        <v>1260</v>
      </c>
      <c r="B1158">
        <v>2427</v>
      </c>
      <c r="C1158" t="s">
        <v>1502</v>
      </c>
      <c r="D1158" t="s">
        <v>1253</v>
      </c>
      <c r="E1158">
        <v>915</v>
      </c>
      <c r="F1158">
        <v>894</v>
      </c>
      <c r="G1158">
        <v>1200</v>
      </c>
      <c r="H1158" t="s">
        <v>1242</v>
      </c>
      <c r="I1158">
        <v>7211</v>
      </c>
      <c r="J1158" t="s">
        <v>26</v>
      </c>
      <c r="K1158" t="s">
        <v>1256</v>
      </c>
      <c r="L1158">
        <v>388</v>
      </c>
      <c r="M1158">
        <v>386</v>
      </c>
      <c r="N1158">
        <v>2800</v>
      </c>
      <c r="O1158" t="s">
        <v>1239</v>
      </c>
      <c r="P1158">
        <v>0.94336638174048604</v>
      </c>
      <c r="Q1158">
        <v>0.84006390279994403</v>
      </c>
      <c r="R1158">
        <v>2.1867888859064401E-2</v>
      </c>
      <c r="S1158">
        <v>8.2963711578187202E-2</v>
      </c>
      <c r="T1158">
        <v>-1.55823929073304</v>
      </c>
      <c r="U1158">
        <v>1.55823929073304</v>
      </c>
      <c r="V1158">
        <v>0.31974592757638398</v>
      </c>
      <c r="W1158">
        <v>-5.78</v>
      </c>
      <c r="X1158">
        <v>0.75</v>
      </c>
      <c r="Y1158">
        <v>-1089</v>
      </c>
      <c r="Z1158">
        <v>-57</v>
      </c>
      <c r="AA1158">
        <v>-0.03</v>
      </c>
      <c r="AB1158">
        <v>19</v>
      </c>
      <c r="AC1158">
        <v>10</v>
      </c>
      <c r="AD1158">
        <v>9</v>
      </c>
      <c r="AE1158">
        <v>52.63</v>
      </c>
      <c r="AF1158">
        <v>11</v>
      </c>
      <c r="AG1158">
        <v>8</v>
      </c>
      <c r="AH1158">
        <v>7</v>
      </c>
      <c r="AI1158">
        <v>4</v>
      </c>
    </row>
    <row r="1159" spans="1:35" x14ac:dyDescent="0.2">
      <c r="A1159" s="102">
        <v>1176</v>
      </c>
      <c r="B1159">
        <v>1662</v>
      </c>
      <c r="C1159" t="s">
        <v>564</v>
      </c>
      <c r="D1159" t="s">
        <v>1449</v>
      </c>
      <c r="E1159">
        <v>2566</v>
      </c>
      <c r="F1159">
        <v>2605</v>
      </c>
      <c r="G1159">
        <v>400</v>
      </c>
      <c r="H1159" t="s">
        <v>1239</v>
      </c>
      <c r="I1159">
        <v>2730</v>
      </c>
      <c r="J1159" t="s">
        <v>602</v>
      </c>
      <c r="K1159" t="s">
        <v>1264</v>
      </c>
      <c r="L1159">
        <v>999</v>
      </c>
      <c r="M1159">
        <v>976</v>
      </c>
      <c r="N1159">
        <v>1100</v>
      </c>
      <c r="O1159" t="s">
        <v>1242</v>
      </c>
      <c r="P1159">
        <v>0.70820378033168296</v>
      </c>
      <c r="Q1159">
        <v>0.84571572388139105</v>
      </c>
      <c r="R1159">
        <v>0.252352174606917</v>
      </c>
      <c r="S1159">
        <v>4.2722646869935398E-2</v>
      </c>
      <c r="T1159">
        <v>1.44623649140368</v>
      </c>
      <c r="U1159">
        <v>1.44623649140368</v>
      </c>
      <c r="V1159">
        <v>2.30576052739712</v>
      </c>
      <c r="W1159">
        <v>6.18</v>
      </c>
      <c r="X1159">
        <v>3.03</v>
      </c>
      <c r="Y1159">
        <v>-1104</v>
      </c>
      <c r="Z1159">
        <v>-74</v>
      </c>
      <c r="AA1159">
        <v>-0.06</v>
      </c>
      <c r="AB1159">
        <v>15</v>
      </c>
      <c r="AC1159">
        <v>7</v>
      </c>
      <c r="AD1159">
        <v>8</v>
      </c>
      <c r="AE1159">
        <v>46.67</v>
      </c>
      <c r="AF1159">
        <v>9</v>
      </c>
      <c r="AG1159">
        <v>6</v>
      </c>
      <c r="AH1159">
        <v>5</v>
      </c>
      <c r="AI1159">
        <v>4</v>
      </c>
    </row>
    <row r="1160" spans="1:35" x14ac:dyDescent="0.2">
      <c r="A1160" s="102">
        <v>84</v>
      </c>
      <c r="B1160">
        <v>5214</v>
      </c>
      <c r="C1160" t="s">
        <v>1518</v>
      </c>
      <c r="D1160" t="s">
        <v>1238</v>
      </c>
      <c r="E1160">
        <v>1953</v>
      </c>
      <c r="F1160">
        <v>1984</v>
      </c>
      <c r="G1160">
        <v>500</v>
      </c>
      <c r="H1160" t="s">
        <v>1239</v>
      </c>
      <c r="I1160">
        <v>6302</v>
      </c>
      <c r="J1160" t="s">
        <v>1495</v>
      </c>
      <c r="K1160" t="s">
        <v>1251</v>
      </c>
      <c r="L1160">
        <v>2488</v>
      </c>
      <c r="M1160">
        <v>2500</v>
      </c>
      <c r="N1160">
        <v>400</v>
      </c>
      <c r="O1160" t="s">
        <v>1242</v>
      </c>
      <c r="P1160">
        <v>0.944336924785247</v>
      </c>
      <c r="Q1160">
        <v>0.94670563839338495</v>
      </c>
      <c r="R1160">
        <v>0.19888204827334399</v>
      </c>
      <c r="S1160">
        <v>5.1486183037789901E-2</v>
      </c>
      <c r="T1160">
        <v>2.2526902346776798</v>
      </c>
      <c r="U1160">
        <v>2.2526902346776798</v>
      </c>
      <c r="V1160">
        <v>1.0970196715359</v>
      </c>
      <c r="W1160">
        <v>4.33</v>
      </c>
      <c r="X1160">
        <v>0.8</v>
      </c>
      <c r="Y1160">
        <v>-1489</v>
      </c>
      <c r="Z1160">
        <v>-213</v>
      </c>
      <c r="AA1160">
        <v>-0.18</v>
      </c>
      <c r="AB1160">
        <v>7</v>
      </c>
      <c r="AC1160">
        <v>3</v>
      </c>
      <c r="AD1160">
        <v>4</v>
      </c>
      <c r="AE1160">
        <v>42.86</v>
      </c>
      <c r="AF1160">
        <v>13</v>
      </c>
      <c r="AG1160">
        <v>1</v>
      </c>
      <c r="AH1160">
        <v>1</v>
      </c>
      <c r="AI1160">
        <v>5</v>
      </c>
    </row>
    <row r="1161" spans="1:35" x14ac:dyDescent="0.2">
      <c r="A1161" s="102">
        <v>1249</v>
      </c>
      <c r="B1161">
        <v>4183</v>
      </c>
      <c r="C1161" t="s">
        <v>1432</v>
      </c>
      <c r="D1161" t="s">
        <v>1263</v>
      </c>
      <c r="E1161">
        <v>2400</v>
      </c>
      <c r="F1161">
        <v>2450</v>
      </c>
      <c r="G1161">
        <v>400</v>
      </c>
      <c r="H1161" t="s">
        <v>1239</v>
      </c>
      <c r="I1161">
        <v>8316</v>
      </c>
      <c r="J1161" t="s">
        <v>1455</v>
      </c>
      <c r="K1161" t="s">
        <v>1294</v>
      </c>
      <c r="L1161">
        <v>3614</v>
      </c>
      <c r="M1161">
        <v>3640</v>
      </c>
      <c r="N1161">
        <v>300</v>
      </c>
      <c r="O1161" t="s">
        <v>1242</v>
      </c>
      <c r="P1161">
        <v>0.77670842856085498</v>
      </c>
      <c r="Q1161">
        <v>0.84086421605357597</v>
      </c>
      <c r="R1161">
        <v>0.114574151968369</v>
      </c>
      <c r="S1161">
        <v>9.4483835227109403E-2</v>
      </c>
      <c r="T1161">
        <v>0.66552840964409199</v>
      </c>
      <c r="U1161">
        <v>0.66552840964409199</v>
      </c>
      <c r="V1161">
        <v>1.01040454579685</v>
      </c>
      <c r="W1161">
        <v>1.49</v>
      </c>
      <c r="X1161">
        <v>10.26</v>
      </c>
      <c r="Y1161">
        <v>-1855</v>
      </c>
      <c r="Z1161">
        <v>-109</v>
      </c>
      <c r="AA1161">
        <v>0.05</v>
      </c>
      <c r="AB1161">
        <v>17</v>
      </c>
      <c r="AC1161">
        <v>10</v>
      </c>
      <c r="AD1161">
        <v>7</v>
      </c>
      <c r="AE1161">
        <v>58.82</v>
      </c>
      <c r="AF1161">
        <v>14</v>
      </c>
      <c r="AG1161">
        <v>5</v>
      </c>
      <c r="AH1161">
        <v>4</v>
      </c>
      <c r="AI1161">
        <v>8</v>
      </c>
    </row>
    <row r="1162" spans="1:35" x14ac:dyDescent="0.2">
      <c r="A1162" s="102">
        <v>695</v>
      </c>
      <c r="B1162">
        <v>6371</v>
      </c>
      <c r="C1162" t="s">
        <v>1399</v>
      </c>
      <c r="D1162" t="s">
        <v>1251</v>
      </c>
      <c r="E1162">
        <v>3010</v>
      </c>
      <c r="F1162">
        <v>3070</v>
      </c>
      <c r="G1162">
        <v>300</v>
      </c>
      <c r="H1162" t="s">
        <v>1242</v>
      </c>
      <c r="I1162">
        <v>7240</v>
      </c>
      <c r="J1162" t="s">
        <v>782</v>
      </c>
      <c r="K1162" t="s">
        <v>1256</v>
      </c>
      <c r="L1162">
        <v>1472</v>
      </c>
      <c r="M1162">
        <v>1490</v>
      </c>
      <c r="N1162">
        <v>600</v>
      </c>
      <c r="O1162" t="s">
        <v>1239</v>
      </c>
      <c r="P1162">
        <v>0.80869701631914603</v>
      </c>
      <c r="Q1162">
        <v>0.88531327252067804</v>
      </c>
      <c r="R1162" s="15">
        <v>0.47868105322511301</v>
      </c>
      <c r="S1162">
        <v>2.3363107295725698E-2</v>
      </c>
      <c r="T1162">
        <v>-2.3204622737465002</v>
      </c>
      <c r="U1162">
        <v>2.3204622737465002</v>
      </c>
      <c r="V1162">
        <v>2.5637683881150499</v>
      </c>
      <c r="W1162">
        <v>-9.6999999999999993</v>
      </c>
      <c r="X1162">
        <v>2.93</v>
      </c>
      <c r="Y1162">
        <v>-2432</v>
      </c>
      <c r="Z1162">
        <v>-135</v>
      </c>
      <c r="AA1162">
        <v>0.05</v>
      </c>
      <c r="AB1162">
        <v>18</v>
      </c>
      <c r="AC1162">
        <v>9</v>
      </c>
      <c r="AD1162">
        <v>9</v>
      </c>
      <c r="AE1162">
        <v>50</v>
      </c>
      <c r="AF1162">
        <v>15</v>
      </c>
      <c r="AG1162">
        <v>5</v>
      </c>
      <c r="AH1162">
        <v>4</v>
      </c>
      <c r="AI1162">
        <v>9</v>
      </c>
    </row>
    <row r="1163" spans="1:35" x14ac:dyDescent="0.2">
      <c r="A1163" s="102">
        <v>34</v>
      </c>
      <c r="B1163">
        <v>2267</v>
      </c>
      <c r="C1163" t="s">
        <v>1481</v>
      </c>
      <c r="D1163" t="s">
        <v>1266</v>
      </c>
      <c r="E1163">
        <v>5210</v>
      </c>
      <c r="F1163">
        <v>5210</v>
      </c>
      <c r="G1163">
        <v>200</v>
      </c>
      <c r="H1163" t="s">
        <v>1242</v>
      </c>
      <c r="I1163">
        <v>9201</v>
      </c>
      <c r="J1163" t="s">
        <v>1496</v>
      </c>
      <c r="K1163" t="s">
        <v>1497</v>
      </c>
      <c r="L1163">
        <v>2853</v>
      </c>
      <c r="M1163">
        <v>2877.5</v>
      </c>
      <c r="N1163">
        <v>400</v>
      </c>
      <c r="O1163" t="s">
        <v>1239</v>
      </c>
      <c r="P1163">
        <v>0.87691192769443504</v>
      </c>
      <c r="Q1163">
        <v>0.95959695605724205</v>
      </c>
      <c r="R1163">
        <v>0.32873178017193799</v>
      </c>
      <c r="S1163" s="15">
        <v>1.0126474708342201E-2</v>
      </c>
      <c r="T1163">
        <v>-0.28344523573430203</v>
      </c>
      <c r="U1163">
        <v>0.28344523573430203</v>
      </c>
      <c r="V1163">
        <v>0.43968890235612101</v>
      </c>
      <c r="W1163">
        <v>-0.77</v>
      </c>
      <c r="X1163">
        <v>10.46</v>
      </c>
      <c r="Y1163">
        <v>-2547</v>
      </c>
      <c r="Z1163">
        <v>-849</v>
      </c>
      <c r="AA1163">
        <v>0.2</v>
      </c>
      <c r="AB1163">
        <v>3</v>
      </c>
      <c r="AC1163">
        <v>2</v>
      </c>
      <c r="AD1163">
        <v>1</v>
      </c>
      <c r="AE1163">
        <v>66.67</v>
      </c>
      <c r="AF1163">
        <v>15</v>
      </c>
      <c r="AG1163">
        <v>1</v>
      </c>
      <c r="AH1163">
        <v>1</v>
      </c>
      <c r="AI1163">
        <v>1</v>
      </c>
    </row>
    <row r="1164" spans="1:35" x14ac:dyDescent="0.2">
      <c r="A1164" s="102">
        <v>254</v>
      </c>
      <c r="B1164">
        <v>6371</v>
      </c>
      <c r="C1164" t="s">
        <v>1399</v>
      </c>
      <c r="D1164" t="s">
        <v>1251</v>
      </c>
      <c r="E1164">
        <v>3010</v>
      </c>
      <c r="F1164">
        <v>3070</v>
      </c>
      <c r="G1164">
        <v>300</v>
      </c>
      <c r="H1164" t="s">
        <v>1242</v>
      </c>
      <c r="I1164">
        <v>6472</v>
      </c>
      <c r="J1164" t="s">
        <v>60</v>
      </c>
      <c r="K1164" t="s">
        <v>1251</v>
      </c>
      <c r="L1164">
        <v>276</v>
      </c>
      <c r="M1164">
        <v>281</v>
      </c>
      <c r="N1164">
        <v>3300</v>
      </c>
      <c r="O1164" t="s">
        <v>1239</v>
      </c>
      <c r="P1164">
        <v>0.97169065172428903</v>
      </c>
      <c r="Q1164">
        <v>0.92042302655750896</v>
      </c>
      <c r="R1164">
        <v>4.6489580089667804E-3</v>
      </c>
      <c r="S1164">
        <v>5.48907175999475E-2</v>
      </c>
      <c r="T1164">
        <v>-1.22001967492171</v>
      </c>
      <c r="U1164">
        <v>1.22001967492171</v>
      </c>
      <c r="V1164">
        <v>0.71629074134619897</v>
      </c>
      <c r="W1164">
        <v>-2.68</v>
      </c>
      <c r="X1164">
        <v>0.68</v>
      </c>
      <c r="Y1164">
        <v>-2858</v>
      </c>
      <c r="Z1164">
        <v>-191</v>
      </c>
      <c r="AA1164">
        <v>0.04</v>
      </c>
      <c r="AB1164">
        <v>15</v>
      </c>
      <c r="AC1164">
        <v>9</v>
      </c>
      <c r="AD1164">
        <v>6</v>
      </c>
      <c r="AE1164">
        <v>60</v>
      </c>
      <c r="AF1164">
        <v>16</v>
      </c>
      <c r="AG1164">
        <v>3</v>
      </c>
      <c r="AH1164">
        <v>3</v>
      </c>
      <c r="AI1164">
        <v>9</v>
      </c>
    </row>
    <row r="1165" spans="1:35" x14ac:dyDescent="0.2">
      <c r="A1165" s="102">
        <v>1565</v>
      </c>
      <c r="B1165">
        <v>1812</v>
      </c>
      <c r="C1165" t="s">
        <v>1335</v>
      </c>
      <c r="D1165" t="s">
        <v>1249</v>
      </c>
      <c r="E1165">
        <v>1206</v>
      </c>
      <c r="F1165">
        <v>1220</v>
      </c>
      <c r="G1165">
        <v>800</v>
      </c>
      <c r="H1165" t="s">
        <v>1242</v>
      </c>
      <c r="I1165">
        <v>4004</v>
      </c>
      <c r="J1165" t="s">
        <v>1431</v>
      </c>
      <c r="K1165" t="s">
        <v>1263</v>
      </c>
      <c r="L1165">
        <v>2506</v>
      </c>
      <c r="M1165">
        <v>2572</v>
      </c>
      <c r="N1165">
        <v>400</v>
      </c>
      <c r="O1165" t="s">
        <v>1239</v>
      </c>
      <c r="P1165">
        <v>0.748970897755877</v>
      </c>
      <c r="Q1165">
        <v>0.813357089758457</v>
      </c>
      <c r="R1165">
        <v>0.211648812624844</v>
      </c>
      <c r="S1165" s="15">
        <v>5.3467987107838601E-2</v>
      </c>
      <c r="T1165">
        <v>-1.1976796570956101</v>
      </c>
      <c r="U1165">
        <v>1.1976796570956101</v>
      </c>
      <c r="V1165">
        <v>1.19382028494881</v>
      </c>
      <c r="W1165">
        <v>-5.13</v>
      </c>
      <c r="X1165">
        <v>5.13</v>
      </c>
      <c r="Y1165">
        <v>-3060</v>
      </c>
      <c r="Z1165">
        <v>-161</v>
      </c>
      <c r="AA1165">
        <v>-0.24</v>
      </c>
      <c r="AB1165">
        <v>19</v>
      </c>
      <c r="AC1165">
        <v>8</v>
      </c>
      <c r="AD1165">
        <v>11</v>
      </c>
      <c r="AE1165">
        <v>42.11</v>
      </c>
      <c r="AF1165">
        <v>10</v>
      </c>
      <c r="AG1165">
        <v>6</v>
      </c>
      <c r="AH1165">
        <v>8</v>
      </c>
      <c r="AI1165">
        <v>5</v>
      </c>
    </row>
    <row r="1166" spans="1:35" x14ac:dyDescent="0.2">
      <c r="A1166" s="102">
        <v>1050</v>
      </c>
      <c r="B1166">
        <v>4186</v>
      </c>
      <c r="C1166" t="s">
        <v>664</v>
      </c>
      <c r="D1166" t="s">
        <v>1263</v>
      </c>
      <c r="E1166">
        <v>4130</v>
      </c>
      <c r="F1166">
        <v>4240</v>
      </c>
      <c r="G1166">
        <v>200</v>
      </c>
      <c r="H1166" t="s">
        <v>1242</v>
      </c>
      <c r="I1166">
        <v>4739</v>
      </c>
      <c r="J1166" t="s">
        <v>1291</v>
      </c>
      <c r="K1166" t="s">
        <v>1241</v>
      </c>
      <c r="L1166">
        <v>3195</v>
      </c>
      <c r="M1166">
        <v>3265</v>
      </c>
      <c r="N1166">
        <v>300</v>
      </c>
      <c r="O1166" t="s">
        <v>1239</v>
      </c>
      <c r="P1166">
        <v>0.84738052281563703</v>
      </c>
      <c r="Q1166">
        <v>0.85530738932980699</v>
      </c>
      <c r="R1166">
        <v>7.7522654566038102E-2</v>
      </c>
      <c r="S1166">
        <v>3.67014508027678E-2</v>
      </c>
      <c r="T1166">
        <v>-1.83670646126792</v>
      </c>
      <c r="U1166">
        <v>1.83670646126792</v>
      </c>
      <c r="V1166">
        <v>1.22315383894086</v>
      </c>
      <c r="W1166">
        <v>-6.97</v>
      </c>
      <c r="X1166">
        <v>15.51</v>
      </c>
      <c r="Y1166">
        <v>-3389</v>
      </c>
      <c r="Z1166">
        <v>-261</v>
      </c>
      <c r="AA1166">
        <v>0.2</v>
      </c>
      <c r="AB1166">
        <v>13</v>
      </c>
      <c r="AC1166">
        <v>7</v>
      </c>
      <c r="AD1166">
        <v>6</v>
      </c>
      <c r="AE1166">
        <v>53.85</v>
      </c>
      <c r="AF1166">
        <v>10</v>
      </c>
      <c r="AG1166">
        <v>7</v>
      </c>
      <c r="AH1166">
        <v>6</v>
      </c>
      <c r="AI1166">
        <v>0</v>
      </c>
    </row>
    <row r="1167" spans="1:35" x14ac:dyDescent="0.2">
      <c r="A1167" s="102">
        <v>95</v>
      </c>
      <c r="B1167">
        <v>1808</v>
      </c>
      <c r="C1167" t="s">
        <v>567</v>
      </c>
      <c r="D1167" t="s">
        <v>1249</v>
      </c>
      <c r="E1167">
        <v>1348</v>
      </c>
      <c r="F1167">
        <v>1347</v>
      </c>
      <c r="G1167">
        <v>800</v>
      </c>
      <c r="H1167" t="s">
        <v>1242</v>
      </c>
      <c r="I1167">
        <v>1860</v>
      </c>
      <c r="J1167" t="s">
        <v>54</v>
      </c>
      <c r="K1167" t="s">
        <v>1249</v>
      </c>
      <c r="L1167">
        <v>678</v>
      </c>
      <c r="M1167">
        <v>678</v>
      </c>
      <c r="N1167">
        <v>1600</v>
      </c>
      <c r="O1167" t="s">
        <v>1239</v>
      </c>
      <c r="P1167">
        <v>0.75417931442809805</v>
      </c>
      <c r="Q1167">
        <v>0.945009378494019</v>
      </c>
      <c r="R1167">
        <v>4.1148050862176197E-2</v>
      </c>
      <c r="S1167">
        <v>3.6991812218772499E-2</v>
      </c>
      <c r="T1167">
        <v>-1.2109497895353201</v>
      </c>
      <c r="U1167">
        <v>1.2109497895353201</v>
      </c>
      <c r="V1167">
        <v>1.55023154381009</v>
      </c>
      <c r="W1167">
        <v>-2.41</v>
      </c>
      <c r="X1167">
        <v>0.67</v>
      </c>
      <c r="Y1167">
        <v>-3730</v>
      </c>
      <c r="Z1167">
        <v>-233</v>
      </c>
      <c r="AA1167">
        <v>-0.06</v>
      </c>
      <c r="AB1167">
        <v>16</v>
      </c>
      <c r="AC1167">
        <v>8</v>
      </c>
      <c r="AD1167">
        <v>8</v>
      </c>
      <c r="AE1167">
        <v>50</v>
      </c>
      <c r="AF1167">
        <v>12</v>
      </c>
      <c r="AG1167">
        <v>5</v>
      </c>
      <c r="AH1167">
        <v>3</v>
      </c>
      <c r="AI1167">
        <v>8</v>
      </c>
    </row>
    <row r="1168" spans="1:35" x14ac:dyDescent="0.2">
      <c r="A1168" s="102">
        <v>1106</v>
      </c>
      <c r="B1168">
        <v>5020</v>
      </c>
      <c r="C1168" t="s">
        <v>1573</v>
      </c>
      <c r="D1168" t="s">
        <v>1500</v>
      </c>
      <c r="E1168">
        <v>460.9</v>
      </c>
      <c r="F1168">
        <v>464.7</v>
      </c>
      <c r="G1168">
        <v>2100</v>
      </c>
      <c r="H1168" t="s">
        <v>1239</v>
      </c>
      <c r="I1168">
        <v>5214</v>
      </c>
      <c r="J1168" t="s">
        <v>1518</v>
      </c>
      <c r="K1168" t="s">
        <v>1238</v>
      </c>
      <c r="L1168">
        <v>1953</v>
      </c>
      <c r="M1168">
        <v>1984</v>
      </c>
      <c r="N1168">
        <v>500</v>
      </c>
      <c r="O1168" t="s">
        <v>1242</v>
      </c>
      <c r="P1168">
        <v>0.86535700148137495</v>
      </c>
      <c r="Q1168">
        <v>0.85084984091470595</v>
      </c>
      <c r="R1168">
        <v>2.5857413706857901E-2</v>
      </c>
      <c r="S1168">
        <v>1.6426881980960002E-2</v>
      </c>
      <c r="T1168">
        <v>2.7526746592092999</v>
      </c>
      <c r="U1168">
        <v>2.7526746592092999</v>
      </c>
      <c r="V1168">
        <v>2.6380075087889501</v>
      </c>
      <c r="W1168">
        <v>9.67</v>
      </c>
      <c r="X1168">
        <v>1.63</v>
      </c>
      <c r="Y1168">
        <v>-4970</v>
      </c>
      <c r="Z1168">
        <v>-276</v>
      </c>
      <c r="AA1168">
        <v>-0.02</v>
      </c>
      <c r="AB1168">
        <v>18</v>
      </c>
      <c r="AC1168">
        <v>9</v>
      </c>
      <c r="AD1168">
        <v>9</v>
      </c>
      <c r="AE1168">
        <v>50</v>
      </c>
      <c r="AF1168">
        <v>11</v>
      </c>
      <c r="AG1168">
        <v>8</v>
      </c>
      <c r="AH1168">
        <v>7</v>
      </c>
      <c r="AI1168">
        <v>3</v>
      </c>
    </row>
    <row r="1169" spans="1:35" x14ac:dyDescent="0.2">
      <c r="A1169" s="102">
        <v>404</v>
      </c>
      <c r="B1169">
        <v>1812</v>
      </c>
      <c r="C1169" t="s">
        <v>1335</v>
      </c>
      <c r="D1169" t="s">
        <v>1249</v>
      </c>
      <c r="E1169">
        <v>1206</v>
      </c>
      <c r="F1169">
        <v>1220</v>
      </c>
      <c r="G1169">
        <v>900</v>
      </c>
      <c r="H1169" t="s">
        <v>1242</v>
      </c>
      <c r="I1169">
        <v>8377</v>
      </c>
      <c r="J1169" t="s">
        <v>1360</v>
      </c>
      <c r="K1169" t="s">
        <v>1294</v>
      </c>
      <c r="L1169">
        <v>970</v>
      </c>
      <c r="M1169">
        <v>971</v>
      </c>
      <c r="N1169">
        <v>1100</v>
      </c>
      <c r="O1169" t="s">
        <v>1239</v>
      </c>
      <c r="P1169">
        <v>0.88072242460605799</v>
      </c>
      <c r="Q1169">
        <v>0.90690436861346502</v>
      </c>
      <c r="R1169">
        <v>0.19439764337660301</v>
      </c>
      <c r="S1169">
        <v>1.00045397729542E-2</v>
      </c>
      <c r="T1169">
        <v>-1.3272303966422001</v>
      </c>
      <c r="U1169">
        <v>1.3272303966422001</v>
      </c>
      <c r="V1169">
        <v>1.68544215343966</v>
      </c>
      <c r="W1169">
        <v>-3.58</v>
      </c>
      <c r="X1169">
        <v>2.72</v>
      </c>
      <c r="Y1169">
        <v>-5183</v>
      </c>
      <c r="Z1169">
        <v>-288</v>
      </c>
      <c r="AA1169">
        <v>-0.04</v>
      </c>
      <c r="AB1169">
        <v>18</v>
      </c>
      <c r="AC1169">
        <v>10</v>
      </c>
      <c r="AD1169">
        <v>8</v>
      </c>
      <c r="AE1169">
        <v>55.56</v>
      </c>
      <c r="AF1169">
        <v>10</v>
      </c>
      <c r="AG1169">
        <v>6</v>
      </c>
      <c r="AH1169">
        <v>5</v>
      </c>
      <c r="AI1169">
        <v>7</v>
      </c>
    </row>
    <row r="1170" spans="1:35" x14ac:dyDescent="0.2">
      <c r="A1170" s="102">
        <v>706</v>
      </c>
      <c r="B1170">
        <v>6988</v>
      </c>
      <c r="C1170" t="s">
        <v>62</v>
      </c>
      <c r="D1170" t="s">
        <v>1263</v>
      </c>
      <c r="E1170">
        <v>5630</v>
      </c>
      <c r="F1170">
        <v>5710</v>
      </c>
      <c r="G1170">
        <v>100</v>
      </c>
      <c r="H1170" t="s">
        <v>1242</v>
      </c>
      <c r="I1170">
        <v>7984</v>
      </c>
      <c r="J1170" t="s">
        <v>820</v>
      </c>
      <c r="K1170" t="s">
        <v>1262</v>
      </c>
      <c r="L1170">
        <v>1523</v>
      </c>
      <c r="M1170">
        <v>1548</v>
      </c>
      <c r="N1170">
        <v>400</v>
      </c>
      <c r="O1170" t="s">
        <v>1239</v>
      </c>
      <c r="P1170">
        <v>0.68066800360841595</v>
      </c>
      <c r="Q1170">
        <v>0.88426258974621796</v>
      </c>
      <c r="R1170">
        <v>5.3011177302005096E-4</v>
      </c>
      <c r="S1170">
        <v>1.0006259388359799E-2</v>
      </c>
      <c r="T1170">
        <v>-0.98576380739893898</v>
      </c>
      <c r="U1170">
        <v>0.98576380739893898</v>
      </c>
      <c r="V1170">
        <v>0.65909903481809795</v>
      </c>
      <c r="W1170">
        <v>-1.95</v>
      </c>
      <c r="X1170">
        <v>8.44</v>
      </c>
      <c r="Y1170">
        <v>-6002</v>
      </c>
      <c r="Z1170">
        <v>-429</v>
      </c>
      <c r="AA1170">
        <v>-0.28000000000000003</v>
      </c>
      <c r="AB1170">
        <v>14</v>
      </c>
      <c r="AC1170">
        <v>7</v>
      </c>
      <c r="AD1170">
        <v>7</v>
      </c>
      <c r="AE1170">
        <v>50</v>
      </c>
      <c r="AF1170">
        <v>12</v>
      </c>
      <c r="AG1170">
        <v>5</v>
      </c>
      <c r="AH1170">
        <v>5</v>
      </c>
      <c r="AI1170">
        <v>4</v>
      </c>
    </row>
    <row r="1171" spans="1:35" x14ac:dyDescent="0.2">
      <c r="A1171" s="102">
        <v>1427</v>
      </c>
      <c r="B1171">
        <v>4043</v>
      </c>
      <c r="C1171" t="s">
        <v>1517</v>
      </c>
      <c r="D1171" t="s">
        <v>1263</v>
      </c>
      <c r="E1171">
        <v>2513</v>
      </c>
      <c r="F1171">
        <v>2586</v>
      </c>
      <c r="G1171">
        <v>400</v>
      </c>
      <c r="H1171" t="s">
        <v>1242</v>
      </c>
      <c r="I1171">
        <v>7186</v>
      </c>
      <c r="J1171" t="s">
        <v>543</v>
      </c>
      <c r="K1171" t="s">
        <v>1294</v>
      </c>
      <c r="L1171">
        <v>401</v>
      </c>
      <c r="M1171">
        <v>404</v>
      </c>
      <c r="N1171">
        <v>2600</v>
      </c>
      <c r="O1171" t="s">
        <v>1239</v>
      </c>
      <c r="P1171">
        <v>0.82525655896705696</v>
      </c>
      <c r="Q1171">
        <v>0.82543155904741705</v>
      </c>
      <c r="R1171">
        <v>0.37251294425966403</v>
      </c>
      <c r="S1171">
        <v>1.9576570611131199E-2</v>
      </c>
      <c r="T1171">
        <v>-0.74518303768040495</v>
      </c>
      <c r="U1171">
        <v>0.74518303768040495</v>
      </c>
      <c r="V1171">
        <v>0.69015593699701705</v>
      </c>
      <c r="W1171">
        <v>-1.83</v>
      </c>
      <c r="X1171">
        <v>1.55</v>
      </c>
      <c r="Y1171">
        <v>-6264</v>
      </c>
      <c r="Z1171">
        <v>-368</v>
      </c>
      <c r="AA1171">
        <v>0</v>
      </c>
      <c r="AB1171">
        <v>17</v>
      </c>
      <c r="AC1171">
        <v>8</v>
      </c>
      <c r="AD1171">
        <v>9</v>
      </c>
      <c r="AE1171">
        <v>47.06</v>
      </c>
      <c r="AF1171">
        <v>10</v>
      </c>
      <c r="AG1171">
        <v>7</v>
      </c>
      <c r="AH1171">
        <v>6</v>
      </c>
      <c r="AI1171">
        <v>4</v>
      </c>
    </row>
    <row r="1172" spans="1:35" x14ac:dyDescent="0.2">
      <c r="A1172" s="102">
        <v>241</v>
      </c>
      <c r="B1172">
        <v>5947</v>
      </c>
      <c r="C1172" t="s">
        <v>228</v>
      </c>
      <c r="D1172" t="s">
        <v>1436</v>
      </c>
      <c r="E1172">
        <v>7790</v>
      </c>
      <c r="F1172">
        <v>7950</v>
      </c>
      <c r="G1172">
        <v>100</v>
      </c>
      <c r="H1172" t="s">
        <v>1239</v>
      </c>
      <c r="I1172">
        <v>7205</v>
      </c>
      <c r="J1172" t="s">
        <v>57</v>
      </c>
      <c r="K1172" t="s">
        <v>1256</v>
      </c>
      <c r="L1172">
        <v>955</v>
      </c>
      <c r="M1172">
        <v>974</v>
      </c>
      <c r="N1172">
        <v>800</v>
      </c>
      <c r="O1172" t="s">
        <v>1242</v>
      </c>
      <c r="P1172">
        <v>0.83092366872877399</v>
      </c>
      <c r="Q1172">
        <v>0.92273954473073405</v>
      </c>
      <c r="R1172">
        <v>0.15744913169758101</v>
      </c>
      <c r="S1172">
        <v>6.0792500180166097E-2</v>
      </c>
      <c r="T1172">
        <v>1.7789053659537299</v>
      </c>
      <c r="U1172">
        <v>1.7789053659537299</v>
      </c>
      <c r="V1172">
        <v>1.70586018049309</v>
      </c>
      <c r="W1172">
        <v>6.36</v>
      </c>
      <c r="X1172">
        <v>1.99</v>
      </c>
      <c r="Y1172">
        <v>-6389</v>
      </c>
      <c r="Z1172">
        <v>-532</v>
      </c>
      <c r="AA1172">
        <v>0.04</v>
      </c>
      <c r="AB1172">
        <v>12</v>
      </c>
      <c r="AC1172">
        <v>5</v>
      </c>
      <c r="AD1172">
        <v>7</v>
      </c>
      <c r="AE1172">
        <v>41.67</v>
      </c>
      <c r="AF1172">
        <v>13</v>
      </c>
      <c r="AG1172">
        <v>3</v>
      </c>
      <c r="AH1172">
        <v>2</v>
      </c>
      <c r="AI1172">
        <v>7</v>
      </c>
    </row>
    <row r="1173" spans="1:35" x14ac:dyDescent="0.2">
      <c r="A1173" s="102">
        <v>1036</v>
      </c>
      <c r="B1173">
        <v>4634</v>
      </c>
      <c r="C1173" t="s">
        <v>63</v>
      </c>
      <c r="D1173" t="s">
        <v>1263</v>
      </c>
      <c r="E1173">
        <v>2310</v>
      </c>
      <c r="F1173">
        <v>2274</v>
      </c>
      <c r="G1173">
        <v>400</v>
      </c>
      <c r="H1173" t="s">
        <v>1239</v>
      </c>
      <c r="I1173">
        <v>7180</v>
      </c>
      <c r="J1173" t="s">
        <v>1068</v>
      </c>
      <c r="K1173" t="s">
        <v>1294</v>
      </c>
      <c r="L1173">
        <v>390</v>
      </c>
      <c r="M1173">
        <v>393</v>
      </c>
      <c r="N1173">
        <v>2300</v>
      </c>
      <c r="O1173" t="s">
        <v>1242</v>
      </c>
      <c r="P1173">
        <v>0.89279937469057502</v>
      </c>
      <c r="Q1173">
        <v>0.85636231422384901</v>
      </c>
      <c r="R1173">
        <v>0.30722157593381699</v>
      </c>
      <c r="S1173">
        <v>2.6369250503074398E-2</v>
      </c>
      <c r="T1173">
        <v>1.0104008993556599</v>
      </c>
      <c r="U1173">
        <v>1.0104008993556599</v>
      </c>
      <c r="V1173">
        <v>1.6055057844184699</v>
      </c>
      <c r="W1173">
        <v>3.18</v>
      </c>
      <c r="X1173">
        <v>0.63</v>
      </c>
      <c r="Y1173">
        <v>-6645</v>
      </c>
      <c r="Z1173">
        <v>-369</v>
      </c>
      <c r="AA1173">
        <v>-0.05</v>
      </c>
      <c r="AB1173">
        <v>18</v>
      </c>
      <c r="AC1173">
        <v>8</v>
      </c>
      <c r="AD1173">
        <v>10</v>
      </c>
      <c r="AE1173">
        <v>44.44</v>
      </c>
      <c r="AF1173">
        <v>13</v>
      </c>
      <c r="AG1173">
        <v>6</v>
      </c>
      <c r="AH1173">
        <v>4</v>
      </c>
      <c r="AI1173">
        <v>8</v>
      </c>
    </row>
    <row r="1174" spans="1:35" x14ac:dyDescent="0.2">
      <c r="A1174" s="102">
        <v>405</v>
      </c>
      <c r="B1174">
        <v>3148</v>
      </c>
      <c r="C1174" t="s">
        <v>620</v>
      </c>
      <c r="D1174" t="s">
        <v>1264</v>
      </c>
      <c r="E1174">
        <v>2600</v>
      </c>
      <c r="F1174">
        <v>2570</v>
      </c>
      <c r="G1174">
        <v>400</v>
      </c>
      <c r="H1174" t="s">
        <v>1242</v>
      </c>
      <c r="I1174">
        <v>4530</v>
      </c>
      <c r="J1174" t="s">
        <v>1019</v>
      </c>
      <c r="K1174" t="s">
        <v>1261</v>
      </c>
      <c r="L1174">
        <v>5270</v>
      </c>
      <c r="M1174">
        <v>5230</v>
      </c>
      <c r="N1174">
        <v>200</v>
      </c>
      <c r="O1174" t="s">
        <v>1239</v>
      </c>
      <c r="P1174">
        <v>0.83190798199742999</v>
      </c>
      <c r="Q1174">
        <v>0.906796179402105</v>
      </c>
      <c r="R1174" s="15">
        <v>1.2135675800474701E-2</v>
      </c>
      <c r="S1174">
        <v>2.2813239596819499E-2</v>
      </c>
      <c r="T1174">
        <v>-0.95818915438809404</v>
      </c>
      <c r="U1174">
        <v>0.95818915438809404</v>
      </c>
      <c r="V1174">
        <v>1.4935174123349499</v>
      </c>
      <c r="W1174">
        <v>-3.64</v>
      </c>
      <c r="X1174">
        <v>1.72</v>
      </c>
      <c r="Y1174">
        <v>-7009</v>
      </c>
      <c r="Z1174">
        <v>-637</v>
      </c>
      <c r="AA1174">
        <v>-0.13</v>
      </c>
      <c r="AB1174">
        <v>11</v>
      </c>
      <c r="AC1174">
        <v>4</v>
      </c>
      <c r="AD1174">
        <v>7</v>
      </c>
      <c r="AE1174">
        <v>36.36</v>
      </c>
      <c r="AF1174">
        <v>12</v>
      </c>
      <c r="AG1174">
        <v>2</v>
      </c>
      <c r="AH1174">
        <v>2</v>
      </c>
      <c r="AI1174">
        <v>7</v>
      </c>
    </row>
    <row r="1175" spans="1:35" x14ac:dyDescent="0.2">
      <c r="A1175" s="102">
        <v>1623</v>
      </c>
      <c r="B1175">
        <v>4631</v>
      </c>
      <c r="C1175" t="s">
        <v>1498</v>
      </c>
      <c r="D1175" t="s">
        <v>1263</v>
      </c>
      <c r="E1175">
        <v>2794</v>
      </c>
      <c r="F1175">
        <v>2819</v>
      </c>
      <c r="G1175">
        <v>300</v>
      </c>
      <c r="H1175" t="s">
        <v>1239</v>
      </c>
      <c r="I1175">
        <v>8276</v>
      </c>
      <c r="J1175" t="s">
        <v>856</v>
      </c>
      <c r="K1175" t="s">
        <v>1264</v>
      </c>
      <c r="L1175">
        <v>1836</v>
      </c>
      <c r="M1175">
        <v>1801</v>
      </c>
      <c r="N1175">
        <v>500</v>
      </c>
      <c r="O1175" t="s">
        <v>1242</v>
      </c>
      <c r="P1175">
        <v>0.68855136972449504</v>
      </c>
      <c r="Q1175">
        <v>0.80743047699755899</v>
      </c>
      <c r="R1175">
        <v>2.2285308164219701E-2</v>
      </c>
      <c r="S1175">
        <v>5.04546428573747E-2</v>
      </c>
      <c r="T1175">
        <v>1.8116576335083101</v>
      </c>
      <c r="U1175">
        <v>1.8116576335083101</v>
      </c>
      <c r="V1175">
        <v>1.5329345001491299</v>
      </c>
      <c r="W1175">
        <v>5.15</v>
      </c>
      <c r="X1175">
        <v>6.48</v>
      </c>
      <c r="Y1175">
        <v>-7039</v>
      </c>
      <c r="Z1175">
        <v>-503</v>
      </c>
      <c r="AA1175">
        <v>-0.04</v>
      </c>
      <c r="AB1175">
        <v>14</v>
      </c>
      <c r="AC1175">
        <v>8</v>
      </c>
      <c r="AD1175">
        <v>6</v>
      </c>
      <c r="AE1175">
        <v>57.14</v>
      </c>
      <c r="AF1175">
        <v>15</v>
      </c>
      <c r="AG1175">
        <v>3</v>
      </c>
      <c r="AH1175">
        <v>4</v>
      </c>
      <c r="AI1175">
        <v>7</v>
      </c>
    </row>
    <row r="1176" spans="1:35" x14ac:dyDescent="0.2">
      <c r="A1176" s="102">
        <v>1061</v>
      </c>
      <c r="B1176">
        <v>5802</v>
      </c>
      <c r="C1176" t="s">
        <v>1460</v>
      </c>
      <c r="D1176" t="s">
        <v>1254</v>
      </c>
      <c r="E1176">
        <v>1370</v>
      </c>
      <c r="F1176">
        <v>1389.5</v>
      </c>
      <c r="G1176">
        <v>700</v>
      </c>
      <c r="H1176" t="s">
        <v>1242</v>
      </c>
      <c r="I1176">
        <v>9069</v>
      </c>
      <c r="J1176" t="s">
        <v>1349</v>
      </c>
      <c r="K1176" t="s">
        <v>1359</v>
      </c>
      <c r="L1176">
        <v>813</v>
      </c>
      <c r="M1176">
        <v>827</v>
      </c>
      <c r="N1176">
        <v>1200</v>
      </c>
      <c r="O1176" t="s">
        <v>1239</v>
      </c>
      <c r="P1176">
        <v>0.88902934589836202</v>
      </c>
      <c r="Q1176">
        <v>0.85468291549581898</v>
      </c>
      <c r="R1176">
        <v>0.107368725077526</v>
      </c>
      <c r="S1176">
        <v>1.4079410149345901E-2</v>
      </c>
      <c r="T1176">
        <v>-1.1630068428042</v>
      </c>
      <c r="U1176">
        <v>1.1630068428042</v>
      </c>
      <c r="V1176">
        <v>1.2599222547039099</v>
      </c>
      <c r="W1176">
        <v>-3.63</v>
      </c>
      <c r="X1176">
        <v>2.0299999999999998</v>
      </c>
      <c r="Y1176">
        <v>-7181</v>
      </c>
      <c r="Z1176">
        <v>-449</v>
      </c>
      <c r="AA1176">
        <v>-0.02</v>
      </c>
      <c r="AB1176">
        <v>16</v>
      </c>
      <c r="AC1176">
        <v>8</v>
      </c>
      <c r="AD1176">
        <v>8</v>
      </c>
      <c r="AE1176">
        <v>50</v>
      </c>
      <c r="AF1176">
        <v>14</v>
      </c>
      <c r="AG1176">
        <v>4</v>
      </c>
      <c r="AH1176">
        <v>3</v>
      </c>
      <c r="AI1176">
        <v>9</v>
      </c>
    </row>
    <row r="1177" spans="1:35" x14ac:dyDescent="0.2">
      <c r="A1177" s="102">
        <v>820</v>
      </c>
      <c r="B1177">
        <v>4061</v>
      </c>
      <c r="C1177" t="s">
        <v>1473</v>
      </c>
      <c r="D1177" t="s">
        <v>1263</v>
      </c>
      <c r="E1177">
        <v>2818</v>
      </c>
      <c r="F1177">
        <v>2847</v>
      </c>
      <c r="G1177">
        <v>300</v>
      </c>
      <c r="H1177" t="s">
        <v>1239</v>
      </c>
      <c r="I1177">
        <v>7167</v>
      </c>
      <c r="J1177" t="s">
        <v>1324</v>
      </c>
      <c r="K1177" t="s">
        <v>1294</v>
      </c>
      <c r="L1177">
        <v>228</v>
      </c>
      <c r="M1177">
        <v>219</v>
      </c>
      <c r="N1177">
        <v>3900</v>
      </c>
      <c r="O1177" t="s">
        <v>1242</v>
      </c>
      <c r="P1177">
        <v>0.95073804507739901</v>
      </c>
      <c r="Q1177">
        <v>0.874829105331422</v>
      </c>
      <c r="R1177" s="15">
        <v>0.16514388761874199</v>
      </c>
      <c r="S1177">
        <v>1.0955186365301E-2</v>
      </c>
      <c r="T1177">
        <v>2.8588756995949201</v>
      </c>
      <c r="U1177">
        <v>2.8588756995949201</v>
      </c>
      <c r="V1177">
        <v>2.10550035766365</v>
      </c>
      <c r="W1177">
        <v>8.4499999999999993</v>
      </c>
      <c r="X1177">
        <v>0</v>
      </c>
      <c r="Y1177">
        <v>-7908</v>
      </c>
      <c r="Z1177">
        <v>-377</v>
      </c>
      <c r="AA1177">
        <v>-0.01</v>
      </c>
      <c r="AB1177">
        <v>21</v>
      </c>
      <c r="AC1177">
        <v>10</v>
      </c>
      <c r="AD1177">
        <v>11</v>
      </c>
      <c r="AE1177">
        <v>47.62</v>
      </c>
      <c r="AF1177">
        <v>15</v>
      </c>
      <c r="AG1177">
        <v>5</v>
      </c>
      <c r="AH1177">
        <v>5</v>
      </c>
      <c r="AI1177">
        <v>11</v>
      </c>
    </row>
    <row r="1178" spans="1:35" x14ac:dyDescent="0.2">
      <c r="A1178" s="102">
        <v>413</v>
      </c>
      <c r="B1178">
        <v>2327</v>
      </c>
      <c r="C1178" t="s">
        <v>1644</v>
      </c>
      <c r="D1178" t="s">
        <v>1241</v>
      </c>
      <c r="E1178">
        <v>3180</v>
      </c>
      <c r="F1178">
        <v>3245</v>
      </c>
      <c r="G1178">
        <v>300</v>
      </c>
      <c r="H1178" t="s">
        <v>1239</v>
      </c>
      <c r="I1178">
        <v>6436</v>
      </c>
      <c r="J1178" t="s">
        <v>1643</v>
      </c>
      <c r="K1178" t="s">
        <v>1251</v>
      </c>
      <c r="L1178">
        <v>2690</v>
      </c>
      <c r="M1178">
        <v>2760</v>
      </c>
      <c r="N1178">
        <v>400</v>
      </c>
      <c r="O1178" t="s">
        <v>1242</v>
      </c>
      <c r="P1178">
        <v>0.76407675250696905</v>
      </c>
      <c r="Q1178">
        <v>0.90624806895934196</v>
      </c>
      <c r="R1178">
        <v>0.47507035637477801</v>
      </c>
      <c r="S1178">
        <v>1.2563250741441E-2</v>
      </c>
      <c r="T1178">
        <v>1.28509413276675</v>
      </c>
      <c r="U1178">
        <v>1.28509413276675</v>
      </c>
      <c r="V1178">
        <v>1.0078728735854401</v>
      </c>
      <c r="W1178">
        <v>4.9000000000000004</v>
      </c>
      <c r="X1178">
        <v>13.41</v>
      </c>
      <c r="Y1178">
        <v>-7922</v>
      </c>
      <c r="Z1178">
        <v>-396</v>
      </c>
      <c r="AA1178">
        <v>-0.12</v>
      </c>
      <c r="AB1178">
        <v>20</v>
      </c>
      <c r="AC1178">
        <v>11</v>
      </c>
      <c r="AD1178">
        <v>9</v>
      </c>
      <c r="AE1178">
        <v>55</v>
      </c>
      <c r="AF1178">
        <v>10</v>
      </c>
      <c r="AG1178">
        <v>8</v>
      </c>
      <c r="AH1178">
        <v>6</v>
      </c>
      <c r="AI1178">
        <v>6</v>
      </c>
    </row>
    <row r="1179" spans="1:35" x14ac:dyDescent="0.2">
      <c r="A1179" s="102">
        <v>225</v>
      </c>
      <c r="B1179">
        <v>8031</v>
      </c>
      <c r="C1179" t="s">
        <v>827</v>
      </c>
      <c r="D1179" t="s">
        <v>1246</v>
      </c>
      <c r="E1179">
        <v>1852</v>
      </c>
      <c r="F1179">
        <v>1869</v>
      </c>
      <c r="G1179">
        <v>500</v>
      </c>
      <c r="H1179" t="s">
        <v>1239</v>
      </c>
      <c r="I1179">
        <v>8425</v>
      </c>
      <c r="J1179" t="s">
        <v>1416</v>
      </c>
      <c r="K1179" t="s">
        <v>1245</v>
      </c>
      <c r="L1179">
        <v>3085</v>
      </c>
      <c r="M1179">
        <v>3115</v>
      </c>
      <c r="N1179">
        <v>300</v>
      </c>
      <c r="O1179" t="s">
        <v>1242</v>
      </c>
      <c r="P1179">
        <v>0.69620420954460804</v>
      </c>
      <c r="Q1179">
        <v>0.92497993537190804</v>
      </c>
      <c r="R1179">
        <v>0.111796867609515</v>
      </c>
      <c r="S1179">
        <v>6.2514562510159993E-2</v>
      </c>
      <c r="T1179">
        <v>0.78972142351733099</v>
      </c>
      <c r="U1179">
        <v>0.78972142351733099</v>
      </c>
      <c r="V1179">
        <v>0.86740246726966896</v>
      </c>
      <c r="W1179">
        <v>1.73</v>
      </c>
      <c r="X1179">
        <v>0</v>
      </c>
      <c r="Y1179">
        <v>-8066</v>
      </c>
      <c r="Z1179">
        <v>-733</v>
      </c>
      <c r="AA1179">
        <v>-0.08</v>
      </c>
      <c r="AB1179">
        <v>11</v>
      </c>
      <c r="AC1179">
        <v>5</v>
      </c>
      <c r="AD1179">
        <v>6</v>
      </c>
      <c r="AE1179">
        <v>45.45</v>
      </c>
      <c r="AF1179">
        <v>15</v>
      </c>
      <c r="AG1179">
        <v>2</v>
      </c>
      <c r="AH1179">
        <v>1</v>
      </c>
      <c r="AI1179">
        <v>8</v>
      </c>
    </row>
    <row r="1180" spans="1:35" x14ac:dyDescent="0.2">
      <c r="A1180" s="102">
        <v>998</v>
      </c>
      <c r="B1180">
        <v>6770</v>
      </c>
      <c r="C1180" t="s">
        <v>22</v>
      </c>
      <c r="D1180" t="s">
        <v>1244</v>
      </c>
      <c r="E1180">
        <v>1722</v>
      </c>
      <c r="F1180">
        <v>1786</v>
      </c>
      <c r="G1180">
        <v>600</v>
      </c>
      <c r="H1180" t="s">
        <v>1242</v>
      </c>
      <c r="I1180">
        <v>8002</v>
      </c>
      <c r="J1180" t="s">
        <v>27</v>
      </c>
      <c r="K1180" t="s">
        <v>1246</v>
      </c>
      <c r="L1180">
        <v>750</v>
      </c>
      <c r="M1180">
        <v>757.5</v>
      </c>
      <c r="N1180">
        <v>1400</v>
      </c>
      <c r="O1180" t="s">
        <v>1239</v>
      </c>
      <c r="P1180">
        <v>0.83255526890168197</v>
      </c>
      <c r="Q1180">
        <v>0.85899651088692397</v>
      </c>
      <c r="R1180">
        <v>0.26111280505686701</v>
      </c>
      <c r="S1180">
        <v>6.1911536374128502E-2</v>
      </c>
      <c r="T1180">
        <v>-2.06605706827879</v>
      </c>
      <c r="U1180">
        <v>2.06605706827879</v>
      </c>
      <c r="V1180">
        <v>2.2466654711324998</v>
      </c>
      <c r="W1180">
        <v>-23.5</v>
      </c>
      <c r="X1180">
        <v>1.04</v>
      </c>
      <c r="Y1180">
        <v>-8427</v>
      </c>
      <c r="Z1180">
        <v>-468</v>
      </c>
      <c r="AA1180">
        <v>0.06</v>
      </c>
      <c r="AB1180">
        <v>18</v>
      </c>
      <c r="AC1180">
        <v>11</v>
      </c>
      <c r="AD1180">
        <v>7</v>
      </c>
      <c r="AE1180">
        <v>61.11</v>
      </c>
      <c r="AF1180">
        <v>14</v>
      </c>
      <c r="AG1180">
        <v>5</v>
      </c>
      <c r="AH1180">
        <v>4</v>
      </c>
      <c r="AI1180">
        <v>9</v>
      </c>
    </row>
    <row r="1181" spans="1:35" x14ac:dyDescent="0.2">
      <c r="A1181" s="102">
        <v>1472</v>
      </c>
      <c r="B1181">
        <v>3407</v>
      </c>
      <c r="C1181" t="s">
        <v>1366</v>
      </c>
      <c r="D1181" t="s">
        <v>1263</v>
      </c>
      <c r="E1181">
        <v>951</v>
      </c>
      <c r="F1181">
        <v>986</v>
      </c>
      <c r="G1181">
        <v>1000</v>
      </c>
      <c r="H1181" t="s">
        <v>1242</v>
      </c>
      <c r="I1181">
        <v>4043</v>
      </c>
      <c r="J1181" t="s">
        <v>1517</v>
      </c>
      <c r="K1181" t="s">
        <v>1263</v>
      </c>
      <c r="L1181">
        <v>2513</v>
      </c>
      <c r="M1181">
        <v>2586</v>
      </c>
      <c r="N1181">
        <v>400</v>
      </c>
      <c r="O1181" t="s">
        <v>1239</v>
      </c>
      <c r="P1181">
        <v>0.79450454887757005</v>
      </c>
      <c r="Q1181">
        <v>0.82175936699007501</v>
      </c>
      <c r="R1181" s="15">
        <v>0.360182782399319</v>
      </c>
      <c r="S1181">
        <v>4.6024490408860398E-2</v>
      </c>
      <c r="T1181">
        <v>-1.91161822200941</v>
      </c>
      <c r="U1181">
        <v>1.91161822200941</v>
      </c>
      <c r="V1181">
        <v>2.1789390726969899</v>
      </c>
      <c r="W1181">
        <v>-8.32</v>
      </c>
      <c r="X1181">
        <v>4.68</v>
      </c>
      <c r="Y1181">
        <v>-8449</v>
      </c>
      <c r="Z1181">
        <v>-445</v>
      </c>
      <c r="AA1181">
        <v>0.02</v>
      </c>
      <c r="AB1181">
        <v>19</v>
      </c>
      <c r="AC1181">
        <v>10</v>
      </c>
      <c r="AD1181">
        <v>9</v>
      </c>
      <c r="AE1181">
        <v>52.63</v>
      </c>
      <c r="AF1181">
        <v>9</v>
      </c>
      <c r="AG1181">
        <v>8</v>
      </c>
      <c r="AH1181">
        <v>7</v>
      </c>
      <c r="AI1181">
        <v>4</v>
      </c>
    </row>
    <row r="1182" spans="1:35" x14ac:dyDescent="0.2">
      <c r="A1182" s="102">
        <v>847</v>
      </c>
      <c r="B1182">
        <v>4203</v>
      </c>
      <c r="C1182" t="s">
        <v>665</v>
      </c>
      <c r="D1182" t="s">
        <v>1263</v>
      </c>
      <c r="E1182">
        <v>3425</v>
      </c>
      <c r="F1182">
        <v>3510</v>
      </c>
      <c r="G1182">
        <v>300</v>
      </c>
      <c r="H1182" t="s">
        <v>1239</v>
      </c>
      <c r="I1182">
        <v>5631</v>
      </c>
      <c r="J1182" t="s">
        <v>1457</v>
      </c>
      <c r="K1182" t="s">
        <v>1251</v>
      </c>
      <c r="L1182">
        <v>1680</v>
      </c>
      <c r="M1182">
        <v>1670</v>
      </c>
      <c r="N1182">
        <v>600</v>
      </c>
      <c r="O1182" t="s">
        <v>1242</v>
      </c>
      <c r="P1182">
        <v>0.90310998830572697</v>
      </c>
      <c r="Q1182">
        <v>0.87217170093681995</v>
      </c>
      <c r="R1182">
        <v>0.253360096354938</v>
      </c>
      <c r="S1182">
        <v>3.63578476309964E-2</v>
      </c>
      <c r="T1182">
        <v>2.6122579285394498</v>
      </c>
      <c r="U1182">
        <v>2.6122579285394498</v>
      </c>
      <c r="V1182">
        <v>1.29004309559668</v>
      </c>
      <c r="W1182">
        <v>6.97</v>
      </c>
      <c r="X1182">
        <v>4.84</v>
      </c>
      <c r="Y1182">
        <v>-8844</v>
      </c>
      <c r="Z1182">
        <v>-680</v>
      </c>
      <c r="AA1182">
        <v>0.26</v>
      </c>
      <c r="AB1182">
        <v>13</v>
      </c>
      <c r="AC1182">
        <v>9</v>
      </c>
      <c r="AD1182">
        <v>4</v>
      </c>
      <c r="AE1182">
        <v>69.23</v>
      </c>
      <c r="AF1182">
        <v>11</v>
      </c>
      <c r="AG1182">
        <v>6</v>
      </c>
      <c r="AH1182">
        <v>4</v>
      </c>
      <c r="AI1182">
        <v>3</v>
      </c>
    </row>
    <row r="1183" spans="1:35" x14ac:dyDescent="0.2">
      <c r="A1183" s="102">
        <v>534</v>
      </c>
      <c r="B1183">
        <v>2331</v>
      </c>
      <c r="C1183" t="s">
        <v>1386</v>
      </c>
      <c r="D1183" t="s">
        <v>1253</v>
      </c>
      <c r="E1183">
        <v>5290</v>
      </c>
      <c r="F1183">
        <v>5310</v>
      </c>
      <c r="G1183">
        <v>200</v>
      </c>
      <c r="H1183" t="s">
        <v>1242</v>
      </c>
      <c r="I1183">
        <v>4686</v>
      </c>
      <c r="J1183" t="s">
        <v>1259</v>
      </c>
      <c r="K1183" t="s">
        <v>1241</v>
      </c>
      <c r="L1183">
        <v>4950</v>
      </c>
      <c r="M1183">
        <v>5330</v>
      </c>
      <c r="N1183">
        <v>200</v>
      </c>
      <c r="O1183" t="s">
        <v>1239</v>
      </c>
      <c r="P1183">
        <v>0.82335406154801105</v>
      </c>
      <c r="Q1183">
        <v>0.89801283178447799</v>
      </c>
      <c r="R1183" s="15">
        <v>3.3452851271737303E-5</v>
      </c>
      <c r="S1183">
        <v>2.2365264183911399E-2</v>
      </c>
      <c r="T1183">
        <v>-0.109070216084693</v>
      </c>
      <c r="U1183">
        <v>0.109070216084693</v>
      </c>
      <c r="V1183">
        <v>0.90694962791942901</v>
      </c>
      <c r="W1183">
        <v>-0.82</v>
      </c>
      <c r="X1183">
        <v>0.38</v>
      </c>
      <c r="Y1183">
        <v>-9227</v>
      </c>
      <c r="Z1183">
        <v>-615</v>
      </c>
      <c r="AA1183">
        <v>0.02</v>
      </c>
      <c r="AB1183">
        <v>15</v>
      </c>
      <c r="AC1183">
        <v>8</v>
      </c>
      <c r="AD1183">
        <v>7</v>
      </c>
      <c r="AE1183">
        <v>53.33</v>
      </c>
      <c r="AF1183">
        <v>11</v>
      </c>
      <c r="AG1183">
        <v>4</v>
      </c>
      <c r="AH1183">
        <v>6</v>
      </c>
      <c r="AI1183">
        <v>5</v>
      </c>
    </row>
    <row r="1184" spans="1:35" x14ac:dyDescent="0.2">
      <c r="A1184" s="102">
        <v>1532</v>
      </c>
      <c r="B1184">
        <v>5711</v>
      </c>
      <c r="C1184" t="s">
        <v>1916</v>
      </c>
      <c r="D1184" t="s">
        <v>1254</v>
      </c>
      <c r="E1184">
        <v>2669</v>
      </c>
      <c r="F1184">
        <v>2653</v>
      </c>
      <c r="G1184">
        <v>400</v>
      </c>
      <c r="H1184" t="s">
        <v>1239</v>
      </c>
      <c r="I1184">
        <v>5801</v>
      </c>
      <c r="J1184" t="s">
        <v>1520</v>
      </c>
      <c r="K1184" t="s">
        <v>1254</v>
      </c>
      <c r="L1184">
        <v>2469</v>
      </c>
      <c r="M1184">
        <v>2492</v>
      </c>
      <c r="N1184">
        <v>400</v>
      </c>
      <c r="O1184" t="s">
        <v>1242</v>
      </c>
      <c r="P1184">
        <v>0.80500028107553201</v>
      </c>
      <c r="Q1184">
        <v>0.81615768716318504</v>
      </c>
      <c r="R1184">
        <v>0.36524820839792399</v>
      </c>
      <c r="S1184">
        <v>6.0726518907156198E-2</v>
      </c>
      <c r="T1184">
        <v>0.59829496860875897</v>
      </c>
      <c r="U1184">
        <v>0.59829496860875897</v>
      </c>
      <c r="V1184">
        <v>1.1935656076519501</v>
      </c>
      <c r="W1184">
        <v>2.36</v>
      </c>
      <c r="X1184">
        <v>6.07</v>
      </c>
      <c r="Y1184">
        <v>-9286</v>
      </c>
      <c r="Z1184">
        <v>-1161</v>
      </c>
      <c r="AA1184">
        <v>-0.15</v>
      </c>
      <c r="AB1184">
        <v>8</v>
      </c>
      <c r="AC1184">
        <v>4</v>
      </c>
      <c r="AD1184">
        <v>4</v>
      </c>
      <c r="AE1184">
        <v>50</v>
      </c>
      <c r="AF1184">
        <v>14</v>
      </c>
      <c r="AG1184">
        <v>1</v>
      </c>
      <c r="AH1184">
        <v>3</v>
      </c>
      <c r="AI1184">
        <v>4</v>
      </c>
    </row>
    <row r="1185" spans="1:35" x14ac:dyDescent="0.2">
      <c r="A1185" s="102">
        <v>477</v>
      </c>
      <c r="B1185">
        <v>7186</v>
      </c>
      <c r="C1185" t="s">
        <v>543</v>
      </c>
      <c r="D1185" t="s">
        <v>1294</v>
      </c>
      <c r="E1185">
        <v>401</v>
      </c>
      <c r="F1185">
        <v>404</v>
      </c>
      <c r="G1185">
        <v>2600</v>
      </c>
      <c r="H1185" t="s">
        <v>1239</v>
      </c>
      <c r="I1185">
        <v>8341</v>
      </c>
      <c r="J1185" t="s">
        <v>865</v>
      </c>
      <c r="K1185" t="s">
        <v>1294</v>
      </c>
      <c r="L1185">
        <v>1480</v>
      </c>
      <c r="M1185">
        <v>1492</v>
      </c>
      <c r="N1185">
        <v>700</v>
      </c>
      <c r="O1185" t="s">
        <v>1242</v>
      </c>
      <c r="P1185">
        <v>0.94494168991663496</v>
      </c>
      <c r="Q1185">
        <v>0.90217076361503401</v>
      </c>
      <c r="R1185">
        <v>5.2084347038471798E-2</v>
      </c>
      <c r="S1185">
        <v>6.2805846701441806E-2</v>
      </c>
      <c r="T1185">
        <v>2.7561431427860699</v>
      </c>
      <c r="U1185">
        <v>2.7561431427860699</v>
      </c>
      <c r="V1185">
        <v>2.8053034533236301</v>
      </c>
      <c r="W1185">
        <v>6.06</v>
      </c>
      <c r="X1185">
        <v>0.56999999999999995</v>
      </c>
      <c r="Y1185">
        <v>-9824</v>
      </c>
      <c r="Z1185">
        <v>-578</v>
      </c>
      <c r="AA1185">
        <v>-0.06</v>
      </c>
      <c r="AB1185">
        <v>17</v>
      </c>
      <c r="AC1185">
        <v>7</v>
      </c>
      <c r="AD1185">
        <v>10</v>
      </c>
      <c r="AE1185">
        <v>41.18</v>
      </c>
      <c r="AF1185">
        <v>14</v>
      </c>
      <c r="AG1185">
        <v>5</v>
      </c>
      <c r="AH1185">
        <v>3</v>
      </c>
      <c r="AI1185">
        <v>9</v>
      </c>
    </row>
    <row r="1186" spans="1:35" x14ac:dyDescent="0.2">
      <c r="A1186" s="102">
        <v>941</v>
      </c>
      <c r="B1186">
        <v>3865</v>
      </c>
      <c r="C1186" t="s">
        <v>1189</v>
      </c>
      <c r="D1186" t="s">
        <v>1453</v>
      </c>
      <c r="E1186">
        <v>460</v>
      </c>
      <c r="F1186">
        <v>476</v>
      </c>
      <c r="G1186">
        <v>2000</v>
      </c>
      <c r="H1186" t="s">
        <v>1239</v>
      </c>
      <c r="I1186">
        <v>9603</v>
      </c>
      <c r="J1186" t="s">
        <v>1412</v>
      </c>
      <c r="K1186" t="s">
        <v>1253</v>
      </c>
      <c r="L1186">
        <v>2318</v>
      </c>
      <c r="M1186">
        <v>2329</v>
      </c>
      <c r="N1186">
        <v>400</v>
      </c>
      <c r="O1186" t="s">
        <v>1242</v>
      </c>
      <c r="P1186">
        <v>0.95511358988671802</v>
      </c>
      <c r="Q1186">
        <v>0.86366898219015797</v>
      </c>
      <c r="R1186">
        <v>0.209359188933852</v>
      </c>
      <c r="S1186">
        <v>4.8330506118452396E-3</v>
      </c>
      <c r="T1186">
        <v>1.6132196236682499</v>
      </c>
      <c r="U1186">
        <v>1.6132196236682499</v>
      </c>
      <c r="V1186">
        <v>0.93744553158946098</v>
      </c>
      <c r="W1186">
        <v>6.29</v>
      </c>
      <c r="X1186">
        <v>2.19</v>
      </c>
      <c r="Y1186">
        <v>-10142</v>
      </c>
      <c r="Z1186">
        <v>-441</v>
      </c>
      <c r="AA1186">
        <v>-0.02</v>
      </c>
      <c r="AB1186">
        <v>23</v>
      </c>
      <c r="AC1186">
        <v>11</v>
      </c>
      <c r="AD1186">
        <v>12</v>
      </c>
      <c r="AE1186">
        <v>47.83</v>
      </c>
      <c r="AF1186">
        <v>11</v>
      </c>
      <c r="AG1186">
        <v>9</v>
      </c>
      <c r="AH1186">
        <v>7</v>
      </c>
      <c r="AI1186">
        <v>7</v>
      </c>
    </row>
    <row r="1187" spans="1:35" x14ac:dyDescent="0.2">
      <c r="A1187" s="102">
        <v>489</v>
      </c>
      <c r="B1187">
        <v>2607</v>
      </c>
      <c r="C1187" t="s">
        <v>1267</v>
      </c>
      <c r="D1187" t="s">
        <v>1266</v>
      </c>
      <c r="E1187">
        <v>2641</v>
      </c>
      <c r="F1187">
        <v>2604</v>
      </c>
      <c r="G1187">
        <v>400</v>
      </c>
      <c r="H1187" t="s">
        <v>1242</v>
      </c>
      <c r="I1187">
        <v>3863</v>
      </c>
      <c r="J1187" t="s">
        <v>1454</v>
      </c>
      <c r="K1187" t="s">
        <v>1453</v>
      </c>
      <c r="L1187">
        <v>1633</v>
      </c>
      <c r="M1187">
        <v>1645</v>
      </c>
      <c r="N1187">
        <v>600</v>
      </c>
      <c r="O1187" t="s">
        <v>1239</v>
      </c>
      <c r="P1187">
        <v>0.91349346643820095</v>
      </c>
      <c r="Q1187">
        <v>0.90151279485251501</v>
      </c>
      <c r="R1187">
        <v>2.0553295399561598E-2</v>
      </c>
      <c r="S1187">
        <v>2.4226059408056898E-2</v>
      </c>
      <c r="T1187">
        <v>-0.78555188546885002</v>
      </c>
      <c r="U1187">
        <v>0.78555188546885002</v>
      </c>
      <c r="V1187">
        <v>0.170027027921309</v>
      </c>
      <c r="W1187">
        <v>-2.36</v>
      </c>
      <c r="X1187">
        <v>5.24</v>
      </c>
      <c r="Y1187">
        <v>-10496</v>
      </c>
      <c r="Z1187">
        <v>-807</v>
      </c>
      <c r="AA1187">
        <v>-0.17</v>
      </c>
      <c r="AB1187">
        <v>13</v>
      </c>
      <c r="AC1187">
        <v>4</v>
      </c>
      <c r="AD1187">
        <v>9</v>
      </c>
      <c r="AE1187">
        <v>30.77</v>
      </c>
      <c r="AF1187">
        <v>13</v>
      </c>
      <c r="AG1187">
        <v>3</v>
      </c>
      <c r="AH1187">
        <v>3</v>
      </c>
      <c r="AI1187">
        <v>7</v>
      </c>
    </row>
    <row r="1188" spans="1:35" x14ac:dyDescent="0.2">
      <c r="A1188" s="102">
        <v>1002</v>
      </c>
      <c r="B1188">
        <v>4114</v>
      </c>
      <c r="C1188" t="s">
        <v>1391</v>
      </c>
      <c r="D1188" t="s">
        <v>1263</v>
      </c>
      <c r="E1188">
        <v>5830</v>
      </c>
      <c r="F1188">
        <v>5800</v>
      </c>
      <c r="G1188">
        <v>100</v>
      </c>
      <c r="H1188" t="s">
        <v>1239</v>
      </c>
      <c r="I1188">
        <v>7189</v>
      </c>
      <c r="J1188" t="s">
        <v>42</v>
      </c>
      <c r="K1188" t="s">
        <v>1294</v>
      </c>
      <c r="L1188">
        <v>655</v>
      </c>
      <c r="M1188">
        <v>651</v>
      </c>
      <c r="N1188">
        <v>900</v>
      </c>
      <c r="O1188" t="s">
        <v>1242</v>
      </c>
      <c r="P1188">
        <v>0.89048168421775697</v>
      </c>
      <c r="Q1188">
        <v>0.85889041405000699</v>
      </c>
      <c r="R1188">
        <v>3.0913557300779701E-2</v>
      </c>
      <c r="S1188">
        <v>3.7099876636022197E-2</v>
      </c>
      <c r="T1188">
        <v>1.65383517301623</v>
      </c>
      <c r="U1188">
        <v>1.65383517301623</v>
      </c>
      <c r="V1188">
        <v>1.6353239815909699</v>
      </c>
      <c r="W1188">
        <v>7.85</v>
      </c>
      <c r="X1188">
        <v>1.02</v>
      </c>
      <c r="Y1188">
        <v>-10629</v>
      </c>
      <c r="Z1188">
        <v>-483</v>
      </c>
      <c r="AA1188">
        <v>-0.05</v>
      </c>
      <c r="AB1188">
        <v>22</v>
      </c>
      <c r="AC1188">
        <v>12</v>
      </c>
      <c r="AD1188">
        <v>10</v>
      </c>
      <c r="AE1188">
        <v>54.55</v>
      </c>
      <c r="AF1188">
        <v>11</v>
      </c>
      <c r="AG1188">
        <v>9</v>
      </c>
      <c r="AH1188">
        <v>7</v>
      </c>
      <c r="AI1188">
        <v>6</v>
      </c>
    </row>
    <row r="1189" spans="1:35" x14ac:dyDescent="0.2">
      <c r="A1189" s="102">
        <v>708</v>
      </c>
      <c r="B1189">
        <v>2267</v>
      </c>
      <c r="C1189" t="s">
        <v>1481</v>
      </c>
      <c r="D1189" t="s">
        <v>1266</v>
      </c>
      <c r="E1189">
        <v>5210</v>
      </c>
      <c r="F1189">
        <v>5210</v>
      </c>
      <c r="G1189">
        <v>200</v>
      </c>
      <c r="H1189" t="s">
        <v>1239</v>
      </c>
      <c r="I1189">
        <v>7276</v>
      </c>
      <c r="J1189" t="s">
        <v>1290</v>
      </c>
      <c r="K1189" t="s">
        <v>1244</v>
      </c>
      <c r="L1189">
        <v>4410</v>
      </c>
      <c r="M1189">
        <v>4445</v>
      </c>
      <c r="N1189">
        <v>200</v>
      </c>
      <c r="O1189" t="s">
        <v>1242</v>
      </c>
      <c r="P1189">
        <v>0.89283018415057502</v>
      </c>
      <c r="Q1189">
        <v>0.883904469354445</v>
      </c>
      <c r="R1189">
        <v>6.5712479257607398E-2</v>
      </c>
      <c r="S1189">
        <v>8.9902633425571199E-2</v>
      </c>
      <c r="T1189">
        <v>0.67498805964684205</v>
      </c>
      <c r="U1189">
        <v>0.67498805964684205</v>
      </c>
      <c r="V1189">
        <v>0.55935174028832901</v>
      </c>
      <c r="W1189">
        <v>2.58</v>
      </c>
      <c r="X1189">
        <v>14.68</v>
      </c>
      <c r="Y1189">
        <v>-10676</v>
      </c>
      <c r="Z1189">
        <v>-1068</v>
      </c>
      <c r="AA1189">
        <v>0.1</v>
      </c>
      <c r="AB1189">
        <v>10</v>
      </c>
      <c r="AC1189">
        <v>6</v>
      </c>
      <c r="AD1189">
        <v>4</v>
      </c>
      <c r="AE1189">
        <v>60</v>
      </c>
      <c r="AF1189">
        <v>10</v>
      </c>
      <c r="AG1189">
        <v>4</v>
      </c>
      <c r="AH1189">
        <v>3</v>
      </c>
      <c r="AI1189">
        <v>3</v>
      </c>
    </row>
    <row r="1190" spans="1:35" x14ac:dyDescent="0.2">
      <c r="A1190" s="102">
        <v>680</v>
      </c>
      <c r="B1190">
        <v>5947</v>
      </c>
      <c r="C1190" t="s">
        <v>228</v>
      </c>
      <c r="D1190" t="s">
        <v>1436</v>
      </c>
      <c r="E1190">
        <v>7790</v>
      </c>
      <c r="F1190">
        <v>7950</v>
      </c>
      <c r="G1190">
        <v>100</v>
      </c>
      <c r="H1190" t="s">
        <v>1239</v>
      </c>
      <c r="I1190">
        <v>6856</v>
      </c>
      <c r="J1190" t="s">
        <v>231</v>
      </c>
      <c r="K1190" t="s">
        <v>1244</v>
      </c>
      <c r="L1190">
        <v>6260</v>
      </c>
      <c r="M1190">
        <v>6240</v>
      </c>
      <c r="N1190">
        <v>100</v>
      </c>
      <c r="O1190" t="s">
        <v>1242</v>
      </c>
      <c r="P1190">
        <v>0.72672971232371597</v>
      </c>
      <c r="Q1190">
        <v>0.88647213158112903</v>
      </c>
      <c r="R1190" s="15">
        <v>0.14209729674670399</v>
      </c>
      <c r="S1190">
        <v>5.1801764725118597E-2</v>
      </c>
      <c r="T1190">
        <v>3.4419818009081502</v>
      </c>
      <c r="U1190">
        <v>3.4419818009081502</v>
      </c>
      <c r="V1190">
        <v>2.48914532715242</v>
      </c>
      <c r="W1190">
        <v>10.119999999999999</v>
      </c>
      <c r="X1190">
        <v>21.51</v>
      </c>
      <c r="Y1190">
        <v>-11447</v>
      </c>
      <c r="Z1190">
        <v>-11447</v>
      </c>
      <c r="AA1190">
        <v>-0.79</v>
      </c>
      <c r="AB1190">
        <v>1</v>
      </c>
      <c r="AC1190">
        <v>0</v>
      </c>
      <c r="AD1190">
        <v>1</v>
      </c>
      <c r="AE1190">
        <v>0</v>
      </c>
      <c r="AF1190">
        <v>16</v>
      </c>
      <c r="AG1190">
        <v>0</v>
      </c>
      <c r="AH1190">
        <v>0</v>
      </c>
      <c r="AI1190">
        <v>1</v>
      </c>
    </row>
    <row r="1191" spans="1:35" x14ac:dyDescent="0.2">
      <c r="A1191" s="102">
        <v>104</v>
      </c>
      <c r="B1191">
        <v>1833</v>
      </c>
      <c r="C1191" t="s">
        <v>1676</v>
      </c>
      <c r="D1191" t="s">
        <v>1249</v>
      </c>
      <c r="E1191">
        <v>2778</v>
      </c>
      <c r="F1191">
        <v>2757</v>
      </c>
      <c r="G1191">
        <v>300</v>
      </c>
      <c r="H1191" t="s">
        <v>1239</v>
      </c>
      <c r="I1191">
        <v>7261</v>
      </c>
      <c r="J1191" t="s">
        <v>1609</v>
      </c>
      <c r="K1191" t="s">
        <v>1256</v>
      </c>
      <c r="L1191">
        <v>854</v>
      </c>
      <c r="M1191">
        <v>836</v>
      </c>
      <c r="N1191">
        <v>1000</v>
      </c>
      <c r="O1191" t="s">
        <v>1242</v>
      </c>
      <c r="P1191">
        <v>0.76666834524650196</v>
      </c>
      <c r="Q1191">
        <v>0.94301371123278599</v>
      </c>
      <c r="R1191">
        <v>0.21495933863621799</v>
      </c>
      <c r="S1191">
        <v>1.7464882997086099E-2</v>
      </c>
      <c r="T1191">
        <v>1.96200462398748</v>
      </c>
      <c r="U1191">
        <v>1.96200462398748</v>
      </c>
      <c r="V1191">
        <v>3.2729530141837E-2</v>
      </c>
      <c r="W1191">
        <v>4.24</v>
      </c>
      <c r="X1191">
        <v>1.08</v>
      </c>
      <c r="Y1191">
        <v>-11803</v>
      </c>
      <c r="Z1191">
        <v>-590</v>
      </c>
      <c r="AA1191">
        <v>0.02</v>
      </c>
      <c r="AB1191">
        <v>20</v>
      </c>
      <c r="AC1191">
        <v>10</v>
      </c>
      <c r="AD1191">
        <v>10</v>
      </c>
      <c r="AE1191">
        <v>50</v>
      </c>
      <c r="AF1191">
        <v>13</v>
      </c>
      <c r="AG1191">
        <v>5</v>
      </c>
      <c r="AH1191">
        <v>4</v>
      </c>
      <c r="AI1191">
        <v>11</v>
      </c>
    </row>
    <row r="1192" spans="1:35" x14ac:dyDescent="0.2">
      <c r="A1192" s="102">
        <v>1316</v>
      </c>
      <c r="B1192">
        <v>1944</v>
      </c>
      <c r="C1192" t="s">
        <v>1549</v>
      </c>
      <c r="D1192" t="s">
        <v>1249</v>
      </c>
      <c r="E1192">
        <v>1704</v>
      </c>
      <c r="F1192">
        <v>1717</v>
      </c>
      <c r="G1192">
        <v>600</v>
      </c>
      <c r="H1192" t="s">
        <v>1239</v>
      </c>
      <c r="I1192">
        <v>4544</v>
      </c>
      <c r="J1192" t="s">
        <v>1666</v>
      </c>
      <c r="K1192" t="s">
        <v>1253</v>
      </c>
      <c r="L1192">
        <v>2772</v>
      </c>
      <c r="M1192">
        <v>2724</v>
      </c>
      <c r="N1192">
        <v>400</v>
      </c>
      <c r="O1192" t="s">
        <v>1242</v>
      </c>
      <c r="P1192">
        <v>0.63083055596806403</v>
      </c>
      <c r="Q1192">
        <v>0.83538827581234598</v>
      </c>
      <c r="R1192">
        <v>0.17005640614534501</v>
      </c>
      <c r="S1192">
        <v>3.2994619302536101E-4</v>
      </c>
      <c r="T1192">
        <v>0.180245712723729</v>
      </c>
      <c r="U1192">
        <v>0.180245712723729</v>
      </c>
      <c r="V1192">
        <v>0.84612804014335896</v>
      </c>
      <c r="W1192">
        <v>0.53</v>
      </c>
      <c r="X1192">
        <v>5.45</v>
      </c>
      <c r="Y1192">
        <v>-11848</v>
      </c>
      <c r="Z1192">
        <v>-539</v>
      </c>
      <c r="AA1192">
        <v>-0.06</v>
      </c>
      <c r="AB1192">
        <v>22</v>
      </c>
      <c r="AC1192">
        <v>10</v>
      </c>
      <c r="AD1192">
        <v>12</v>
      </c>
      <c r="AE1192">
        <v>45.45</v>
      </c>
      <c r="AF1192">
        <v>10</v>
      </c>
      <c r="AG1192">
        <v>6</v>
      </c>
      <c r="AH1192">
        <v>7</v>
      </c>
      <c r="AI1192">
        <v>9</v>
      </c>
    </row>
    <row r="1193" spans="1:35" x14ac:dyDescent="0.2">
      <c r="A1193" s="102">
        <v>1660</v>
      </c>
      <c r="B1193">
        <v>6361</v>
      </c>
      <c r="C1193" t="s">
        <v>740</v>
      </c>
      <c r="D1193" t="s">
        <v>1251</v>
      </c>
      <c r="E1193">
        <v>2705</v>
      </c>
      <c r="F1193">
        <v>2723</v>
      </c>
      <c r="G1193">
        <v>300</v>
      </c>
      <c r="H1193" t="s">
        <v>1242</v>
      </c>
      <c r="I1193">
        <v>8309</v>
      </c>
      <c r="J1193" t="s">
        <v>861</v>
      </c>
      <c r="K1193" t="s">
        <v>1294</v>
      </c>
      <c r="L1193">
        <v>3854</v>
      </c>
      <c r="M1193">
        <v>3887</v>
      </c>
      <c r="N1193">
        <v>200</v>
      </c>
      <c r="O1193" t="s">
        <v>1239</v>
      </c>
      <c r="P1193">
        <v>0.74007727812744495</v>
      </c>
      <c r="Q1193">
        <v>0.80400687500257295</v>
      </c>
      <c r="R1193">
        <v>2.7179320142578001E-2</v>
      </c>
      <c r="S1193">
        <v>1.2009648234640499E-2</v>
      </c>
      <c r="T1193">
        <v>-2.6999934436470201</v>
      </c>
      <c r="U1193">
        <v>2.6999934436470201</v>
      </c>
      <c r="V1193">
        <v>2.7442849318658902</v>
      </c>
      <c r="W1193">
        <v>-11.87</v>
      </c>
      <c r="X1193">
        <v>5.08</v>
      </c>
      <c r="Y1193">
        <v>-11998</v>
      </c>
      <c r="Z1193">
        <v>-2000</v>
      </c>
      <c r="AA1193">
        <v>-0.15</v>
      </c>
      <c r="AB1193">
        <v>6</v>
      </c>
      <c r="AC1193">
        <v>2</v>
      </c>
      <c r="AD1193">
        <v>4</v>
      </c>
      <c r="AE1193">
        <v>33.33</v>
      </c>
      <c r="AF1193">
        <v>10</v>
      </c>
      <c r="AG1193">
        <v>2</v>
      </c>
      <c r="AH1193">
        <v>2</v>
      </c>
      <c r="AI1193">
        <v>2</v>
      </c>
    </row>
    <row r="1194" spans="1:35" x14ac:dyDescent="0.2">
      <c r="A1194" s="102">
        <v>1662</v>
      </c>
      <c r="B1194">
        <v>5713</v>
      </c>
      <c r="C1194" t="s">
        <v>1514</v>
      </c>
      <c r="D1194" t="s">
        <v>1254</v>
      </c>
      <c r="E1194">
        <v>2930</v>
      </c>
      <c r="F1194">
        <v>2922.5</v>
      </c>
      <c r="G1194">
        <v>300</v>
      </c>
      <c r="H1194" t="s">
        <v>1239</v>
      </c>
      <c r="I1194">
        <v>6472</v>
      </c>
      <c r="J1194" t="s">
        <v>60</v>
      </c>
      <c r="K1194" t="s">
        <v>1251</v>
      </c>
      <c r="L1194">
        <v>276</v>
      </c>
      <c r="M1194">
        <v>281</v>
      </c>
      <c r="N1194">
        <v>3100</v>
      </c>
      <c r="O1194" t="s">
        <v>1242</v>
      </c>
      <c r="P1194">
        <v>0.90689492228047797</v>
      </c>
      <c r="Q1194">
        <v>0.80393360509035094</v>
      </c>
      <c r="R1194">
        <v>0.16105750475026301</v>
      </c>
      <c r="S1194">
        <v>6.5735969048249798E-2</v>
      </c>
      <c r="T1194">
        <v>0.60636490028969503</v>
      </c>
      <c r="U1194">
        <v>0.60636490028969503</v>
      </c>
      <c r="V1194">
        <v>0.79502887354488505</v>
      </c>
      <c r="W1194">
        <v>2.2000000000000002</v>
      </c>
      <c r="X1194">
        <v>0.64</v>
      </c>
      <c r="Y1194">
        <v>-12044</v>
      </c>
      <c r="Z1194">
        <v>-574</v>
      </c>
      <c r="AA1194">
        <v>7.0000000000000007E-2</v>
      </c>
      <c r="AB1194">
        <v>21</v>
      </c>
      <c r="AC1194">
        <v>12</v>
      </c>
      <c r="AD1194">
        <v>9</v>
      </c>
      <c r="AE1194">
        <v>57.14</v>
      </c>
      <c r="AF1194">
        <v>11</v>
      </c>
      <c r="AG1194">
        <v>8</v>
      </c>
      <c r="AH1194">
        <v>7</v>
      </c>
      <c r="AI1194">
        <v>6</v>
      </c>
    </row>
    <row r="1195" spans="1:35" x14ac:dyDescent="0.2">
      <c r="A1195" s="102">
        <v>1400</v>
      </c>
      <c r="B1195">
        <v>3076</v>
      </c>
      <c r="C1195" t="s">
        <v>1553</v>
      </c>
      <c r="D1195" t="s">
        <v>1246</v>
      </c>
      <c r="E1195">
        <v>1640</v>
      </c>
      <c r="F1195">
        <v>1630</v>
      </c>
      <c r="G1195">
        <v>500</v>
      </c>
      <c r="H1195" t="s">
        <v>1242</v>
      </c>
      <c r="I1195">
        <v>7267</v>
      </c>
      <c r="J1195" t="s">
        <v>58</v>
      </c>
      <c r="K1195" t="s">
        <v>1256</v>
      </c>
      <c r="L1195">
        <v>2902</v>
      </c>
      <c r="M1195">
        <v>2935</v>
      </c>
      <c r="N1195">
        <v>300</v>
      </c>
      <c r="O1195" t="s">
        <v>1239</v>
      </c>
      <c r="P1195">
        <v>0.59429894647395198</v>
      </c>
      <c r="Q1195">
        <v>0.82763641730380999</v>
      </c>
      <c r="R1195">
        <v>0.14860893815807999</v>
      </c>
      <c r="S1195">
        <v>8.5787234736094398E-3</v>
      </c>
      <c r="T1195">
        <v>-3.5474359383159602</v>
      </c>
      <c r="U1195">
        <v>3.5474359383159602</v>
      </c>
      <c r="V1195">
        <v>3.4499164496710102</v>
      </c>
      <c r="W1195">
        <v>-14.71</v>
      </c>
      <c r="X1195">
        <v>7.44</v>
      </c>
      <c r="Y1195">
        <v>-12287</v>
      </c>
      <c r="Z1195">
        <v>-1536</v>
      </c>
      <c r="AA1195">
        <v>-0.02</v>
      </c>
      <c r="AB1195">
        <v>8</v>
      </c>
      <c r="AC1195">
        <v>3</v>
      </c>
      <c r="AD1195">
        <v>5</v>
      </c>
      <c r="AE1195">
        <v>37.5</v>
      </c>
      <c r="AF1195">
        <v>12</v>
      </c>
      <c r="AG1195">
        <v>2</v>
      </c>
      <c r="AH1195">
        <v>2</v>
      </c>
      <c r="AI1195">
        <v>4</v>
      </c>
    </row>
    <row r="1196" spans="1:35" x14ac:dyDescent="0.2">
      <c r="A1196" s="102">
        <v>1003</v>
      </c>
      <c r="B1196">
        <v>4114</v>
      </c>
      <c r="C1196" t="s">
        <v>1391</v>
      </c>
      <c r="D1196" t="s">
        <v>1263</v>
      </c>
      <c r="E1196">
        <v>5830</v>
      </c>
      <c r="F1196">
        <v>5800</v>
      </c>
      <c r="G1196">
        <v>100</v>
      </c>
      <c r="H1196" t="s">
        <v>1239</v>
      </c>
      <c r="I1196">
        <v>7731</v>
      </c>
      <c r="J1196" t="s">
        <v>1485</v>
      </c>
      <c r="K1196" t="s">
        <v>1248</v>
      </c>
      <c r="L1196">
        <v>1156</v>
      </c>
      <c r="M1196">
        <v>1157</v>
      </c>
      <c r="N1196">
        <v>500</v>
      </c>
      <c r="O1196" t="s">
        <v>1242</v>
      </c>
      <c r="P1196">
        <v>0.836374804483761</v>
      </c>
      <c r="Q1196">
        <v>0.85875846362814201</v>
      </c>
      <c r="R1196">
        <v>0.117057225315022</v>
      </c>
      <c r="S1196">
        <v>1.1716196640941199E-2</v>
      </c>
      <c r="T1196">
        <v>1.25402621634388</v>
      </c>
      <c r="U1196">
        <v>1.25402621634388</v>
      </c>
      <c r="V1196">
        <v>1.62963368849024</v>
      </c>
      <c r="W1196">
        <v>5.12</v>
      </c>
      <c r="X1196">
        <v>0.26</v>
      </c>
      <c r="Y1196">
        <v>-12579</v>
      </c>
      <c r="Z1196">
        <v>-968</v>
      </c>
      <c r="AA1196">
        <v>0.03</v>
      </c>
      <c r="AB1196">
        <v>13</v>
      </c>
      <c r="AC1196">
        <v>7</v>
      </c>
      <c r="AD1196">
        <v>6</v>
      </c>
      <c r="AE1196">
        <v>53.85</v>
      </c>
      <c r="AF1196">
        <v>12</v>
      </c>
      <c r="AG1196">
        <v>3</v>
      </c>
      <c r="AH1196">
        <v>3</v>
      </c>
      <c r="AI1196">
        <v>7</v>
      </c>
    </row>
    <row r="1197" spans="1:35" x14ac:dyDescent="0.2">
      <c r="A1197" s="102">
        <v>119</v>
      </c>
      <c r="B1197">
        <v>6981</v>
      </c>
      <c r="C1197" t="s">
        <v>1424</v>
      </c>
      <c r="D1197" t="s">
        <v>1244</v>
      </c>
      <c r="E1197">
        <v>5900</v>
      </c>
      <c r="F1197">
        <v>6138</v>
      </c>
      <c r="G1197">
        <v>100</v>
      </c>
      <c r="H1197" t="s">
        <v>1239</v>
      </c>
      <c r="I1197">
        <v>7282</v>
      </c>
      <c r="J1197" t="s">
        <v>1488</v>
      </c>
      <c r="K1197" t="s">
        <v>1256</v>
      </c>
      <c r="L1197">
        <v>2435</v>
      </c>
      <c r="M1197">
        <v>2429</v>
      </c>
      <c r="N1197">
        <v>300</v>
      </c>
      <c r="O1197" t="s">
        <v>1242</v>
      </c>
      <c r="P1197">
        <v>0.66411024314453504</v>
      </c>
      <c r="Q1197">
        <v>0.94001722127444498</v>
      </c>
      <c r="R1197">
        <v>6.1532348876969303E-2</v>
      </c>
      <c r="S1197">
        <v>1.5696709192376899E-2</v>
      </c>
      <c r="T1197">
        <v>0.48090043197113602</v>
      </c>
      <c r="U1197">
        <v>0.48090043197113602</v>
      </c>
      <c r="V1197">
        <v>8.8695433169870996E-2</v>
      </c>
      <c r="W1197">
        <v>1.86</v>
      </c>
      <c r="X1197">
        <v>18.72</v>
      </c>
      <c r="Y1197">
        <v>-12921</v>
      </c>
      <c r="Z1197">
        <v>-1292</v>
      </c>
      <c r="AA1197">
        <v>0.04</v>
      </c>
      <c r="AB1197">
        <v>10</v>
      </c>
      <c r="AC1197">
        <v>5</v>
      </c>
      <c r="AD1197">
        <v>5</v>
      </c>
      <c r="AE1197">
        <v>50</v>
      </c>
      <c r="AF1197">
        <v>11</v>
      </c>
      <c r="AG1197">
        <v>4</v>
      </c>
      <c r="AH1197">
        <v>4</v>
      </c>
      <c r="AI1197">
        <v>2</v>
      </c>
    </row>
    <row r="1198" spans="1:35" x14ac:dyDescent="0.2">
      <c r="A1198" s="102">
        <v>810</v>
      </c>
      <c r="B1198">
        <v>4812</v>
      </c>
      <c r="C1198" t="s">
        <v>683</v>
      </c>
      <c r="D1198" t="s">
        <v>1241</v>
      </c>
      <c r="E1198">
        <v>4825</v>
      </c>
      <c r="F1198">
        <v>4870</v>
      </c>
      <c r="G1198">
        <v>200</v>
      </c>
      <c r="H1198" t="s">
        <v>1239</v>
      </c>
      <c r="I1198">
        <v>8591</v>
      </c>
      <c r="J1198" t="s">
        <v>1407</v>
      </c>
      <c r="K1198" t="s">
        <v>1245</v>
      </c>
      <c r="L1198">
        <v>1825</v>
      </c>
      <c r="M1198">
        <v>1859</v>
      </c>
      <c r="N1198">
        <v>500</v>
      </c>
      <c r="O1198" t="s">
        <v>1242</v>
      </c>
      <c r="P1198">
        <v>0.84373990896801498</v>
      </c>
      <c r="Q1198">
        <v>0.87594025789008401</v>
      </c>
      <c r="R1198">
        <v>4.7514483739847103E-2</v>
      </c>
      <c r="S1198">
        <v>7.62843475407914E-2</v>
      </c>
      <c r="T1198">
        <v>1.6389193051491</v>
      </c>
      <c r="U1198">
        <v>1.6389193051491</v>
      </c>
      <c r="V1198">
        <v>1.8495444195583299</v>
      </c>
      <c r="W1198">
        <v>9.24</v>
      </c>
      <c r="X1198">
        <v>4.57</v>
      </c>
      <c r="Y1198">
        <v>-13030</v>
      </c>
      <c r="Z1198">
        <v>-543</v>
      </c>
      <c r="AA1198">
        <v>0.02</v>
      </c>
      <c r="AB1198">
        <v>24</v>
      </c>
      <c r="AC1198">
        <v>13</v>
      </c>
      <c r="AD1198">
        <v>11</v>
      </c>
      <c r="AE1198">
        <v>54.17</v>
      </c>
      <c r="AF1198">
        <v>12</v>
      </c>
      <c r="AG1198">
        <v>7</v>
      </c>
      <c r="AH1198">
        <v>7</v>
      </c>
      <c r="AI1198">
        <v>10</v>
      </c>
    </row>
    <row r="1199" spans="1:35" x14ac:dyDescent="0.2">
      <c r="A1199" s="102">
        <v>776</v>
      </c>
      <c r="B1199">
        <v>6370</v>
      </c>
      <c r="C1199" t="s">
        <v>1480</v>
      </c>
      <c r="D1199" t="s">
        <v>1251</v>
      </c>
      <c r="E1199">
        <v>3090</v>
      </c>
      <c r="F1199">
        <v>3055</v>
      </c>
      <c r="G1199">
        <v>300</v>
      </c>
      <c r="H1199" t="s">
        <v>1242</v>
      </c>
      <c r="I1199">
        <v>8806</v>
      </c>
      <c r="J1199" t="s">
        <v>1434</v>
      </c>
      <c r="K1199" t="s">
        <v>1260</v>
      </c>
      <c r="L1199">
        <v>1303</v>
      </c>
      <c r="M1199">
        <v>1318</v>
      </c>
      <c r="N1199">
        <v>700</v>
      </c>
      <c r="O1199" t="s">
        <v>1239</v>
      </c>
      <c r="P1199">
        <v>0.62655111265380803</v>
      </c>
      <c r="Q1199">
        <v>0.87850208681747799</v>
      </c>
      <c r="R1199">
        <v>1.3574061949836199E-2</v>
      </c>
      <c r="S1199">
        <v>7.8094576967948998E-2</v>
      </c>
      <c r="T1199">
        <v>-1.58169682321821</v>
      </c>
      <c r="U1199">
        <v>1.58169682321821</v>
      </c>
      <c r="V1199">
        <v>1.3290350271068301</v>
      </c>
      <c r="W1199">
        <v>-10.130000000000001</v>
      </c>
      <c r="X1199">
        <v>0.67</v>
      </c>
      <c r="Y1199">
        <v>-13158</v>
      </c>
      <c r="Z1199">
        <v>-1012</v>
      </c>
      <c r="AA1199">
        <v>-0.08</v>
      </c>
      <c r="AB1199">
        <v>13</v>
      </c>
      <c r="AC1199">
        <v>6</v>
      </c>
      <c r="AD1199">
        <v>7</v>
      </c>
      <c r="AE1199">
        <v>46.15</v>
      </c>
      <c r="AF1199">
        <v>14</v>
      </c>
      <c r="AG1199">
        <v>3</v>
      </c>
      <c r="AH1199">
        <v>2</v>
      </c>
      <c r="AI1199">
        <v>8</v>
      </c>
    </row>
    <row r="1200" spans="1:35" x14ac:dyDescent="0.2">
      <c r="A1200" s="102">
        <v>1598</v>
      </c>
      <c r="B1200">
        <v>3048</v>
      </c>
      <c r="C1200" t="s">
        <v>1552</v>
      </c>
      <c r="D1200" t="s">
        <v>1264</v>
      </c>
      <c r="E1200">
        <v>1031</v>
      </c>
      <c r="F1200">
        <v>1036</v>
      </c>
      <c r="G1200">
        <v>1000</v>
      </c>
      <c r="H1200" t="s">
        <v>1242</v>
      </c>
      <c r="I1200">
        <v>8795</v>
      </c>
      <c r="J1200" t="s">
        <v>1493</v>
      </c>
      <c r="K1200" t="s">
        <v>1418</v>
      </c>
      <c r="L1200">
        <v>1148</v>
      </c>
      <c r="M1200">
        <v>1166</v>
      </c>
      <c r="N1200">
        <v>900</v>
      </c>
      <c r="O1200" t="s">
        <v>1239</v>
      </c>
      <c r="P1200">
        <v>0.62950232998423605</v>
      </c>
      <c r="Q1200">
        <v>0.80959371380794798</v>
      </c>
      <c r="R1200">
        <v>0.210858510911066</v>
      </c>
      <c r="S1200">
        <v>3.0694301173330499E-2</v>
      </c>
      <c r="T1200">
        <v>-1.2851767140417101</v>
      </c>
      <c r="U1200">
        <v>1.2851767140417101</v>
      </c>
      <c r="V1200">
        <v>1.5713598263556501</v>
      </c>
      <c r="W1200">
        <v>-5.75</v>
      </c>
      <c r="X1200">
        <v>1.28</v>
      </c>
      <c r="Y1200">
        <v>-13193</v>
      </c>
      <c r="Z1200">
        <v>-628</v>
      </c>
      <c r="AA1200">
        <v>-7.0000000000000007E-2</v>
      </c>
      <c r="AB1200">
        <v>21</v>
      </c>
      <c r="AC1200">
        <v>13</v>
      </c>
      <c r="AD1200">
        <v>8</v>
      </c>
      <c r="AE1200">
        <v>61.9</v>
      </c>
      <c r="AF1200">
        <v>13</v>
      </c>
      <c r="AG1200">
        <v>7</v>
      </c>
      <c r="AH1200">
        <v>5</v>
      </c>
      <c r="AI1200">
        <v>9</v>
      </c>
    </row>
    <row r="1201" spans="1:35" x14ac:dyDescent="0.2">
      <c r="A1201" s="102">
        <v>1325</v>
      </c>
      <c r="B1201">
        <v>2427</v>
      </c>
      <c r="C1201" t="s">
        <v>1502</v>
      </c>
      <c r="D1201" t="s">
        <v>1253</v>
      </c>
      <c r="E1201">
        <v>915</v>
      </c>
      <c r="F1201">
        <v>894</v>
      </c>
      <c r="G1201">
        <v>900</v>
      </c>
      <c r="H1201" t="s">
        <v>1242</v>
      </c>
      <c r="I1201">
        <v>5233</v>
      </c>
      <c r="J1201" t="s">
        <v>1437</v>
      </c>
      <c r="K1201" t="s">
        <v>1238</v>
      </c>
      <c r="L1201">
        <v>2745</v>
      </c>
      <c r="M1201">
        <v>2781</v>
      </c>
      <c r="N1201">
        <v>300</v>
      </c>
      <c r="O1201" t="s">
        <v>1239</v>
      </c>
      <c r="P1201">
        <v>0.91267500139018298</v>
      </c>
      <c r="Q1201">
        <v>0.83449737165464999</v>
      </c>
      <c r="R1201">
        <v>5.6778298881724601E-2</v>
      </c>
      <c r="S1201">
        <v>4.8398401604618398E-2</v>
      </c>
      <c r="T1201">
        <v>-2.1451957049441002</v>
      </c>
      <c r="U1201">
        <v>2.1451957049441002</v>
      </c>
      <c r="V1201">
        <v>1.2747361534225099</v>
      </c>
      <c r="W1201">
        <v>-10.4</v>
      </c>
      <c r="X1201">
        <v>3.56</v>
      </c>
      <c r="Y1201">
        <v>-13201</v>
      </c>
      <c r="Z1201">
        <v>-660</v>
      </c>
      <c r="AA1201">
        <v>-7.0000000000000007E-2</v>
      </c>
      <c r="AB1201">
        <v>20</v>
      </c>
      <c r="AC1201">
        <v>12</v>
      </c>
      <c r="AD1201">
        <v>8</v>
      </c>
      <c r="AE1201">
        <v>60</v>
      </c>
      <c r="AF1201">
        <v>9</v>
      </c>
      <c r="AG1201">
        <v>9</v>
      </c>
      <c r="AH1201">
        <v>8</v>
      </c>
      <c r="AI1201">
        <v>3</v>
      </c>
    </row>
    <row r="1202" spans="1:35" x14ac:dyDescent="0.2">
      <c r="A1202" s="102">
        <v>274</v>
      </c>
      <c r="B1202">
        <v>8242</v>
      </c>
      <c r="C1202" t="s">
        <v>852</v>
      </c>
      <c r="D1202" t="s">
        <v>1264</v>
      </c>
      <c r="E1202">
        <v>900</v>
      </c>
      <c r="F1202">
        <v>896</v>
      </c>
      <c r="G1202">
        <v>1200</v>
      </c>
      <c r="H1202" t="s">
        <v>1242</v>
      </c>
      <c r="I1202">
        <v>9507</v>
      </c>
      <c r="J1202" t="s">
        <v>1365</v>
      </c>
      <c r="K1202" t="s">
        <v>1296</v>
      </c>
      <c r="L1202">
        <v>860</v>
      </c>
      <c r="M1202">
        <v>864</v>
      </c>
      <c r="N1202">
        <v>1200</v>
      </c>
      <c r="O1202" t="s">
        <v>1239</v>
      </c>
      <c r="P1202">
        <v>0.94112487644987997</v>
      </c>
      <c r="Q1202">
        <v>0.91831149692882996</v>
      </c>
      <c r="R1202">
        <v>0.22326484682825401</v>
      </c>
      <c r="S1202">
        <v>2.1196955933229199E-2</v>
      </c>
      <c r="T1202">
        <v>-2.1957901922139702</v>
      </c>
      <c r="U1202">
        <v>2.1957901922139702</v>
      </c>
      <c r="V1202">
        <v>1.5744271185687799</v>
      </c>
      <c r="W1202">
        <v>-10.37</v>
      </c>
      <c r="X1202">
        <v>3.57</v>
      </c>
      <c r="Y1202">
        <v>-13431</v>
      </c>
      <c r="Z1202">
        <v>-895</v>
      </c>
      <c r="AA1202">
        <v>-0.12</v>
      </c>
      <c r="AB1202">
        <v>15</v>
      </c>
      <c r="AC1202">
        <v>6</v>
      </c>
      <c r="AD1202">
        <v>9</v>
      </c>
      <c r="AE1202">
        <v>40</v>
      </c>
      <c r="AF1202">
        <v>10</v>
      </c>
      <c r="AG1202">
        <v>6</v>
      </c>
      <c r="AH1202">
        <v>6</v>
      </c>
      <c r="AI1202">
        <v>3</v>
      </c>
    </row>
    <row r="1203" spans="1:35" x14ac:dyDescent="0.2">
      <c r="A1203" s="102">
        <v>729</v>
      </c>
      <c r="B1203">
        <v>4967</v>
      </c>
      <c r="C1203" t="s">
        <v>692</v>
      </c>
      <c r="D1203" t="s">
        <v>1263</v>
      </c>
      <c r="E1203">
        <v>8180</v>
      </c>
      <c r="F1203">
        <v>8330</v>
      </c>
      <c r="G1203">
        <v>100</v>
      </c>
      <c r="H1203" t="s">
        <v>1239</v>
      </c>
      <c r="I1203">
        <v>7458</v>
      </c>
      <c r="J1203" t="s">
        <v>1671</v>
      </c>
      <c r="K1203" t="s">
        <v>1246</v>
      </c>
      <c r="L1203">
        <v>4615</v>
      </c>
      <c r="M1203">
        <v>4620</v>
      </c>
      <c r="N1203">
        <v>200</v>
      </c>
      <c r="O1203" t="s">
        <v>1242</v>
      </c>
      <c r="P1203">
        <v>0.87698926023429502</v>
      </c>
      <c r="Q1203">
        <v>0.88255998234104205</v>
      </c>
      <c r="R1203">
        <v>0.17574381471915901</v>
      </c>
      <c r="S1203">
        <v>1.77213267196503E-2</v>
      </c>
      <c r="T1203">
        <v>2.9410960048758801</v>
      </c>
      <c r="U1203">
        <v>2.9410960048758801</v>
      </c>
      <c r="V1203">
        <v>2.8603787625317598</v>
      </c>
      <c r="W1203">
        <v>7.88</v>
      </c>
      <c r="X1203">
        <v>10.92</v>
      </c>
      <c r="Y1203">
        <v>-13492</v>
      </c>
      <c r="Z1203">
        <v>-13492</v>
      </c>
      <c r="AA1203">
        <v>-0.68</v>
      </c>
      <c r="AB1203">
        <v>1</v>
      </c>
      <c r="AC1203">
        <v>0</v>
      </c>
      <c r="AD1203">
        <v>1</v>
      </c>
      <c r="AE1203">
        <v>0</v>
      </c>
      <c r="AF1203">
        <v>18</v>
      </c>
      <c r="AG1203">
        <v>0</v>
      </c>
      <c r="AH1203">
        <v>0</v>
      </c>
      <c r="AI1203">
        <v>1</v>
      </c>
    </row>
    <row r="1204" spans="1:35" x14ac:dyDescent="0.2">
      <c r="A1204" s="102">
        <v>454</v>
      </c>
      <c r="B1204">
        <v>3861</v>
      </c>
      <c r="C1204" t="s">
        <v>35</v>
      </c>
      <c r="D1204" t="s">
        <v>1453</v>
      </c>
      <c r="E1204">
        <v>537</v>
      </c>
      <c r="F1204">
        <v>545</v>
      </c>
      <c r="G1204">
        <v>1900</v>
      </c>
      <c r="H1204" t="s">
        <v>1239</v>
      </c>
      <c r="I1204">
        <v>7189</v>
      </c>
      <c r="J1204" t="s">
        <v>42</v>
      </c>
      <c r="K1204" t="s">
        <v>1294</v>
      </c>
      <c r="L1204">
        <v>655</v>
      </c>
      <c r="M1204">
        <v>651</v>
      </c>
      <c r="N1204">
        <v>1600</v>
      </c>
      <c r="O1204" t="s">
        <v>1242</v>
      </c>
      <c r="P1204">
        <v>0.72152510648493096</v>
      </c>
      <c r="Q1204">
        <v>0.90384317208683795</v>
      </c>
      <c r="R1204">
        <v>0.35034144842599602</v>
      </c>
      <c r="S1204">
        <v>3.4177705279289497E-2</v>
      </c>
      <c r="T1204">
        <v>1.8277651749102699</v>
      </c>
      <c r="U1204">
        <v>1.8277651749102699</v>
      </c>
      <c r="V1204">
        <v>1.85162400993095</v>
      </c>
      <c r="W1204">
        <v>10.59</v>
      </c>
      <c r="X1204">
        <v>0.59</v>
      </c>
      <c r="Y1204">
        <v>-13598</v>
      </c>
      <c r="Z1204">
        <v>-800</v>
      </c>
      <c r="AA1204">
        <v>-0.04</v>
      </c>
      <c r="AB1204">
        <v>17</v>
      </c>
      <c r="AC1204">
        <v>9</v>
      </c>
      <c r="AD1204">
        <v>8</v>
      </c>
      <c r="AE1204">
        <v>52.94</v>
      </c>
      <c r="AF1204">
        <v>11</v>
      </c>
      <c r="AG1204">
        <v>8</v>
      </c>
      <c r="AH1204">
        <v>5</v>
      </c>
      <c r="AI1204">
        <v>4</v>
      </c>
    </row>
    <row r="1205" spans="1:35" x14ac:dyDescent="0.2">
      <c r="A1205" s="102">
        <v>742</v>
      </c>
      <c r="B1205">
        <v>7762</v>
      </c>
      <c r="C1205" t="s">
        <v>1444</v>
      </c>
      <c r="D1205" t="s">
        <v>1248</v>
      </c>
      <c r="E1205">
        <v>456</v>
      </c>
      <c r="F1205">
        <v>459</v>
      </c>
      <c r="G1205">
        <v>2000</v>
      </c>
      <c r="H1205" t="s">
        <v>1242</v>
      </c>
      <c r="I1205">
        <v>9072</v>
      </c>
      <c r="J1205" t="s">
        <v>1358</v>
      </c>
      <c r="K1205" t="s">
        <v>1359</v>
      </c>
      <c r="L1205">
        <v>2247</v>
      </c>
      <c r="M1205">
        <v>2251</v>
      </c>
      <c r="N1205">
        <v>400</v>
      </c>
      <c r="O1205" t="s">
        <v>1239</v>
      </c>
      <c r="P1205">
        <v>0.96361329054525002</v>
      </c>
      <c r="Q1205">
        <v>0.88121432477322903</v>
      </c>
      <c r="R1205">
        <v>0.32925371961564098</v>
      </c>
      <c r="S1205">
        <v>2.3954473808633098E-3</v>
      </c>
      <c r="T1205">
        <v>-1.64043928726495</v>
      </c>
      <c r="U1205">
        <v>1.64043928726495</v>
      </c>
      <c r="V1205">
        <v>2.1904700668324701</v>
      </c>
      <c r="W1205">
        <v>-6.07</v>
      </c>
      <c r="X1205">
        <v>1.95</v>
      </c>
      <c r="Y1205">
        <v>-13692</v>
      </c>
      <c r="Z1205">
        <v>-856</v>
      </c>
      <c r="AA1205">
        <v>-0.06</v>
      </c>
      <c r="AB1205">
        <v>16</v>
      </c>
      <c r="AC1205">
        <v>10</v>
      </c>
      <c r="AD1205">
        <v>6</v>
      </c>
      <c r="AE1205">
        <v>62.5</v>
      </c>
      <c r="AF1205">
        <v>14</v>
      </c>
      <c r="AG1205">
        <v>1</v>
      </c>
      <c r="AH1205">
        <v>3</v>
      </c>
      <c r="AI1205">
        <v>12</v>
      </c>
    </row>
    <row r="1206" spans="1:35" x14ac:dyDescent="0.2">
      <c r="A1206" s="102">
        <v>436</v>
      </c>
      <c r="B1206">
        <v>1833</v>
      </c>
      <c r="C1206" t="s">
        <v>1676</v>
      </c>
      <c r="D1206" t="s">
        <v>1249</v>
      </c>
      <c r="E1206">
        <v>2778</v>
      </c>
      <c r="F1206">
        <v>2757</v>
      </c>
      <c r="G1206">
        <v>300</v>
      </c>
      <c r="H1206" t="s">
        <v>1239</v>
      </c>
      <c r="I1206">
        <v>2531</v>
      </c>
      <c r="J1206" t="s">
        <v>1265</v>
      </c>
      <c r="K1206" t="s">
        <v>1266</v>
      </c>
      <c r="L1206">
        <v>883</v>
      </c>
      <c r="M1206">
        <v>869</v>
      </c>
      <c r="N1206">
        <v>1000</v>
      </c>
      <c r="O1206" t="s">
        <v>1242</v>
      </c>
      <c r="P1206">
        <v>0.83484445579405497</v>
      </c>
      <c r="Q1206">
        <v>0.90488067493903201</v>
      </c>
      <c r="R1206">
        <v>1.5781255102887502E-2</v>
      </c>
      <c r="S1206">
        <v>3.1603083647603503E-2</v>
      </c>
      <c r="T1206">
        <v>2.5331223486878498</v>
      </c>
      <c r="U1206">
        <v>2.5331223486878498</v>
      </c>
      <c r="V1206">
        <v>0.96283320358809799</v>
      </c>
      <c r="W1206">
        <v>6.99</v>
      </c>
      <c r="X1206">
        <v>5.07</v>
      </c>
      <c r="Y1206">
        <v>-13705</v>
      </c>
      <c r="Z1206">
        <v>-914</v>
      </c>
      <c r="AA1206">
        <v>-0.11</v>
      </c>
      <c r="AB1206">
        <v>15</v>
      </c>
      <c r="AC1206">
        <v>9</v>
      </c>
      <c r="AD1206">
        <v>6</v>
      </c>
      <c r="AE1206">
        <v>60</v>
      </c>
      <c r="AF1206">
        <v>11</v>
      </c>
      <c r="AG1206">
        <v>3</v>
      </c>
      <c r="AH1206">
        <v>6</v>
      </c>
      <c r="AI1206">
        <v>6</v>
      </c>
    </row>
    <row r="1207" spans="1:35" x14ac:dyDescent="0.2">
      <c r="A1207" s="102">
        <v>1261</v>
      </c>
      <c r="B1207">
        <v>4204</v>
      </c>
      <c r="C1207" t="s">
        <v>227</v>
      </c>
      <c r="D1207" t="s">
        <v>1263</v>
      </c>
      <c r="E1207">
        <v>1686</v>
      </c>
      <c r="F1207">
        <v>1732</v>
      </c>
      <c r="G1207">
        <v>600</v>
      </c>
      <c r="H1207" t="s">
        <v>1239</v>
      </c>
      <c r="I1207">
        <v>6361</v>
      </c>
      <c r="J1207" t="s">
        <v>740</v>
      </c>
      <c r="K1207" t="s">
        <v>1251</v>
      </c>
      <c r="L1207">
        <v>2705</v>
      </c>
      <c r="M1207">
        <v>2723</v>
      </c>
      <c r="N1207">
        <v>400</v>
      </c>
      <c r="O1207" t="s">
        <v>1242</v>
      </c>
      <c r="P1207">
        <v>0.65994294236052298</v>
      </c>
      <c r="Q1207">
        <v>0.83988870826781603</v>
      </c>
      <c r="R1207" s="15">
        <v>2.8412770775958201E-3</v>
      </c>
      <c r="S1207">
        <v>1.6698426465338201E-2</v>
      </c>
      <c r="T1207">
        <v>2.2273048830797499</v>
      </c>
      <c r="U1207">
        <v>2.2273048830797499</v>
      </c>
      <c r="V1207">
        <v>2.0052913292379499</v>
      </c>
      <c r="W1207">
        <v>8.93</v>
      </c>
      <c r="X1207">
        <v>4.59</v>
      </c>
      <c r="Y1207">
        <v>-14255</v>
      </c>
      <c r="Z1207">
        <v>-839</v>
      </c>
      <c r="AA1207">
        <v>-0.04</v>
      </c>
      <c r="AB1207">
        <v>17</v>
      </c>
      <c r="AC1207">
        <v>8</v>
      </c>
      <c r="AD1207">
        <v>9</v>
      </c>
      <c r="AE1207">
        <v>47.06</v>
      </c>
      <c r="AF1207">
        <v>11</v>
      </c>
      <c r="AG1207">
        <v>6</v>
      </c>
      <c r="AH1207">
        <v>5</v>
      </c>
      <c r="AI1207">
        <v>6</v>
      </c>
    </row>
    <row r="1208" spans="1:35" x14ac:dyDescent="0.2">
      <c r="A1208" s="102">
        <v>392</v>
      </c>
      <c r="B1208">
        <v>5233</v>
      </c>
      <c r="C1208" t="s">
        <v>1437</v>
      </c>
      <c r="D1208" t="s">
        <v>1238</v>
      </c>
      <c r="E1208">
        <v>2745</v>
      </c>
      <c r="F1208">
        <v>2781</v>
      </c>
      <c r="G1208">
        <v>300</v>
      </c>
      <c r="H1208" t="s">
        <v>1242</v>
      </c>
      <c r="I1208">
        <v>8058</v>
      </c>
      <c r="J1208" t="s">
        <v>1575</v>
      </c>
      <c r="K1208" t="s">
        <v>1246</v>
      </c>
      <c r="L1208">
        <v>2769</v>
      </c>
      <c r="M1208">
        <v>2798.5</v>
      </c>
      <c r="N1208">
        <v>300</v>
      </c>
      <c r="O1208" t="s">
        <v>1239</v>
      </c>
      <c r="P1208">
        <v>0.77905965426162704</v>
      </c>
      <c r="Q1208">
        <v>0.90763714615956104</v>
      </c>
      <c r="R1208">
        <v>0.15816377657891101</v>
      </c>
      <c r="S1208">
        <v>1.03941868309741E-2</v>
      </c>
      <c r="T1208">
        <v>-2.3231077903455599</v>
      </c>
      <c r="U1208">
        <v>2.3231077903455599</v>
      </c>
      <c r="V1208">
        <v>1.9280197650778199</v>
      </c>
      <c r="W1208">
        <v>-10.74</v>
      </c>
      <c r="X1208">
        <v>0.63</v>
      </c>
      <c r="Y1208">
        <v>-14458</v>
      </c>
      <c r="Z1208">
        <v>-2065</v>
      </c>
      <c r="AA1208">
        <v>-0.12</v>
      </c>
      <c r="AB1208">
        <v>7</v>
      </c>
      <c r="AC1208">
        <v>3</v>
      </c>
      <c r="AD1208">
        <v>4</v>
      </c>
      <c r="AE1208">
        <v>42.86</v>
      </c>
      <c r="AF1208">
        <v>14</v>
      </c>
      <c r="AG1208">
        <v>1</v>
      </c>
      <c r="AH1208">
        <v>2</v>
      </c>
      <c r="AI1208">
        <v>4</v>
      </c>
    </row>
    <row r="1209" spans="1:35" x14ac:dyDescent="0.2">
      <c r="A1209" s="102">
        <v>1204</v>
      </c>
      <c r="B1209">
        <v>1944</v>
      </c>
      <c r="C1209" t="s">
        <v>1549</v>
      </c>
      <c r="D1209" t="s">
        <v>1249</v>
      </c>
      <c r="E1209">
        <v>1704</v>
      </c>
      <c r="F1209">
        <v>1717</v>
      </c>
      <c r="G1209">
        <v>600</v>
      </c>
      <c r="H1209" t="s">
        <v>1239</v>
      </c>
      <c r="I1209">
        <v>9401</v>
      </c>
      <c r="J1209" t="s">
        <v>923</v>
      </c>
      <c r="K1209" t="s">
        <v>1241</v>
      </c>
      <c r="L1209">
        <v>1836</v>
      </c>
      <c r="M1209">
        <v>1825</v>
      </c>
      <c r="N1209">
        <v>600</v>
      </c>
      <c r="O1209" t="s">
        <v>1242</v>
      </c>
      <c r="P1209">
        <v>0.63047205450704702</v>
      </c>
      <c r="Q1209">
        <v>0.84426620700144595</v>
      </c>
      <c r="R1209">
        <v>0.16839610902238</v>
      </c>
      <c r="S1209">
        <v>1.37434032748202E-3</v>
      </c>
      <c r="T1209">
        <v>0.34076192363885599</v>
      </c>
      <c r="U1209">
        <v>0.34076192363885599</v>
      </c>
      <c r="V1209">
        <v>0.22267864377498101</v>
      </c>
      <c r="W1209">
        <v>1.17</v>
      </c>
      <c r="X1209">
        <v>5.92</v>
      </c>
      <c r="Y1209">
        <v>-14568</v>
      </c>
      <c r="Z1209">
        <v>-971</v>
      </c>
      <c r="AA1209">
        <v>-0.04</v>
      </c>
      <c r="AB1209">
        <v>15</v>
      </c>
      <c r="AC1209">
        <v>7</v>
      </c>
      <c r="AD1209">
        <v>8</v>
      </c>
      <c r="AE1209">
        <v>46.67</v>
      </c>
      <c r="AF1209">
        <v>14</v>
      </c>
      <c r="AG1209">
        <v>4</v>
      </c>
      <c r="AH1209">
        <v>3</v>
      </c>
      <c r="AI1209">
        <v>8</v>
      </c>
    </row>
    <row r="1210" spans="1:35" x14ac:dyDescent="0.2">
      <c r="A1210" s="102">
        <v>425</v>
      </c>
      <c r="B1210">
        <v>5714</v>
      </c>
      <c r="C1210" t="s">
        <v>708</v>
      </c>
      <c r="D1210" t="s">
        <v>1254</v>
      </c>
      <c r="E1210">
        <v>3725</v>
      </c>
      <c r="F1210">
        <v>3735</v>
      </c>
      <c r="G1210">
        <v>200</v>
      </c>
      <c r="H1210" t="s">
        <v>1239</v>
      </c>
      <c r="I1210">
        <v>6807</v>
      </c>
      <c r="J1210" t="s">
        <v>235</v>
      </c>
      <c r="K1210" t="s">
        <v>1244</v>
      </c>
      <c r="L1210">
        <v>1791</v>
      </c>
      <c r="M1210">
        <v>1854</v>
      </c>
      <c r="N1210">
        <v>400</v>
      </c>
      <c r="O1210" t="s">
        <v>1242</v>
      </c>
      <c r="P1210">
        <v>0.80025532609185401</v>
      </c>
      <c r="Q1210">
        <v>0.90554932784594999</v>
      </c>
      <c r="R1210">
        <v>2.9088599318093301E-2</v>
      </c>
      <c r="S1210">
        <v>1.8543221547446399E-2</v>
      </c>
      <c r="T1210">
        <v>1.77358459027309</v>
      </c>
      <c r="U1210">
        <v>1.77358459027309</v>
      </c>
      <c r="V1210">
        <v>2.3704548591994499</v>
      </c>
      <c r="W1210">
        <v>6.67</v>
      </c>
      <c r="X1210">
        <v>0.72</v>
      </c>
      <c r="Y1210">
        <v>-14586</v>
      </c>
      <c r="Z1210">
        <v>-768</v>
      </c>
      <c r="AA1210">
        <v>-0.2</v>
      </c>
      <c r="AB1210">
        <v>19</v>
      </c>
      <c r="AC1210">
        <v>10</v>
      </c>
      <c r="AD1210">
        <v>9</v>
      </c>
      <c r="AE1210">
        <v>52.63</v>
      </c>
      <c r="AF1210">
        <v>11</v>
      </c>
      <c r="AG1210">
        <v>7</v>
      </c>
      <c r="AH1210">
        <v>7</v>
      </c>
      <c r="AI1210">
        <v>5</v>
      </c>
    </row>
    <row r="1211" spans="1:35" x14ac:dyDescent="0.2">
      <c r="A1211" s="102">
        <v>1330</v>
      </c>
      <c r="B1211">
        <v>3048</v>
      </c>
      <c r="C1211" t="s">
        <v>1552</v>
      </c>
      <c r="D1211" t="s">
        <v>1264</v>
      </c>
      <c r="E1211">
        <v>1031</v>
      </c>
      <c r="F1211">
        <v>1036</v>
      </c>
      <c r="G1211">
        <v>1000</v>
      </c>
      <c r="H1211" t="s">
        <v>1239</v>
      </c>
      <c r="I1211">
        <v>6995</v>
      </c>
      <c r="J1211" t="s">
        <v>48</v>
      </c>
      <c r="K1211" t="s">
        <v>1256</v>
      </c>
      <c r="L1211">
        <v>1711</v>
      </c>
      <c r="M1211">
        <v>1717</v>
      </c>
      <c r="N1211">
        <v>600</v>
      </c>
      <c r="O1211" t="s">
        <v>1242</v>
      </c>
      <c r="P1211">
        <v>0.74404416852501398</v>
      </c>
      <c r="Q1211">
        <v>0.83408119395254599</v>
      </c>
      <c r="R1211">
        <v>0.24625277858299899</v>
      </c>
      <c r="S1211">
        <v>5.0129684708390597E-2</v>
      </c>
      <c r="T1211">
        <v>0.43105495643246</v>
      </c>
      <c r="U1211">
        <v>0.43105495643246</v>
      </c>
      <c r="V1211">
        <v>2.7949560426429501E-2</v>
      </c>
      <c r="W1211">
        <v>1.87</v>
      </c>
      <c r="X1211">
        <v>0.56000000000000005</v>
      </c>
      <c r="Y1211">
        <v>-14664</v>
      </c>
      <c r="Z1211">
        <v>-815</v>
      </c>
      <c r="AA1211">
        <v>-0.05</v>
      </c>
      <c r="AB1211">
        <v>18</v>
      </c>
      <c r="AC1211">
        <v>10</v>
      </c>
      <c r="AD1211">
        <v>8</v>
      </c>
      <c r="AE1211">
        <v>55.56</v>
      </c>
      <c r="AF1211">
        <v>9</v>
      </c>
      <c r="AG1211">
        <v>9</v>
      </c>
      <c r="AH1211">
        <v>6</v>
      </c>
      <c r="AI1211">
        <v>3</v>
      </c>
    </row>
    <row r="1212" spans="1:35" x14ac:dyDescent="0.2">
      <c r="A1212" s="102">
        <v>1077</v>
      </c>
      <c r="B1212">
        <v>7321</v>
      </c>
      <c r="C1212" t="s">
        <v>1441</v>
      </c>
      <c r="D1212" t="s">
        <v>1294</v>
      </c>
      <c r="E1212">
        <v>544</v>
      </c>
      <c r="F1212">
        <v>543</v>
      </c>
      <c r="G1212">
        <v>1700</v>
      </c>
      <c r="H1212" t="s">
        <v>1242</v>
      </c>
      <c r="I1212">
        <v>9531</v>
      </c>
      <c r="J1212" t="s">
        <v>1911</v>
      </c>
      <c r="K1212" t="s">
        <v>1296</v>
      </c>
      <c r="L1212">
        <v>2321</v>
      </c>
      <c r="M1212">
        <v>2336.5</v>
      </c>
      <c r="N1212">
        <v>400</v>
      </c>
      <c r="O1212" t="s">
        <v>1239</v>
      </c>
      <c r="P1212">
        <v>0.95643788940420504</v>
      </c>
      <c r="Q1212">
        <v>0.853330101797665</v>
      </c>
      <c r="R1212">
        <v>0.29591669006542198</v>
      </c>
      <c r="S1212">
        <v>4.6891007096317196E-3</v>
      </c>
      <c r="T1212">
        <v>-2.7176323661657902</v>
      </c>
      <c r="U1212">
        <v>2.7176323661657902</v>
      </c>
      <c r="V1212">
        <v>2.31420880500478</v>
      </c>
      <c r="W1212">
        <v>-13.88</v>
      </c>
      <c r="X1212">
        <v>1.23</v>
      </c>
      <c r="Y1212">
        <v>-15093</v>
      </c>
      <c r="Z1212">
        <v>-1677</v>
      </c>
      <c r="AA1212">
        <v>-0.18</v>
      </c>
      <c r="AB1212">
        <v>9</v>
      </c>
      <c r="AC1212">
        <v>4</v>
      </c>
      <c r="AD1212">
        <v>5</v>
      </c>
      <c r="AE1212">
        <v>44.44</v>
      </c>
      <c r="AF1212">
        <v>11</v>
      </c>
      <c r="AG1212">
        <v>4</v>
      </c>
      <c r="AH1212">
        <v>3</v>
      </c>
      <c r="AI1212">
        <v>2</v>
      </c>
    </row>
    <row r="1213" spans="1:35" x14ac:dyDescent="0.2">
      <c r="A1213" s="102">
        <v>797</v>
      </c>
      <c r="B1213">
        <v>6201</v>
      </c>
      <c r="C1213" t="s">
        <v>1606</v>
      </c>
      <c r="D1213" t="s">
        <v>1256</v>
      </c>
      <c r="E1213">
        <v>5990</v>
      </c>
      <c r="F1213">
        <v>6020</v>
      </c>
      <c r="G1213">
        <v>100</v>
      </c>
      <c r="H1213" t="s">
        <v>1239</v>
      </c>
      <c r="I1213">
        <v>6506</v>
      </c>
      <c r="J1213" t="s">
        <v>1401</v>
      </c>
      <c r="K1213" t="s">
        <v>1244</v>
      </c>
      <c r="L1213">
        <v>3495</v>
      </c>
      <c r="M1213">
        <v>3615</v>
      </c>
      <c r="N1213">
        <v>200</v>
      </c>
      <c r="O1213" t="s">
        <v>1242</v>
      </c>
      <c r="P1213">
        <v>0.55381465978216204</v>
      </c>
      <c r="Q1213">
        <v>0.87701845017748603</v>
      </c>
      <c r="R1213">
        <v>0.195691266195097</v>
      </c>
      <c r="S1213">
        <v>1.03323630603641E-2</v>
      </c>
      <c r="T1213">
        <v>1.7529481508403599</v>
      </c>
      <c r="U1213">
        <v>1.7529481508403599</v>
      </c>
      <c r="V1213">
        <v>2.80791522912638</v>
      </c>
      <c r="W1213">
        <v>5.84</v>
      </c>
      <c r="X1213">
        <v>20.100000000000001</v>
      </c>
      <c r="Y1213">
        <v>-15466</v>
      </c>
      <c r="Z1213">
        <v>-2209</v>
      </c>
      <c r="AA1213">
        <v>-0.65</v>
      </c>
      <c r="AB1213">
        <v>7</v>
      </c>
      <c r="AC1213">
        <v>3</v>
      </c>
      <c r="AD1213">
        <v>4</v>
      </c>
      <c r="AE1213">
        <v>42.86</v>
      </c>
      <c r="AF1213">
        <v>5</v>
      </c>
      <c r="AG1213">
        <v>3</v>
      </c>
      <c r="AH1213">
        <v>4</v>
      </c>
      <c r="AI1213">
        <v>0</v>
      </c>
    </row>
    <row r="1214" spans="1:35" x14ac:dyDescent="0.2">
      <c r="A1214" s="102">
        <v>408</v>
      </c>
      <c r="B1214">
        <v>4849</v>
      </c>
      <c r="C1214" t="s">
        <v>546</v>
      </c>
      <c r="D1214" t="s">
        <v>1253</v>
      </c>
      <c r="E1214">
        <v>3310</v>
      </c>
      <c r="F1214">
        <v>3350</v>
      </c>
      <c r="G1214">
        <v>200</v>
      </c>
      <c r="H1214" t="s">
        <v>1242</v>
      </c>
      <c r="I1214">
        <v>8919</v>
      </c>
      <c r="J1214" t="s">
        <v>1652</v>
      </c>
      <c r="K1214" t="s">
        <v>1260</v>
      </c>
      <c r="L1214">
        <v>3665</v>
      </c>
      <c r="M1214">
        <v>3795</v>
      </c>
      <c r="N1214">
        <v>200</v>
      </c>
      <c r="O1214" t="s">
        <v>1239</v>
      </c>
      <c r="P1214">
        <v>0.84823954373144905</v>
      </c>
      <c r="Q1214">
        <v>0.90646256516081503</v>
      </c>
      <c r="R1214">
        <v>0.28477768834001999</v>
      </c>
      <c r="S1214">
        <v>5.50342653971987E-3</v>
      </c>
      <c r="T1214">
        <v>-2.0284221075900799</v>
      </c>
      <c r="U1214">
        <v>2.0284221075900799</v>
      </c>
      <c r="V1214">
        <v>2.2901515230523799</v>
      </c>
      <c r="W1214">
        <v>-15.31</v>
      </c>
      <c r="X1214">
        <v>11.73</v>
      </c>
      <c r="Y1214">
        <v>-15858</v>
      </c>
      <c r="Z1214">
        <v>-1762</v>
      </c>
      <c r="AA1214">
        <v>0.02</v>
      </c>
      <c r="AB1214">
        <v>9</v>
      </c>
      <c r="AC1214">
        <v>5</v>
      </c>
      <c r="AD1214">
        <v>4</v>
      </c>
      <c r="AE1214">
        <v>55.56</v>
      </c>
      <c r="AF1214">
        <v>8</v>
      </c>
      <c r="AG1214">
        <v>4</v>
      </c>
      <c r="AH1214">
        <v>3</v>
      </c>
      <c r="AI1214">
        <v>2</v>
      </c>
    </row>
    <row r="1215" spans="1:35" x14ac:dyDescent="0.2">
      <c r="A1215" s="102">
        <v>1490</v>
      </c>
      <c r="B1215">
        <v>3863</v>
      </c>
      <c r="C1215" t="s">
        <v>1454</v>
      </c>
      <c r="D1215" t="s">
        <v>1453</v>
      </c>
      <c r="E1215">
        <v>1633</v>
      </c>
      <c r="F1215">
        <v>1645</v>
      </c>
      <c r="G1215">
        <v>600</v>
      </c>
      <c r="H1215" t="s">
        <v>1239</v>
      </c>
      <c r="I1215">
        <v>4005</v>
      </c>
      <c r="J1215" t="s">
        <v>1479</v>
      </c>
      <c r="K1215" t="s">
        <v>1263</v>
      </c>
      <c r="L1215">
        <v>425</v>
      </c>
      <c r="M1215">
        <v>430</v>
      </c>
      <c r="N1215">
        <v>2300</v>
      </c>
      <c r="O1215" t="s">
        <v>1242</v>
      </c>
      <c r="P1215">
        <v>0.84102123574270105</v>
      </c>
      <c r="Q1215">
        <v>0.82060511063578101</v>
      </c>
      <c r="R1215">
        <v>0.28577583591501698</v>
      </c>
      <c r="S1215">
        <v>7.8266506704356906E-2</v>
      </c>
      <c r="T1215">
        <v>0.38463804974860599</v>
      </c>
      <c r="U1215">
        <v>0.38463804974860599</v>
      </c>
      <c r="V1215">
        <v>0.36640321673953402</v>
      </c>
      <c r="W1215">
        <v>0.96</v>
      </c>
      <c r="X1215">
        <v>0.2</v>
      </c>
      <c r="Y1215">
        <v>-16121</v>
      </c>
      <c r="Z1215">
        <v>-896</v>
      </c>
      <c r="AA1215">
        <v>-0.02</v>
      </c>
      <c r="AB1215">
        <v>18</v>
      </c>
      <c r="AC1215">
        <v>8</v>
      </c>
      <c r="AD1215">
        <v>10</v>
      </c>
      <c r="AE1215">
        <v>44.44</v>
      </c>
      <c r="AF1215">
        <v>15</v>
      </c>
      <c r="AG1215">
        <v>3</v>
      </c>
      <c r="AH1215">
        <v>4</v>
      </c>
      <c r="AI1215">
        <v>11</v>
      </c>
    </row>
    <row r="1216" spans="1:35" x14ac:dyDescent="0.2">
      <c r="A1216" s="102">
        <v>572</v>
      </c>
      <c r="B1216">
        <v>6471</v>
      </c>
      <c r="C1216" t="s">
        <v>1095</v>
      </c>
      <c r="D1216" t="s">
        <v>1251</v>
      </c>
      <c r="E1216">
        <v>856</v>
      </c>
      <c r="F1216">
        <v>870</v>
      </c>
      <c r="G1216">
        <v>1000</v>
      </c>
      <c r="H1216" t="s">
        <v>1242</v>
      </c>
      <c r="I1216">
        <v>7267</v>
      </c>
      <c r="J1216" t="s">
        <v>58</v>
      </c>
      <c r="K1216" t="s">
        <v>1256</v>
      </c>
      <c r="L1216">
        <v>2902</v>
      </c>
      <c r="M1216">
        <v>2935</v>
      </c>
      <c r="N1216">
        <v>300</v>
      </c>
      <c r="O1216" t="s">
        <v>1239</v>
      </c>
      <c r="P1216">
        <v>0.85115272160669597</v>
      </c>
      <c r="Q1216">
        <v>0.89605714211158605</v>
      </c>
      <c r="R1216">
        <v>0.103638137928457</v>
      </c>
      <c r="S1216">
        <v>9.9012659944715392E-3</v>
      </c>
      <c r="T1216">
        <v>-2.7545331352295301</v>
      </c>
      <c r="U1216">
        <v>2.7545331352295301</v>
      </c>
      <c r="V1216">
        <v>2.9375046437691399</v>
      </c>
      <c r="W1216">
        <v>-12.29</v>
      </c>
      <c r="X1216">
        <v>1.19</v>
      </c>
      <c r="Y1216">
        <v>-17101</v>
      </c>
      <c r="Z1216">
        <v>-1315</v>
      </c>
      <c r="AA1216">
        <v>-0.01</v>
      </c>
      <c r="AB1216">
        <v>13</v>
      </c>
      <c r="AC1216">
        <v>6</v>
      </c>
      <c r="AD1216">
        <v>7</v>
      </c>
      <c r="AE1216">
        <v>46.15</v>
      </c>
      <c r="AF1216">
        <v>17</v>
      </c>
      <c r="AG1216">
        <v>3</v>
      </c>
      <c r="AH1216">
        <v>1</v>
      </c>
      <c r="AI1216">
        <v>9</v>
      </c>
    </row>
    <row r="1217" spans="1:35" x14ac:dyDescent="0.2">
      <c r="A1217" s="102">
        <v>593</v>
      </c>
      <c r="B1217">
        <v>3231</v>
      </c>
      <c r="C1217" t="s">
        <v>440</v>
      </c>
      <c r="D1217" t="s">
        <v>1260</v>
      </c>
      <c r="E1217">
        <v>2603</v>
      </c>
      <c r="F1217">
        <v>2616</v>
      </c>
      <c r="G1217">
        <v>200</v>
      </c>
      <c r="H1217" t="s">
        <v>1242</v>
      </c>
      <c r="I1217">
        <v>9719</v>
      </c>
      <c r="J1217" t="s">
        <v>1640</v>
      </c>
      <c r="K1217" t="s">
        <v>1241</v>
      </c>
      <c r="L1217">
        <v>6040</v>
      </c>
      <c r="M1217">
        <v>6100</v>
      </c>
      <c r="N1217">
        <v>100</v>
      </c>
      <c r="O1217" t="s">
        <v>1239</v>
      </c>
      <c r="P1217">
        <v>0.74002688208343403</v>
      </c>
      <c r="Q1217">
        <v>0.89407618255674504</v>
      </c>
      <c r="R1217">
        <v>1.89948574016323E-3</v>
      </c>
      <c r="S1217">
        <v>2.2515261128572502E-2</v>
      </c>
      <c r="T1217">
        <v>-2.9924528841715001</v>
      </c>
      <c r="U1217">
        <v>2.9924528841715001</v>
      </c>
      <c r="V1217">
        <v>2.3215157530170698</v>
      </c>
      <c r="W1217">
        <v>-6.4</v>
      </c>
      <c r="X1217">
        <v>14.23</v>
      </c>
      <c r="Y1217">
        <v>-17502</v>
      </c>
      <c r="Z1217">
        <v>-1167</v>
      </c>
      <c r="AA1217">
        <v>-0.08</v>
      </c>
      <c r="AB1217">
        <v>15</v>
      </c>
      <c r="AC1217">
        <v>7</v>
      </c>
      <c r="AD1217">
        <v>8</v>
      </c>
      <c r="AE1217">
        <v>46.67</v>
      </c>
      <c r="AF1217">
        <v>15</v>
      </c>
      <c r="AG1217">
        <v>2</v>
      </c>
      <c r="AH1217">
        <v>2</v>
      </c>
      <c r="AI1217">
        <v>11</v>
      </c>
    </row>
    <row r="1218" spans="1:35" x14ac:dyDescent="0.2">
      <c r="A1218" s="102">
        <v>1294</v>
      </c>
      <c r="B1218">
        <v>7278</v>
      </c>
      <c r="C1218" t="s">
        <v>43</v>
      </c>
      <c r="D1218" t="s">
        <v>1256</v>
      </c>
      <c r="E1218">
        <v>2182</v>
      </c>
      <c r="F1218">
        <v>2099</v>
      </c>
      <c r="G1218">
        <v>500</v>
      </c>
      <c r="H1218" t="s">
        <v>1239</v>
      </c>
      <c r="I1218">
        <v>9076</v>
      </c>
      <c r="J1218" t="s">
        <v>912</v>
      </c>
      <c r="K1218" t="s">
        <v>1359</v>
      </c>
      <c r="L1218">
        <v>1270</v>
      </c>
      <c r="M1218">
        <v>1270</v>
      </c>
      <c r="N1218">
        <v>800</v>
      </c>
      <c r="O1218" t="s">
        <v>1242</v>
      </c>
      <c r="P1218">
        <v>0.83433591604514501</v>
      </c>
      <c r="Q1218">
        <v>0.83695075309966005</v>
      </c>
      <c r="R1218">
        <v>0.28688770575389599</v>
      </c>
      <c r="S1218" s="15">
        <v>1.35939145710085E-2</v>
      </c>
      <c r="T1218">
        <v>0.15078314736193599</v>
      </c>
      <c r="U1218">
        <v>0.15078314736193599</v>
      </c>
      <c r="V1218">
        <v>0.40625217082551301</v>
      </c>
      <c r="W1218">
        <v>0.52</v>
      </c>
      <c r="X1218">
        <v>3.19</v>
      </c>
      <c r="Y1218">
        <v>-17635</v>
      </c>
      <c r="Z1218">
        <v>-1260</v>
      </c>
      <c r="AA1218">
        <v>-0.06</v>
      </c>
      <c r="AB1218">
        <v>14</v>
      </c>
      <c r="AC1218">
        <v>6</v>
      </c>
      <c r="AD1218">
        <v>8</v>
      </c>
      <c r="AE1218">
        <v>42.86</v>
      </c>
      <c r="AF1218">
        <v>14</v>
      </c>
      <c r="AG1218">
        <v>3</v>
      </c>
      <c r="AH1218">
        <v>4</v>
      </c>
      <c r="AI1218">
        <v>7</v>
      </c>
    </row>
    <row r="1219" spans="1:35" x14ac:dyDescent="0.2">
      <c r="A1219" s="102">
        <v>1652</v>
      </c>
      <c r="B1219">
        <v>5332</v>
      </c>
      <c r="C1219" t="s">
        <v>700</v>
      </c>
      <c r="D1219" t="s">
        <v>1238</v>
      </c>
      <c r="E1219">
        <v>4335</v>
      </c>
      <c r="F1219">
        <v>4370</v>
      </c>
      <c r="G1219">
        <v>200</v>
      </c>
      <c r="H1219" t="s">
        <v>1242</v>
      </c>
      <c r="I1219">
        <v>6503</v>
      </c>
      <c r="J1219" t="s">
        <v>1191</v>
      </c>
      <c r="K1219" t="s">
        <v>1244</v>
      </c>
      <c r="L1219">
        <v>1460</v>
      </c>
      <c r="M1219">
        <v>1477.5</v>
      </c>
      <c r="N1219">
        <v>600</v>
      </c>
      <c r="O1219" t="s">
        <v>1239</v>
      </c>
      <c r="P1219">
        <v>0.56622878099856799</v>
      </c>
      <c r="Q1219">
        <v>0.80446361692160495</v>
      </c>
      <c r="R1219">
        <v>0.27244223427724301</v>
      </c>
      <c r="S1219">
        <v>6.6839566480809007E-2</v>
      </c>
      <c r="T1219">
        <v>-1.0008294027081199</v>
      </c>
      <c r="U1219">
        <v>1.0008294027081199</v>
      </c>
      <c r="V1219">
        <v>1.3809872894109101</v>
      </c>
      <c r="W1219">
        <v>-2.92</v>
      </c>
      <c r="X1219">
        <v>1.43</v>
      </c>
      <c r="Y1219">
        <v>-18171</v>
      </c>
      <c r="Z1219">
        <v>-956</v>
      </c>
      <c r="AA1219">
        <v>-0.1</v>
      </c>
      <c r="AB1219">
        <v>19</v>
      </c>
      <c r="AC1219">
        <v>8</v>
      </c>
      <c r="AD1219">
        <v>11</v>
      </c>
      <c r="AE1219">
        <v>42.11</v>
      </c>
      <c r="AF1219">
        <v>10</v>
      </c>
      <c r="AG1219">
        <v>7</v>
      </c>
      <c r="AH1219">
        <v>5</v>
      </c>
      <c r="AI1219">
        <v>7</v>
      </c>
    </row>
    <row r="1220" spans="1:35" x14ac:dyDescent="0.2">
      <c r="A1220" s="102">
        <v>103</v>
      </c>
      <c r="B1220">
        <v>6588</v>
      </c>
      <c r="C1220" t="s">
        <v>436</v>
      </c>
      <c r="D1220" t="s">
        <v>1244</v>
      </c>
      <c r="E1220">
        <v>4000</v>
      </c>
      <c r="F1220">
        <v>4035</v>
      </c>
      <c r="G1220">
        <v>200</v>
      </c>
      <c r="H1220" t="s">
        <v>1242</v>
      </c>
      <c r="I1220">
        <v>9934</v>
      </c>
      <c r="J1220" t="s">
        <v>1435</v>
      </c>
      <c r="K1220" t="s">
        <v>1246</v>
      </c>
      <c r="L1220">
        <v>2482</v>
      </c>
      <c r="M1220">
        <v>2513</v>
      </c>
      <c r="N1220">
        <v>300</v>
      </c>
      <c r="O1220" t="s">
        <v>1239</v>
      </c>
      <c r="P1220">
        <v>0.69871301804452801</v>
      </c>
      <c r="Q1220">
        <v>0.94327156450164695</v>
      </c>
      <c r="R1220">
        <v>8.4856253123289399E-2</v>
      </c>
      <c r="S1220" s="15">
        <v>3.1578864891703202E-2</v>
      </c>
      <c r="T1220">
        <v>-0.68636337591289498</v>
      </c>
      <c r="U1220">
        <v>0.68636337591289498</v>
      </c>
      <c r="V1220">
        <v>1.3116680146062101</v>
      </c>
      <c r="W1220">
        <v>-1.7</v>
      </c>
      <c r="X1220">
        <v>6.58</v>
      </c>
      <c r="Y1220">
        <v>-18288</v>
      </c>
      <c r="Z1220">
        <v>-1076</v>
      </c>
      <c r="AA1220">
        <v>-0.16</v>
      </c>
      <c r="AB1220">
        <v>17</v>
      </c>
      <c r="AC1220">
        <v>9</v>
      </c>
      <c r="AD1220">
        <v>8</v>
      </c>
      <c r="AE1220">
        <v>52.94</v>
      </c>
      <c r="AF1220">
        <v>12</v>
      </c>
      <c r="AG1220">
        <v>6</v>
      </c>
      <c r="AH1220">
        <v>6</v>
      </c>
      <c r="AI1220">
        <v>5</v>
      </c>
    </row>
    <row r="1221" spans="1:35" x14ac:dyDescent="0.2">
      <c r="A1221" s="102">
        <v>73</v>
      </c>
      <c r="B1221">
        <v>4204</v>
      </c>
      <c r="C1221" t="s">
        <v>227</v>
      </c>
      <c r="D1221" t="s">
        <v>1263</v>
      </c>
      <c r="E1221">
        <v>1686</v>
      </c>
      <c r="F1221">
        <v>1732</v>
      </c>
      <c r="G1221">
        <v>300</v>
      </c>
      <c r="H1221" t="s">
        <v>1242</v>
      </c>
      <c r="I1221">
        <v>6988</v>
      </c>
      <c r="J1221" t="s">
        <v>62</v>
      </c>
      <c r="K1221" t="s">
        <v>1263</v>
      </c>
      <c r="L1221">
        <v>5630</v>
      </c>
      <c r="M1221">
        <v>5710</v>
      </c>
      <c r="N1221">
        <v>100</v>
      </c>
      <c r="O1221" t="s">
        <v>1239</v>
      </c>
      <c r="P1221">
        <v>0.74170891800070904</v>
      </c>
      <c r="Q1221">
        <v>0.94854626705775302</v>
      </c>
      <c r="R1221">
        <v>4.2187764880685904E-3</v>
      </c>
      <c r="S1221">
        <v>1.45537470521641E-2</v>
      </c>
      <c r="T1221">
        <v>-0.60473031659548904</v>
      </c>
      <c r="U1221">
        <v>0.60473031659548904</v>
      </c>
      <c r="V1221">
        <v>0.71349994047270204</v>
      </c>
      <c r="W1221">
        <v>-1.02</v>
      </c>
      <c r="X1221">
        <v>9</v>
      </c>
      <c r="Y1221">
        <v>-18292</v>
      </c>
      <c r="Z1221">
        <v>-1407</v>
      </c>
      <c r="AA1221">
        <v>-0.11</v>
      </c>
      <c r="AB1221">
        <v>13</v>
      </c>
      <c r="AC1221">
        <v>7</v>
      </c>
      <c r="AD1221">
        <v>6</v>
      </c>
      <c r="AE1221">
        <v>53.85</v>
      </c>
      <c r="AF1221">
        <v>14</v>
      </c>
      <c r="AG1221">
        <v>4</v>
      </c>
      <c r="AH1221">
        <v>2</v>
      </c>
      <c r="AI1221">
        <v>7</v>
      </c>
    </row>
    <row r="1222" spans="1:35" x14ac:dyDescent="0.2">
      <c r="A1222" s="102">
        <v>1321</v>
      </c>
      <c r="B1222">
        <v>5947</v>
      </c>
      <c r="C1222" t="s">
        <v>228</v>
      </c>
      <c r="D1222" t="s">
        <v>1436</v>
      </c>
      <c r="E1222">
        <v>7790</v>
      </c>
      <c r="F1222">
        <v>7950</v>
      </c>
      <c r="G1222">
        <v>100</v>
      </c>
      <c r="H1222" t="s">
        <v>1239</v>
      </c>
      <c r="I1222">
        <v>9303</v>
      </c>
      <c r="J1222" t="s">
        <v>1638</v>
      </c>
      <c r="K1222" t="s">
        <v>1657</v>
      </c>
      <c r="L1222">
        <v>1375</v>
      </c>
      <c r="M1222">
        <v>1379</v>
      </c>
      <c r="N1222">
        <v>600</v>
      </c>
      <c r="O1222" t="s">
        <v>1242</v>
      </c>
      <c r="P1222">
        <v>0.54524142448680701</v>
      </c>
      <c r="Q1222">
        <v>0.83509449000345604</v>
      </c>
      <c r="R1222">
        <v>0.44915516589146598</v>
      </c>
      <c r="S1222" s="15">
        <v>1.11071915190517E-5</v>
      </c>
      <c r="T1222">
        <v>1.0603238102828001</v>
      </c>
      <c r="U1222">
        <v>1.0603238102828001</v>
      </c>
      <c r="V1222">
        <v>0.78492986906165096</v>
      </c>
      <c r="W1222">
        <v>3.01</v>
      </c>
      <c r="X1222">
        <v>4.08</v>
      </c>
      <c r="Y1222">
        <v>-18479</v>
      </c>
      <c r="Z1222">
        <v>-803</v>
      </c>
      <c r="AA1222">
        <v>-0.01</v>
      </c>
      <c r="AB1222">
        <v>23</v>
      </c>
      <c r="AC1222">
        <v>14</v>
      </c>
      <c r="AD1222">
        <v>9</v>
      </c>
      <c r="AE1222">
        <v>60.87</v>
      </c>
      <c r="AF1222">
        <v>12</v>
      </c>
      <c r="AG1222">
        <v>7</v>
      </c>
      <c r="AH1222">
        <v>6</v>
      </c>
      <c r="AI1222">
        <v>10</v>
      </c>
    </row>
    <row r="1223" spans="1:35" x14ac:dyDescent="0.2">
      <c r="A1223" s="102">
        <v>1314</v>
      </c>
      <c r="B1223">
        <v>4812</v>
      </c>
      <c r="C1223" t="s">
        <v>683</v>
      </c>
      <c r="D1223" t="s">
        <v>1241</v>
      </c>
      <c r="E1223">
        <v>4825</v>
      </c>
      <c r="F1223">
        <v>4870</v>
      </c>
      <c r="G1223">
        <v>100</v>
      </c>
      <c r="H1223" t="s">
        <v>1239</v>
      </c>
      <c r="I1223">
        <v>6383</v>
      </c>
      <c r="J1223" t="s">
        <v>554</v>
      </c>
      <c r="K1223" t="s">
        <v>1251</v>
      </c>
      <c r="L1223">
        <v>6700</v>
      </c>
      <c r="M1223">
        <v>6720</v>
      </c>
      <c r="N1223">
        <v>100</v>
      </c>
      <c r="O1223" t="s">
        <v>1242</v>
      </c>
      <c r="P1223">
        <v>0.69986092755082097</v>
      </c>
      <c r="Q1223">
        <v>0.83544828554008799</v>
      </c>
      <c r="R1223">
        <v>0.42243806021389002</v>
      </c>
      <c r="S1223">
        <v>7.6508942486613996E-2</v>
      </c>
      <c r="T1223">
        <v>2.0448413150508302</v>
      </c>
      <c r="U1223">
        <v>2.0448413150508302</v>
      </c>
      <c r="V1223">
        <v>1.91256284186332</v>
      </c>
      <c r="W1223">
        <v>9.61</v>
      </c>
      <c r="X1223">
        <v>27.53</v>
      </c>
      <c r="Y1223">
        <v>-18550</v>
      </c>
      <c r="Z1223">
        <v>-1855</v>
      </c>
      <c r="AA1223">
        <v>-0.2</v>
      </c>
      <c r="AB1223">
        <v>10</v>
      </c>
      <c r="AC1223">
        <v>5</v>
      </c>
      <c r="AD1223">
        <v>5</v>
      </c>
      <c r="AE1223">
        <v>50</v>
      </c>
      <c r="AF1223">
        <v>8</v>
      </c>
      <c r="AG1223">
        <v>4</v>
      </c>
      <c r="AH1223">
        <v>5</v>
      </c>
      <c r="AI1223">
        <v>1</v>
      </c>
    </row>
    <row r="1224" spans="1:35" x14ac:dyDescent="0.2">
      <c r="A1224" s="102">
        <v>105</v>
      </c>
      <c r="B1224">
        <v>1332</v>
      </c>
      <c r="C1224" t="s">
        <v>1647</v>
      </c>
      <c r="D1224" t="s">
        <v>1357</v>
      </c>
      <c r="E1224">
        <v>571</v>
      </c>
      <c r="F1224">
        <v>570</v>
      </c>
      <c r="G1224">
        <v>1700</v>
      </c>
      <c r="H1224" t="s">
        <v>1239</v>
      </c>
      <c r="I1224">
        <v>1333</v>
      </c>
      <c r="J1224" t="s">
        <v>1356</v>
      </c>
      <c r="K1224" t="s">
        <v>1357</v>
      </c>
      <c r="L1224">
        <v>2478</v>
      </c>
      <c r="M1224">
        <v>2438</v>
      </c>
      <c r="N1224">
        <v>400</v>
      </c>
      <c r="O1224" t="s">
        <v>1242</v>
      </c>
      <c r="P1224">
        <v>0.81019161734467005</v>
      </c>
      <c r="Q1224">
        <v>0.94285954456966803</v>
      </c>
      <c r="R1224">
        <v>0.142861607760916</v>
      </c>
      <c r="S1224">
        <v>1.8080945950917901E-2</v>
      </c>
      <c r="T1224">
        <v>0.84667777953386902</v>
      </c>
      <c r="U1224">
        <v>0.84667777953386902</v>
      </c>
      <c r="V1224">
        <v>0.82700327872692003</v>
      </c>
      <c r="W1224">
        <v>2.6</v>
      </c>
      <c r="X1224">
        <v>0.64</v>
      </c>
      <c r="Y1224">
        <v>-18861</v>
      </c>
      <c r="Z1224">
        <v>-1048</v>
      </c>
      <c r="AA1224">
        <v>-0.16</v>
      </c>
      <c r="AB1224">
        <v>18</v>
      </c>
      <c r="AC1224">
        <v>10</v>
      </c>
      <c r="AD1224">
        <v>8</v>
      </c>
      <c r="AE1224">
        <v>55.56</v>
      </c>
      <c r="AF1224">
        <v>12</v>
      </c>
      <c r="AG1224">
        <v>5</v>
      </c>
      <c r="AH1224">
        <v>5</v>
      </c>
      <c r="AI1224">
        <v>8</v>
      </c>
    </row>
    <row r="1225" spans="1:35" x14ac:dyDescent="0.2">
      <c r="A1225" s="102">
        <v>399</v>
      </c>
      <c r="B1225">
        <v>2229</v>
      </c>
      <c r="C1225" t="s">
        <v>1848</v>
      </c>
      <c r="D1225" t="s">
        <v>1266</v>
      </c>
      <c r="E1225">
        <v>2951</v>
      </c>
      <c r="F1225">
        <v>2923</v>
      </c>
      <c r="G1225">
        <v>400</v>
      </c>
      <c r="H1225" t="s">
        <v>1242</v>
      </c>
      <c r="I1225">
        <v>2331</v>
      </c>
      <c r="J1225" t="s">
        <v>1386</v>
      </c>
      <c r="K1225" t="s">
        <v>1253</v>
      </c>
      <c r="L1225">
        <v>5290</v>
      </c>
      <c r="M1225">
        <v>5310</v>
      </c>
      <c r="N1225">
        <v>200</v>
      </c>
      <c r="O1225" t="s">
        <v>1239</v>
      </c>
      <c r="P1225">
        <v>0.76712364045954096</v>
      </c>
      <c r="Q1225">
        <v>0.90727357064468395</v>
      </c>
      <c r="R1225">
        <v>2.1975329901259201E-2</v>
      </c>
      <c r="S1225">
        <v>2.3380410352283801E-4</v>
      </c>
      <c r="T1225">
        <v>-2.2671303926758202</v>
      </c>
      <c r="U1225">
        <v>2.2671303926758202</v>
      </c>
      <c r="V1225">
        <v>2.5260497472080798</v>
      </c>
      <c r="W1225">
        <v>-10.37</v>
      </c>
      <c r="X1225">
        <v>10.09</v>
      </c>
      <c r="Y1225">
        <v>-18878</v>
      </c>
      <c r="Z1225">
        <v>-2697</v>
      </c>
      <c r="AA1225">
        <v>-0.05</v>
      </c>
      <c r="AB1225">
        <v>7</v>
      </c>
      <c r="AC1225">
        <v>4</v>
      </c>
      <c r="AD1225">
        <v>3</v>
      </c>
      <c r="AE1225">
        <v>57.14</v>
      </c>
      <c r="AF1225">
        <v>13</v>
      </c>
      <c r="AG1225">
        <v>2</v>
      </c>
      <c r="AH1225">
        <v>2</v>
      </c>
      <c r="AI1225">
        <v>3</v>
      </c>
    </row>
    <row r="1226" spans="1:35" x14ac:dyDescent="0.2">
      <c r="A1226" s="102">
        <v>769</v>
      </c>
      <c r="B1226">
        <v>3086</v>
      </c>
      <c r="C1226" t="s">
        <v>617</v>
      </c>
      <c r="D1226" t="s">
        <v>1264</v>
      </c>
      <c r="E1226">
        <v>1224</v>
      </c>
      <c r="F1226">
        <v>1235</v>
      </c>
      <c r="G1226">
        <v>600</v>
      </c>
      <c r="H1226" t="s">
        <v>1242</v>
      </c>
      <c r="I1226">
        <v>5714</v>
      </c>
      <c r="J1226" t="s">
        <v>708</v>
      </c>
      <c r="K1226" t="s">
        <v>1254</v>
      </c>
      <c r="L1226">
        <v>3725</v>
      </c>
      <c r="M1226">
        <v>3735</v>
      </c>
      <c r="N1226">
        <v>200</v>
      </c>
      <c r="O1226" t="s">
        <v>1239</v>
      </c>
      <c r="P1226">
        <v>0.65130994110759199</v>
      </c>
      <c r="Q1226">
        <v>0.87907496114086703</v>
      </c>
      <c r="R1226">
        <v>0.37197420151885902</v>
      </c>
      <c r="S1226">
        <v>8.3713106872916193E-3</v>
      </c>
      <c r="T1226">
        <v>-1.59371876602617</v>
      </c>
      <c r="U1226">
        <v>1.59371876602617</v>
      </c>
      <c r="V1226">
        <v>1.8202865585693699</v>
      </c>
      <c r="W1226">
        <v>-7.81</v>
      </c>
      <c r="X1226">
        <v>0.8</v>
      </c>
      <c r="Y1226">
        <v>-18979</v>
      </c>
      <c r="Z1226">
        <v>-1460</v>
      </c>
      <c r="AA1226">
        <v>-0.06</v>
      </c>
      <c r="AB1226">
        <v>13</v>
      </c>
      <c r="AC1226">
        <v>7</v>
      </c>
      <c r="AD1226">
        <v>6</v>
      </c>
      <c r="AE1226">
        <v>53.85</v>
      </c>
      <c r="AF1226">
        <v>14</v>
      </c>
      <c r="AG1226">
        <v>3</v>
      </c>
      <c r="AH1226">
        <v>2</v>
      </c>
      <c r="AI1226">
        <v>8</v>
      </c>
    </row>
    <row r="1227" spans="1:35" x14ac:dyDescent="0.2">
      <c r="A1227" s="102">
        <v>949</v>
      </c>
      <c r="B1227">
        <v>6371</v>
      </c>
      <c r="C1227" t="s">
        <v>1399</v>
      </c>
      <c r="D1227" t="s">
        <v>1251</v>
      </c>
      <c r="E1227">
        <v>3010</v>
      </c>
      <c r="F1227">
        <v>3070</v>
      </c>
      <c r="G1227">
        <v>300</v>
      </c>
      <c r="H1227" t="s">
        <v>1242</v>
      </c>
      <c r="I1227">
        <v>8086</v>
      </c>
      <c r="J1227" t="s">
        <v>1522</v>
      </c>
      <c r="K1227" t="s">
        <v>1248</v>
      </c>
      <c r="L1227">
        <v>1209</v>
      </c>
      <c r="M1227">
        <v>1205</v>
      </c>
      <c r="N1227">
        <v>800</v>
      </c>
      <c r="O1227" t="s">
        <v>1239</v>
      </c>
      <c r="P1227">
        <v>0.838877115586105</v>
      </c>
      <c r="Q1227">
        <v>0.86317891319423101</v>
      </c>
      <c r="R1227">
        <v>0.31952355750127798</v>
      </c>
      <c r="S1227">
        <v>1.46164174942802E-2</v>
      </c>
      <c r="T1227">
        <v>-2.3263992828517499</v>
      </c>
      <c r="U1227">
        <v>2.3263992828517499</v>
      </c>
      <c r="V1227">
        <v>2.0954680682781901</v>
      </c>
      <c r="W1227">
        <v>-13.68</v>
      </c>
      <c r="X1227">
        <v>4.67</v>
      </c>
      <c r="Y1227">
        <v>-19336</v>
      </c>
      <c r="Z1227">
        <v>-1074</v>
      </c>
      <c r="AA1227">
        <v>-0.08</v>
      </c>
      <c r="AB1227">
        <v>18</v>
      </c>
      <c r="AC1227">
        <v>10</v>
      </c>
      <c r="AD1227">
        <v>8</v>
      </c>
      <c r="AE1227">
        <v>55.56</v>
      </c>
      <c r="AF1227">
        <v>10</v>
      </c>
      <c r="AG1227">
        <v>7</v>
      </c>
      <c r="AH1227">
        <v>7</v>
      </c>
      <c r="AI1227">
        <v>4</v>
      </c>
    </row>
    <row r="1228" spans="1:35" x14ac:dyDescent="0.2">
      <c r="A1228" s="102">
        <v>760</v>
      </c>
      <c r="B1228">
        <v>8919</v>
      </c>
      <c r="C1228" t="s">
        <v>1652</v>
      </c>
      <c r="D1228" t="s">
        <v>1260</v>
      </c>
      <c r="E1228">
        <v>3665</v>
      </c>
      <c r="F1228">
        <v>3795</v>
      </c>
      <c r="G1228">
        <v>200</v>
      </c>
      <c r="H1228" t="s">
        <v>1242</v>
      </c>
      <c r="I1228">
        <v>9715</v>
      </c>
      <c r="J1228" t="s">
        <v>1570</v>
      </c>
      <c r="K1228" t="s">
        <v>1253</v>
      </c>
      <c r="L1228">
        <v>2523</v>
      </c>
      <c r="M1228">
        <v>2525</v>
      </c>
      <c r="N1228">
        <v>300</v>
      </c>
      <c r="O1228" t="s">
        <v>1239</v>
      </c>
      <c r="P1228">
        <v>0.81180753113941895</v>
      </c>
      <c r="Q1228">
        <v>0.87990759521886697</v>
      </c>
      <c r="R1228">
        <v>0.10347606064622</v>
      </c>
      <c r="S1228">
        <v>2.95574637601187E-2</v>
      </c>
      <c r="T1228">
        <v>-1.9334241914238699</v>
      </c>
      <c r="U1228">
        <v>1.9334241914238699</v>
      </c>
      <c r="V1228">
        <v>2.2448685547554001</v>
      </c>
      <c r="W1228">
        <v>-8.2799999999999994</v>
      </c>
      <c r="X1228">
        <v>0.2</v>
      </c>
      <c r="Y1228">
        <v>-19374</v>
      </c>
      <c r="Z1228">
        <v>-1292</v>
      </c>
      <c r="AA1228">
        <v>-0.1</v>
      </c>
      <c r="AB1228">
        <v>15</v>
      </c>
      <c r="AC1228">
        <v>9</v>
      </c>
      <c r="AD1228">
        <v>6</v>
      </c>
      <c r="AE1228">
        <v>60</v>
      </c>
      <c r="AF1228">
        <v>8</v>
      </c>
      <c r="AG1228">
        <v>9</v>
      </c>
      <c r="AH1228">
        <v>6</v>
      </c>
      <c r="AI1228">
        <v>0</v>
      </c>
    </row>
    <row r="1229" spans="1:35" x14ac:dyDescent="0.2">
      <c r="A1229" s="102">
        <v>57</v>
      </c>
      <c r="B1229">
        <v>1928</v>
      </c>
      <c r="C1229" t="s">
        <v>217</v>
      </c>
      <c r="D1229" t="s">
        <v>1249</v>
      </c>
      <c r="E1229">
        <v>2255</v>
      </c>
      <c r="F1229">
        <v>2290</v>
      </c>
      <c r="G1229">
        <v>300</v>
      </c>
      <c r="H1229" t="s">
        <v>1242</v>
      </c>
      <c r="I1229">
        <v>7203</v>
      </c>
      <c r="J1229" t="s">
        <v>2079</v>
      </c>
      <c r="K1229" t="s">
        <v>1256</v>
      </c>
      <c r="L1229">
        <v>7470</v>
      </c>
      <c r="M1229">
        <v>7574</v>
      </c>
      <c r="N1229">
        <v>100</v>
      </c>
      <c r="O1229" t="s">
        <v>1239</v>
      </c>
      <c r="P1229">
        <v>0.56511024898804796</v>
      </c>
      <c r="Q1229">
        <v>0.95353369027257695</v>
      </c>
      <c r="R1229">
        <v>4.25734597390377E-2</v>
      </c>
      <c r="S1229">
        <v>5.1765085063682999E-2</v>
      </c>
      <c r="T1229">
        <v>-0.98407028192585599</v>
      </c>
      <c r="U1229">
        <v>0.98407028192585599</v>
      </c>
      <c r="V1229">
        <v>1.6597661469380101</v>
      </c>
      <c r="W1229">
        <v>-1.7</v>
      </c>
      <c r="X1229">
        <v>9.2899999999999991</v>
      </c>
      <c r="Y1229">
        <v>-20141</v>
      </c>
      <c r="Z1229">
        <v>-2238</v>
      </c>
      <c r="AA1229">
        <v>-0.16</v>
      </c>
      <c r="AB1229">
        <v>9</v>
      </c>
      <c r="AC1229">
        <v>5</v>
      </c>
      <c r="AD1229">
        <v>4</v>
      </c>
      <c r="AE1229">
        <v>55.56</v>
      </c>
      <c r="AF1229">
        <v>15</v>
      </c>
      <c r="AG1229">
        <v>2</v>
      </c>
      <c r="AH1229">
        <v>2</v>
      </c>
      <c r="AI1229">
        <v>5</v>
      </c>
    </row>
    <row r="1230" spans="1:35" x14ac:dyDescent="0.2">
      <c r="A1230" s="102">
        <v>370</v>
      </c>
      <c r="B1230">
        <v>4506</v>
      </c>
      <c r="C1230" t="s">
        <v>1662</v>
      </c>
      <c r="D1230" t="s">
        <v>1261</v>
      </c>
      <c r="E1230">
        <v>1630</v>
      </c>
      <c r="F1230">
        <v>1641</v>
      </c>
      <c r="G1230">
        <v>600</v>
      </c>
      <c r="H1230" t="s">
        <v>1242</v>
      </c>
      <c r="I1230">
        <v>9956</v>
      </c>
      <c r="J1230" t="s">
        <v>1194</v>
      </c>
      <c r="K1230" t="s">
        <v>1264</v>
      </c>
      <c r="L1230">
        <v>1750</v>
      </c>
      <c r="M1230">
        <v>1724</v>
      </c>
      <c r="N1230">
        <v>600</v>
      </c>
      <c r="O1230" t="s">
        <v>1239</v>
      </c>
      <c r="P1230">
        <v>0.87993117831800105</v>
      </c>
      <c r="Q1230">
        <v>0.90928459887902302</v>
      </c>
      <c r="R1230">
        <v>0.42964338382091</v>
      </c>
      <c r="S1230">
        <v>5.57527512639234E-2</v>
      </c>
      <c r="T1230">
        <v>-1.0731673085246101</v>
      </c>
      <c r="U1230">
        <v>1.0731673085246101</v>
      </c>
      <c r="V1230">
        <v>1.19024246605108</v>
      </c>
      <c r="W1230">
        <v>-4.99</v>
      </c>
      <c r="X1230">
        <v>4.8099999999999996</v>
      </c>
      <c r="Y1230">
        <v>-20293</v>
      </c>
      <c r="Z1230">
        <v>-1127</v>
      </c>
      <c r="AA1230">
        <v>7.0000000000000007E-2</v>
      </c>
      <c r="AB1230">
        <v>18</v>
      </c>
      <c r="AC1230">
        <v>8</v>
      </c>
      <c r="AD1230">
        <v>10</v>
      </c>
      <c r="AE1230">
        <v>44.44</v>
      </c>
      <c r="AF1230">
        <v>10</v>
      </c>
      <c r="AG1230">
        <v>7</v>
      </c>
      <c r="AH1230">
        <v>6</v>
      </c>
      <c r="AI1230">
        <v>5</v>
      </c>
    </row>
    <row r="1231" spans="1:35" x14ac:dyDescent="0.2">
      <c r="A1231" s="102">
        <v>517</v>
      </c>
      <c r="B1231">
        <v>5803</v>
      </c>
      <c r="C1231" t="s">
        <v>24</v>
      </c>
      <c r="D1231" t="s">
        <v>1254</v>
      </c>
      <c r="E1231">
        <v>367</v>
      </c>
      <c r="F1231">
        <v>369</v>
      </c>
      <c r="G1231">
        <v>2500</v>
      </c>
      <c r="H1231" t="s">
        <v>1242</v>
      </c>
      <c r="I1231">
        <v>7272</v>
      </c>
      <c r="J1231" t="s">
        <v>1443</v>
      </c>
      <c r="K1231" t="s">
        <v>1256</v>
      </c>
      <c r="L1231">
        <v>1846</v>
      </c>
      <c r="M1231">
        <v>1856</v>
      </c>
      <c r="N1231">
        <v>500</v>
      </c>
      <c r="O1231" t="s">
        <v>1239</v>
      </c>
      <c r="P1231">
        <v>0.93614092137194405</v>
      </c>
      <c r="Q1231">
        <v>0.89910608898704802</v>
      </c>
      <c r="R1231">
        <v>3.9076596926445599E-2</v>
      </c>
      <c r="S1231">
        <v>3.9595173761938399E-2</v>
      </c>
      <c r="T1231">
        <v>-0.63901064599711599</v>
      </c>
      <c r="U1231">
        <v>0.63901064599711599</v>
      </c>
      <c r="V1231">
        <v>0.47335567179981702</v>
      </c>
      <c r="W1231">
        <v>-2.65</v>
      </c>
      <c r="X1231">
        <v>0.59</v>
      </c>
      <c r="Y1231">
        <v>-20352</v>
      </c>
      <c r="Z1231">
        <v>-1272</v>
      </c>
      <c r="AA1231">
        <v>-0.17</v>
      </c>
      <c r="AB1231">
        <v>16</v>
      </c>
      <c r="AC1231">
        <v>10</v>
      </c>
      <c r="AD1231">
        <v>6</v>
      </c>
      <c r="AE1231">
        <v>62.5</v>
      </c>
      <c r="AF1231">
        <v>12</v>
      </c>
      <c r="AG1231">
        <v>7</v>
      </c>
      <c r="AH1231">
        <v>5</v>
      </c>
      <c r="AI1231">
        <v>4</v>
      </c>
    </row>
    <row r="1232" spans="1:35" x14ac:dyDescent="0.2">
      <c r="A1232" s="102">
        <v>1121</v>
      </c>
      <c r="B1232">
        <v>7259</v>
      </c>
      <c r="C1232" t="s">
        <v>25</v>
      </c>
      <c r="D1232" t="s">
        <v>1256</v>
      </c>
      <c r="E1232">
        <v>3750</v>
      </c>
      <c r="F1232">
        <v>3725</v>
      </c>
      <c r="G1232">
        <v>200</v>
      </c>
      <c r="H1232" t="s">
        <v>1239</v>
      </c>
      <c r="I1232">
        <v>9072</v>
      </c>
      <c r="J1232" t="s">
        <v>1358</v>
      </c>
      <c r="K1232" t="s">
        <v>1359</v>
      </c>
      <c r="L1232">
        <v>2247</v>
      </c>
      <c r="M1232">
        <v>2251</v>
      </c>
      <c r="N1232">
        <v>300</v>
      </c>
      <c r="O1232" t="s">
        <v>1242</v>
      </c>
      <c r="P1232">
        <v>0.72699217073118905</v>
      </c>
      <c r="Q1232">
        <v>0.84969499371427304</v>
      </c>
      <c r="R1232">
        <v>0.236661019488802</v>
      </c>
      <c r="S1232">
        <v>1.0652507806529099E-4</v>
      </c>
      <c r="T1232">
        <v>2.29599829767719</v>
      </c>
      <c r="U1232">
        <v>2.29599829767719</v>
      </c>
      <c r="V1232">
        <v>2.1290675321486101</v>
      </c>
      <c r="W1232">
        <v>8.5399999999999991</v>
      </c>
      <c r="X1232">
        <v>9.36</v>
      </c>
      <c r="Y1232">
        <v>-20389</v>
      </c>
      <c r="Z1232">
        <v>-2039</v>
      </c>
      <c r="AA1232">
        <v>-0.19</v>
      </c>
      <c r="AB1232">
        <v>10</v>
      </c>
      <c r="AC1232">
        <v>5</v>
      </c>
      <c r="AD1232">
        <v>5</v>
      </c>
      <c r="AE1232">
        <v>50</v>
      </c>
      <c r="AF1232">
        <v>11</v>
      </c>
      <c r="AG1232">
        <v>4</v>
      </c>
      <c r="AH1232">
        <v>3</v>
      </c>
      <c r="AI1232">
        <v>3</v>
      </c>
    </row>
    <row r="1233" spans="1:35" x14ac:dyDescent="0.2">
      <c r="A1233" s="102">
        <v>55</v>
      </c>
      <c r="B1233">
        <v>3101</v>
      </c>
      <c r="C1233" t="s">
        <v>1521</v>
      </c>
      <c r="D1233" t="s">
        <v>1515</v>
      </c>
      <c r="E1233">
        <v>1449</v>
      </c>
      <c r="F1233">
        <v>1451</v>
      </c>
      <c r="G1233">
        <v>700</v>
      </c>
      <c r="H1233" t="s">
        <v>1242</v>
      </c>
      <c r="I1233">
        <v>8306</v>
      </c>
      <c r="J1233" t="s">
        <v>1433</v>
      </c>
      <c r="K1233" t="s">
        <v>1294</v>
      </c>
      <c r="L1233">
        <v>545.5</v>
      </c>
      <c r="M1233">
        <v>556.29999999999995</v>
      </c>
      <c r="N1233">
        <v>1800</v>
      </c>
      <c r="O1233" t="s">
        <v>1239</v>
      </c>
      <c r="P1233">
        <v>0.88886656879860204</v>
      </c>
      <c r="Q1233">
        <v>0.95425513591239097</v>
      </c>
      <c r="R1233">
        <v>0.20371221434777001</v>
      </c>
      <c r="S1233">
        <v>1.60751097142441E-3</v>
      </c>
      <c r="T1233">
        <v>-2.01377848658738</v>
      </c>
      <c r="U1233">
        <v>2.01377848658738</v>
      </c>
      <c r="V1233">
        <v>1.0607281090534799</v>
      </c>
      <c r="W1233">
        <v>-4.8099999999999996</v>
      </c>
      <c r="X1233">
        <v>1.41</v>
      </c>
      <c r="Y1233">
        <v>-20804</v>
      </c>
      <c r="Z1233">
        <v>-1156</v>
      </c>
      <c r="AA1233">
        <v>-0.05</v>
      </c>
      <c r="AB1233">
        <v>18</v>
      </c>
      <c r="AC1233">
        <v>8</v>
      </c>
      <c r="AD1233">
        <v>10</v>
      </c>
      <c r="AE1233">
        <v>44.44</v>
      </c>
      <c r="AF1233">
        <v>13</v>
      </c>
      <c r="AG1233">
        <v>4</v>
      </c>
      <c r="AH1233">
        <v>4</v>
      </c>
      <c r="AI1233">
        <v>10</v>
      </c>
    </row>
    <row r="1234" spans="1:35" x14ac:dyDescent="0.2">
      <c r="A1234" s="102">
        <v>1091</v>
      </c>
      <c r="B1234">
        <v>5406</v>
      </c>
      <c r="C1234" t="s">
        <v>1569</v>
      </c>
      <c r="D1234" t="s">
        <v>1292</v>
      </c>
      <c r="E1234">
        <v>426</v>
      </c>
      <c r="F1234">
        <v>427</v>
      </c>
      <c r="G1234">
        <v>2600</v>
      </c>
      <c r="H1234" t="s">
        <v>1242</v>
      </c>
      <c r="I1234">
        <v>9716</v>
      </c>
      <c r="J1234" t="s">
        <v>1438</v>
      </c>
      <c r="K1234" t="s">
        <v>1253</v>
      </c>
      <c r="L1234">
        <v>1074</v>
      </c>
      <c r="M1234">
        <v>1096</v>
      </c>
      <c r="N1234">
        <v>1000</v>
      </c>
      <c r="O1234" t="s">
        <v>1239</v>
      </c>
      <c r="P1234">
        <v>0.89238442750648805</v>
      </c>
      <c r="Q1234">
        <v>0.85194632068371701</v>
      </c>
      <c r="R1234">
        <v>1.0586804280672499E-2</v>
      </c>
      <c r="S1234">
        <v>1.0364942910210799E-2</v>
      </c>
      <c r="T1234">
        <v>-0.94801660685545397</v>
      </c>
      <c r="U1234">
        <v>0.94801660685545397</v>
      </c>
      <c r="V1234">
        <v>1.2521384796080901</v>
      </c>
      <c r="W1234">
        <v>-4.63</v>
      </c>
      <c r="X1234">
        <v>1.3</v>
      </c>
      <c r="Y1234">
        <v>-21136</v>
      </c>
      <c r="Z1234">
        <v>-1174</v>
      </c>
      <c r="AA1234">
        <v>-0.06</v>
      </c>
      <c r="AB1234">
        <v>18</v>
      </c>
      <c r="AC1234">
        <v>9</v>
      </c>
      <c r="AD1234">
        <v>9</v>
      </c>
      <c r="AE1234">
        <v>50</v>
      </c>
      <c r="AF1234">
        <v>9</v>
      </c>
      <c r="AG1234">
        <v>7</v>
      </c>
      <c r="AH1234">
        <v>9</v>
      </c>
      <c r="AI1234">
        <v>2</v>
      </c>
    </row>
    <row r="1235" spans="1:35" x14ac:dyDescent="0.2">
      <c r="A1235" s="102">
        <v>441</v>
      </c>
      <c r="B1235">
        <v>8591</v>
      </c>
      <c r="C1235" t="s">
        <v>1407</v>
      </c>
      <c r="D1235" t="s">
        <v>1245</v>
      </c>
      <c r="E1235">
        <v>1825</v>
      </c>
      <c r="F1235">
        <v>1859</v>
      </c>
      <c r="G1235">
        <v>500</v>
      </c>
      <c r="H1235" t="s">
        <v>1242</v>
      </c>
      <c r="I1235">
        <v>8806</v>
      </c>
      <c r="J1235" t="s">
        <v>1434</v>
      </c>
      <c r="K1235" t="s">
        <v>1260</v>
      </c>
      <c r="L1235">
        <v>1303</v>
      </c>
      <c r="M1235">
        <v>1318</v>
      </c>
      <c r="N1235">
        <v>700</v>
      </c>
      <c r="O1235" t="s">
        <v>1239</v>
      </c>
      <c r="P1235">
        <v>0.80622602314512104</v>
      </c>
      <c r="Q1235">
        <v>0.90464471426039395</v>
      </c>
      <c r="R1235">
        <v>0.36857882709212803</v>
      </c>
      <c r="S1235">
        <v>1.3889083730896101E-2</v>
      </c>
      <c r="T1235">
        <v>-0.66187985455999399</v>
      </c>
      <c r="U1235">
        <v>0.66187985455999399</v>
      </c>
      <c r="V1235">
        <v>0.77540876365013001</v>
      </c>
      <c r="W1235">
        <v>-3.51</v>
      </c>
      <c r="X1235">
        <v>0.74</v>
      </c>
      <c r="Y1235">
        <v>-21142</v>
      </c>
      <c r="Z1235">
        <v>-2114</v>
      </c>
      <c r="AA1235">
        <v>-0.08</v>
      </c>
      <c r="AB1235">
        <v>10</v>
      </c>
      <c r="AC1235">
        <v>4</v>
      </c>
      <c r="AD1235">
        <v>6</v>
      </c>
      <c r="AE1235">
        <v>40</v>
      </c>
      <c r="AF1235">
        <v>15</v>
      </c>
      <c r="AG1235">
        <v>2</v>
      </c>
      <c r="AH1235">
        <v>1</v>
      </c>
      <c r="AI1235">
        <v>7</v>
      </c>
    </row>
    <row r="1236" spans="1:35" x14ac:dyDescent="0.2">
      <c r="A1236" s="102">
        <v>1108</v>
      </c>
      <c r="B1236">
        <v>6770</v>
      </c>
      <c r="C1236" t="s">
        <v>22</v>
      </c>
      <c r="D1236" t="s">
        <v>1244</v>
      </c>
      <c r="E1236">
        <v>1722</v>
      </c>
      <c r="F1236">
        <v>1786</v>
      </c>
      <c r="G1236">
        <v>600</v>
      </c>
      <c r="H1236" t="s">
        <v>1242</v>
      </c>
      <c r="I1236">
        <v>8410</v>
      </c>
      <c r="J1236" t="s">
        <v>1451</v>
      </c>
      <c r="K1236" t="s">
        <v>1294</v>
      </c>
      <c r="L1236">
        <v>309</v>
      </c>
      <c r="M1236">
        <v>307</v>
      </c>
      <c r="N1236">
        <v>3500</v>
      </c>
      <c r="O1236" t="s">
        <v>1239</v>
      </c>
      <c r="P1236">
        <v>0.82549106724607102</v>
      </c>
      <c r="Q1236">
        <v>0.85078239132646405</v>
      </c>
      <c r="R1236">
        <v>0.31819212904526301</v>
      </c>
      <c r="S1236">
        <v>4.8156579612115696E-3</v>
      </c>
      <c r="T1236">
        <v>-2.0446198288837598</v>
      </c>
      <c r="U1236">
        <v>2.0446198288837598</v>
      </c>
      <c r="V1236">
        <v>2.2791103934569499</v>
      </c>
      <c r="W1236">
        <v>-19.77</v>
      </c>
      <c r="X1236">
        <v>0.27</v>
      </c>
      <c r="Y1236">
        <v>-21497</v>
      </c>
      <c r="Z1236">
        <v>-935</v>
      </c>
      <c r="AA1236">
        <v>-0.06</v>
      </c>
      <c r="AB1236">
        <v>23</v>
      </c>
      <c r="AC1236">
        <v>10</v>
      </c>
      <c r="AD1236">
        <v>13</v>
      </c>
      <c r="AE1236">
        <v>43.48</v>
      </c>
      <c r="AF1236">
        <v>11</v>
      </c>
      <c r="AG1236">
        <v>9</v>
      </c>
      <c r="AH1236">
        <v>9</v>
      </c>
      <c r="AI1236">
        <v>5</v>
      </c>
    </row>
    <row r="1237" spans="1:35" x14ac:dyDescent="0.2">
      <c r="A1237" s="102">
        <v>1218</v>
      </c>
      <c r="B1237">
        <v>6201</v>
      </c>
      <c r="C1237" t="s">
        <v>1606</v>
      </c>
      <c r="D1237" t="s">
        <v>1256</v>
      </c>
      <c r="E1237">
        <v>5990</v>
      </c>
      <c r="F1237">
        <v>6020</v>
      </c>
      <c r="G1237">
        <v>100</v>
      </c>
      <c r="H1237" t="s">
        <v>1239</v>
      </c>
      <c r="I1237">
        <v>6287</v>
      </c>
      <c r="J1237" t="s">
        <v>1340</v>
      </c>
      <c r="K1237" t="s">
        <v>1251</v>
      </c>
      <c r="L1237">
        <v>2730</v>
      </c>
      <c r="M1237">
        <v>2664</v>
      </c>
      <c r="N1237">
        <v>200</v>
      </c>
      <c r="O1237" t="s">
        <v>1242</v>
      </c>
      <c r="P1237">
        <v>0.586054656066468</v>
      </c>
      <c r="Q1237">
        <v>0.84322244436017901</v>
      </c>
      <c r="R1237">
        <v>6.3353277587040804E-2</v>
      </c>
      <c r="S1237">
        <v>5.6274182156394799E-2</v>
      </c>
      <c r="T1237">
        <v>2.6595151339542999</v>
      </c>
      <c r="U1237">
        <v>2.6595151339542999</v>
      </c>
      <c r="V1237">
        <v>3.4477710336593899</v>
      </c>
      <c r="W1237">
        <v>12.94</v>
      </c>
      <c r="X1237">
        <v>11.5</v>
      </c>
      <c r="Y1237">
        <v>-21553</v>
      </c>
      <c r="Z1237">
        <v>-1796</v>
      </c>
      <c r="AA1237">
        <v>-0.27</v>
      </c>
      <c r="AB1237">
        <v>12</v>
      </c>
      <c r="AC1237">
        <v>6</v>
      </c>
      <c r="AD1237">
        <v>6</v>
      </c>
      <c r="AE1237">
        <v>50</v>
      </c>
      <c r="AF1237">
        <v>13</v>
      </c>
      <c r="AG1237">
        <v>4</v>
      </c>
      <c r="AH1237">
        <v>3</v>
      </c>
      <c r="AI1237">
        <v>5</v>
      </c>
    </row>
    <row r="1238" spans="1:35" x14ac:dyDescent="0.2">
      <c r="A1238" s="102">
        <v>1197</v>
      </c>
      <c r="B1238">
        <v>5334</v>
      </c>
      <c r="C1238" t="s">
        <v>1482</v>
      </c>
      <c r="D1238" t="s">
        <v>1238</v>
      </c>
      <c r="E1238">
        <v>1844</v>
      </c>
      <c r="F1238">
        <v>1859</v>
      </c>
      <c r="G1238">
        <v>500</v>
      </c>
      <c r="H1238" t="s">
        <v>1242</v>
      </c>
      <c r="I1238">
        <v>8411</v>
      </c>
      <c r="J1238" t="s">
        <v>1362</v>
      </c>
      <c r="K1238" t="s">
        <v>1294</v>
      </c>
      <c r="L1238">
        <v>154.6</v>
      </c>
      <c r="M1238">
        <v>155.1</v>
      </c>
      <c r="N1238">
        <v>6000</v>
      </c>
      <c r="O1238" t="s">
        <v>1239</v>
      </c>
      <c r="P1238">
        <v>0.917919674158445</v>
      </c>
      <c r="Q1238">
        <v>0.84454707623265501</v>
      </c>
      <c r="R1238">
        <v>0.143953353781895</v>
      </c>
      <c r="S1238">
        <v>2.2561413299921E-2</v>
      </c>
      <c r="T1238">
        <v>-1.4419137162292499</v>
      </c>
      <c r="U1238">
        <v>1.4419137162292499</v>
      </c>
      <c r="V1238">
        <v>1.09460741386135</v>
      </c>
      <c r="W1238">
        <v>-5.27</v>
      </c>
      <c r="X1238">
        <v>0.12</v>
      </c>
      <c r="Y1238">
        <v>-21884</v>
      </c>
      <c r="Z1238">
        <v>-1287</v>
      </c>
      <c r="AA1238">
        <v>-0.19</v>
      </c>
      <c r="AB1238">
        <v>17</v>
      </c>
      <c r="AC1238">
        <v>8</v>
      </c>
      <c r="AD1238">
        <v>9</v>
      </c>
      <c r="AE1238">
        <v>47.06</v>
      </c>
      <c r="AF1238">
        <v>13</v>
      </c>
      <c r="AG1238">
        <v>5</v>
      </c>
      <c r="AH1238">
        <v>3</v>
      </c>
      <c r="AI1238">
        <v>9</v>
      </c>
    </row>
    <row r="1239" spans="1:35" x14ac:dyDescent="0.2">
      <c r="A1239" s="102">
        <v>424</v>
      </c>
      <c r="B1239">
        <v>4819</v>
      </c>
      <c r="C1239" t="s">
        <v>1257</v>
      </c>
      <c r="D1239" t="s">
        <v>1241</v>
      </c>
      <c r="E1239">
        <v>3800</v>
      </c>
      <c r="F1239">
        <v>3795</v>
      </c>
      <c r="G1239">
        <v>200</v>
      </c>
      <c r="H1239" t="s">
        <v>1239</v>
      </c>
      <c r="I1239">
        <v>9468</v>
      </c>
      <c r="J1239" t="s">
        <v>1240</v>
      </c>
      <c r="K1239" t="s">
        <v>1241</v>
      </c>
      <c r="L1239">
        <v>1551</v>
      </c>
      <c r="M1239">
        <v>1553</v>
      </c>
      <c r="N1239">
        <v>500</v>
      </c>
      <c r="O1239" t="s">
        <v>1242</v>
      </c>
      <c r="P1239">
        <v>0.82195156424416305</v>
      </c>
      <c r="Q1239">
        <v>0.90558584370210105</v>
      </c>
      <c r="R1239">
        <v>6.7202599090195103E-2</v>
      </c>
      <c r="S1239">
        <v>6.2883869692844903E-3</v>
      </c>
      <c r="T1239">
        <v>1.3409462386156401</v>
      </c>
      <c r="U1239">
        <v>1.3409462386156401</v>
      </c>
      <c r="V1239">
        <v>1.48168176028126</v>
      </c>
      <c r="W1239">
        <v>6.14</v>
      </c>
      <c r="X1239">
        <v>2.31</v>
      </c>
      <c r="Y1239">
        <v>-22037</v>
      </c>
      <c r="Z1239">
        <v>-848</v>
      </c>
      <c r="AA1239">
        <v>-0.06</v>
      </c>
      <c r="AB1239">
        <v>26</v>
      </c>
      <c r="AC1239">
        <v>12</v>
      </c>
      <c r="AD1239">
        <v>14</v>
      </c>
      <c r="AE1239">
        <v>46.15</v>
      </c>
      <c r="AF1239">
        <v>7</v>
      </c>
      <c r="AG1239">
        <v>12</v>
      </c>
      <c r="AH1239">
        <v>13</v>
      </c>
      <c r="AI1239">
        <v>1</v>
      </c>
    </row>
    <row r="1240" spans="1:35" x14ac:dyDescent="0.2">
      <c r="A1240" s="102">
        <v>591</v>
      </c>
      <c r="B1240">
        <v>3880</v>
      </c>
      <c r="C1240" t="s">
        <v>1184</v>
      </c>
      <c r="D1240" t="s">
        <v>1453</v>
      </c>
      <c r="E1240">
        <v>1420</v>
      </c>
      <c r="F1240">
        <v>1431</v>
      </c>
      <c r="G1240">
        <v>800</v>
      </c>
      <c r="H1240" t="s">
        <v>1239</v>
      </c>
      <c r="I1240">
        <v>6134</v>
      </c>
      <c r="J1240" t="s">
        <v>1461</v>
      </c>
      <c r="K1240" t="s">
        <v>1251</v>
      </c>
      <c r="L1240">
        <v>1750</v>
      </c>
      <c r="M1240">
        <v>1810</v>
      </c>
      <c r="N1240">
        <v>600</v>
      </c>
      <c r="O1240" t="s">
        <v>1242</v>
      </c>
      <c r="P1240">
        <v>0.56475323501046404</v>
      </c>
      <c r="Q1240">
        <v>0.89428504671540798</v>
      </c>
      <c r="R1240">
        <v>0.175832662162101</v>
      </c>
      <c r="S1240" s="15">
        <v>2.8491035008708102E-2</v>
      </c>
      <c r="T1240">
        <v>0.63755384805613502</v>
      </c>
      <c r="U1240">
        <v>0.63755384805613502</v>
      </c>
      <c r="V1240">
        <v>7.1903451018092299E-2</v>
      </c>
      <c r="W1240">
        <v>2.4700000000000002</v>
      </c>
      <c r="X1240">
        <v>5.41</v>
      </c>
      <c r="Y1240">
        <v>-22059</v>
      </c>
      <c r="Z1240">
        <v>-1226</v>
      </c>
      <c r="AA1240">
        <v>-0.06</v>
      </c>
      <c r="AB1240">
        <v>18</v>
      </c>
      <c r="AC1240">
        <v>8</v>
      </c>
      <c r="AD1240">
        <v>10</v>
      </c>
      <c r="AE1240">
        <v>44.44</v>
      </c>
      <c r="AF1240">
        <v>13</v>
      </c>
      <c r="AG1240">
        <v>5</v>
      </c>
      <c r="AH1240">
        <v>5</v>
      </c>
      <c r="AI1240">
        <v>8</v>
      </c>
    </row>
    <row r="1241" spans="1:35" x14ac:dyDescent="0.2">
      <c r="A1241" s="102">
        <v>260</v>
      </c>
      <c r="B1241">
        <v>6674</v>
      </c>
      <c r="C1241" t="s">
        <v>230</v>
      </c>
      <c r="D1241" t="s">
        <v>1244</v>
      </c>
      <c r="E1241">
        <v>1990</v>
      </c>
      <c r="F1241">
        <v>2031</v>
      </c>
      <c r="G1241">
        <v>500</v>
      </c>
      <c r="H1241" t="s">
        <v>1242</v>
      </c>
      <c r="I1241">
        <v>7951</v>
      </c>
      <c r="J1241" t="s">
        <v>1564</v>
      </c>
      <c r="K1241" t="s">
        <v>1262</v>
      </c>
      <c r="L1241">
        <v>5440</v>
      </c>
      <c r="M1241">
        <v>5450</v>
      </c>
      <c r="N1241">
        <v>200</v>
      </c>
      <c r="O1241" t="s">
        <v>1239</v>
      </c>
      <c r="P1241">
        <v>0.80457919514167497</v>
      </c>
      <c r="Q1241">
        <v>0.91986048263343601</v>
      </c>
      <c r="R1241">
        <v>0.43532117091823602</v>
      </c>
      <c r="S1241">
        <v>1.49736325217285E-2</v>
      </c>
      <c r="T1241">
        <v>-0.94030029471657495</v>
      </c>
      <c r="U1241">
        <v>0.94030029471657495</v>
      </c>
      <c r="V1241">
        <v>1.3099742452998899</v>
      </c>
      <c r="W1241">
        <v>-2.69</v>
      </c>
      <c r="X1241">
        <v>6.83</v>
      </c>
      <c r="Y1241">
        <v>-22191</v>
      </c>
      <c r="Z1241">
        <v>-2219</v>
      </c>
      <c r="AA1241">
        <v>-0.38</v>
      </c>
      <c r="AB1241">
        <v>10</v>
      </c>
      <c r="AC1241">
        <v>5</v>
      </c>
      <c r="AD1241">
        <v>5</v>
      </c>
      <c r="AE1241">
        <v>50</v>
      </c>
      <c r="AF1241">
        <v>12</v>
      </c>
      <c r="AG1241">
        <v>3</v>
      </c>
      <c r="AH1241">
        <v>3</v>
      </c>
      <c r="AI1241">
        <v>4</v>
      </c>
    </row>
    <row r="1242" spans="1:35" x14ac:dyDescent="0.2">
      <c r="A1242" s="102">
        <v>1279</v>
      </c>
      <c r="B1242">
        <v>6361</v>
      </c>
      <c r="C1242" t="s">
        <v>740</v>
      </c>
      <c r="D1242" t="s">
        <v>1251</v>
      </c>
      <c r="E1242">
        <v>2705</v>
      </c>
      <c r="F1242">
        <v>2723</v>
      </c>
      <c r="G1242">
        <v>400</v>
      </c>
      <c r="H1242" t="s">
        <v>1242</v>
      </c>
      <c r="I1242">
        <v>7282</v>
      </c>
      <c r="J1242" t="s">
        <v>1488</v>
      </c>
      <c r="K1242" t="s">
        <v>1256</v>
      </c>
      <c r="L1242">
        <v>2435</v>
      </c>
      <c r="M1242">
        <v>2429</v>
      </c>
      <c r="N1242">
        <v>400</v>
      </c>
      <c r="O1242" t="s">
        <v>1239</v>
      </c>
      <c r="P1242">
        <v>0.53045950432101097</v>
      </c>
      <c r="Q1242">
        <v>0.83867163225321895</v>
      </c>
      <c r="R1242">
        <v>8.5324987468639202E-2</v>
      </c>
      <c r="S1242">
        <v>3.0691273238848401E-2</v>
      </c>
      <c r="T1242">
        <v>-2.0390486682744999</v>
      </c>
      <c r="U1242">
        <v>2.0390486682744999</v>
      </c>
      <c r="V1242">
        <v>2.0470354834563098</v>
      </c>
      <c r="W1242">
        <v>-11.82</v>
      </c>
      <c r="X1242">
        <v>10.8</v>
      </c>
      <c r="Y1242">
        <v>-22335</v>
      </c>
      <c r="Z1242">
        <v>-1176</v>
      </c>
      <c r="AA1242">
        <v>-0.03</v>
      </c>
      <c r="AB1242">
        <v>19</v>
      </c>
      <c r="AC1242">
        <v>9</v>
      </c>
      <c r="AD1242">
        <v>10</v>
      </c>
      <c r="AE1242">
        <v>47.37</v>
      </c>
      <c r="AF1242">
        <v>12</v>
      </c>
      <c r="AG1242">
        <v>6</v>
      </c>
      <c r="AH1242">
        <v>7</v>
      </c>
      <c r="AI1242">
        <v>6</v>
      </c>
    </row>
    <row r="1243" spans="1:35" x14ac:dyDescent="0.2">
      <c r="A1243" s="102">
        <v>70</v>
      </c>
      <c r="B1243">
        <v>4581</v>
      </c>
      <c r="C1243" t="s">
        <v>1675</v>
      </c>
      <c r="D1243" t="s">
        <v>1261</v>
      </c>
      <c r="E1243">
        <v>6950</v>
      </c>
      <c r="F1243">
        <v>6930</v>
      </c>
      <c r="G1243">
        <v>100</v>
      </c>
      <c r="H1243" t="s">
        <v>1242</v>
      </c>
      <c r="I1243">
        <v>7182</v>
      </c>
      <c r="J1243" t="s">
        <v>1354</v>
      </c>
      <c r="K1243" t="s">
        <v>1294</v>
      </c>
      <c r="L1243">
        <v>993</v>
      </c>
      <c r="M1243">
        <v>991</v>
      </c>
      <c r="N1243">
        <v>700</v>
      </c>
      <c r="O1243" t="s">
        <v>1239</v>
      </c>
      <c r="P1243">
        <v>0.67945294729658601</v>
      </c>
      <c r="Q1243">
        <v>0.95039938601713503</v>
      </c>
      <c r="R1243">
        <v>0.27730500182204698</v>
      </c>
      <c r="S1243">
        <v>9.2975039215592498E-2</v>
      </c>
      <c r="T1243">
        <v>-2.1780020414852501</v>
      </c>
      <c r="U1243">
        <v>2.1780020414852501</v>
      </c>
      <c r="V1243">
        <v>1.51994429285308</v>
      </c>
      <c r="W1243">
        <v>-8.65</v>
      </c>
      <c r="X1243">
        <v>0.1</v>
      </c>
      <c r="Y1243">
        <v>-22612</v>
      </c>
      <c r="Z1243">
        <v>-1507</v>
      </c>
      <c r="AA1243">
        <v>-0.04</v>
      </c>
      <c r="AB1243">
        <v>15</v>
      </c>
      <c r="AC1243">
        <v>9</v>
      </c>
      <c r="AD1243">
        <v>6</v>
      </c>
      <c r="AE1243">
        <v>60</v>
      </c>
      <c r="AF1243">
        <v>17</v>
      </c>
      <c r="AG1243">
        <v>0</v>
      </c>
      <c r="AH1243">
        <v>1</v>
      </c>
      <c r="AI1243">
        <v>14</v>
      </c>
    </row>
    <row r="1244" spans="1:35" x14ac:dyDescent="0.2">
      <c r="A1244" s="102">
        <v>1066</v>
      </c>
      <c r="B1244">
        <v>2267</v>
      </c>
      <c r="C1244" t="s">
        <v>1481</v>
      </c>
      <c r="D1244" t="s">
        <v>1266</v>
      </c>
      <c r="E1244">
        <v>5210</v>
      </c>
      <c r="F1244">
        <v>5210</v>
      </c>
      <c r="G1244">
        <v>200</v>
      </c>
      <c r="H1244" t="s">
        <v>1242</v>
      </c>
      <c r="I1244">
        <v>9508</v>
      </c>
      <c r="J1244" t="s">
        <v>1364</v>
      </c>
      <c r="K1244" t="s">
        <v>1296</v>
      </c>
      <c r="L1244">
        <v>834</v>
      </c>
      <c r="M1244">
        <v>826</v>
      </c>
      <c r="N1244">
        <v>1300</v>
      </c>
      <c r="O1244" t="s">
        <v>1239</v>
      </c>
      <c r="P1244">
        <v>0.82021160767941004</v>
      </c>
      <c r="Q1244">
        <v>0.854429389044429</v>
      </c>
      <c r="R1244" s="15">
        <v>3.52525424277087E-3</v>
      </c>
      <c r="S1244">
        <v>6.4484093738428505E-2</v>
      </c>
      <c r="T1244">
        <v>-0.75626408659613997</v>
      </c>
      <c r="U1244">
        <v>0.75626408659613997</v>
      </c>
      <c r="V1244">
        <v>0.54412622973505798</v>
      </c>
      <c r="W1244">
        <v>-2.44</v>
      </c>
      <c r="X1244">
        <v>3.05</v>
      </c>
      <c r="Y1244">
        <v>-22620</v>
      </c>
      <c r="Z1244">
        <v>-1028</v>
      </c>
      <c r="AA1244">
        <v>-0.18</v>
      </c>
      <c r="AB1244">
        <v>22</v>
      </c>
      <c r="AC1244">
        <v>10</v>
      </c>
      <c r="AD1244">
        <v>12</v>
      </c>
      <c r="AE1244">
        <v>45.45</v>
      </c>
      <c r="AF1244">
        <v>11</v>
      </c>
      <c r="AG1244">
        <v>7</v>
      </c>
      <c r="AH1244">
        <v>7</v>
      </c>
      <c r="AI1244">
        <v>8</v>
      </c>
    </row>
    <row r="1245" spans="1:35" x14ac:dyDescent="0.2">
      <c r="A1245" s="102">
        <v>164</v>
      </c>
      <c r="B1245">
        <v>1333</v>
      </c>
      <c r="C1245" t="s">
        <v>1356</v>
      </c>
      <c r="D1245" t="s">
        <v>1357</v>
      </c>
      <c r="E1245">
        <v>2478</v>
      </c>
      <c r="F1245">
        <v>2438</v>
      </c>
      <c r="G1245">
        <v>400</v>
      </c>
      <c r="H1245" t="s">
        <v>1242</v>
      </c>
      <c r="I1245">
        <v>3863</v>
      </c>
      <c r="J1245" t="s">
        <v>1454</v>
      </c>
      <c r="K1245" t="s">
        <v>1453</v>
      </c>
      <c r="L1245">
        <v>1633</v>
      </c>
      <c r="M1245">
        <v>1645</v>
      </c>
      <c r="N1245">
        <v>600</v>
      </c>
      <c r="O1245" t="s">
        <v>1239</v>
      </c>
      <c r="P1245">
        <v>0.85326720635938502</v>
      </c>
      <c r="Q1245">
        <v>0.93183200434977798</v>
      </c>
      <c r="R1245">
        <v>0.489932170963221</v>
      </c>
      <c r="S1245">
        <v>3.0348948111647501E-2</v>
      </c>
      <c r="T1245">
        <v>-0.33197123195871903</v>
      </c>
      <c r="U1245">
        <v>0.33197123195871903</v>
      </c>
      <c r="V1245">
        <v>7.7872225735863804E-2</v>
      </c>
      <c r="W1245">
        <v>-0.86</v>
      </c>
      <c r="X1245">
        <v>1.21</v>
      </c>
      <c r="Y1245">
        <v>-23152</v>
      </c>
      <c r="Z1245">
        <v>-1447</v>
      </c>
      <c r="AA1245">
        <v>-0.06</v>
      </c>
      <c r="AB1245">
        <v>16</v>
      </c>
      <c r="AC1245">
        <v>7</v>
      </c>
      <c r="AD1245">
        <v>9</v>
      </c>
      <c r="AE1245">
        <v>43.75</v>
      </c>
      <c r="AF1245">
        <v>12</v>
      </c>
      <c r="AG1245">
        <v>6</v>
      </c>
      <c r="AH1245">
        <v>4</v>
      </c>
      <c r="AI1245">
        <v>6</v>
      </c>
    </row>
    <row r="1246" spans="1:35" x14ac:dyDescent="0.2">
      <c r="A1246" s="102">
        <v>1464</v>
      </c>
      <c r="B1246">
        <v>1861</v>
      </c>
      <c r="C1246" t="s">
        <v>1684</v>
      </c>
      <c r="D1246" t="s">
        <v>1249</v>
      </c>
      <c r="E1246">
        <v>3015</v>
      </c>
      <c r="F1246">
        <v>3085</v>
      </c>
      <c r="G1246">
        <v>200</v>
      </c>
      <c r="H1246" t="s">
        <v>1239</v>
      </c>
      <c r="I1246">
        <v>7846</v>
      </c>
      <c r="J1246" t="s">
        <v>810</v>
      </c>
      <c r="K1246" t="s">
        <v>1262</v>
      </c>
      <c r="L1246">
        <v>3920</v>
      </c>
      <c r="M1246">
        <v>3845</v>
      </c>
      <c r="N1246">
        <v>200</v>
      </c>
      <c r="O1246" t="s">
        <v>1242</v>
      </c>
      <c r="P1246">
        <v>0.60652660114575696</v>
      </c>
      <c r="Q1246">
        <v>0.82232929715756997</v>
      </c>
      <c r="R1246">
        <v>0.15610885621361401</v>
      </c>
      <c r="S1246">
        <v>2.8827957938795902E-3</v>
      </c>
      <c r="T1246">
        <v>2.6126928047047602</v>
      </c>
      <c r="U1246">
        <v>2.6126928047047602</v>
      </c>
      <c r="V1246">
        <v>1.02544922577515</v>
      </c>
      <c r="W1246">
        <v>6.7</v>
      </c>
      <c r="X1246">
        <v>19.77</v>
      </c>
      <c r="Y1246">
        <v>-23287</v>
      </c>
      <c r="Z1246">
        <v>-2587</v>
      </c>
      <c r="AA1246">
        <v>-0.09</v>
      </c>
      <c r="AB1246">
        <v>9</v>
      </c>
      <c r="AC1246">
        <v>5</v>
      </c>
      <c r="AD1246">
        <v>4</v>
      </c>
      <c r="AE1246">
        <v>55.56</v>
      </c>
      <c r="AF1246">
        <v>13</v>
      </c>
      <c r="AG1246">
        <v>2</v>
      </c>
      <c r="AH1246">
        <v>2</v>
      </c>
      <c r="AI1246">
        <v>5</v>
      </c>
    </row>
    <row r="1247" spans="1:35" x14ac:dyDescent="0.2">
      <c r="A1247" s="102">
        <v>372</v>
      </c>
      <c r="B1247">
        <v>7951</v>
      </c>
      <c r="C1247" t="s">
        <v>1564</v>
      </c>
      <c r="D1247" t="s">
        <v>1262</v>
      </c>
      <c r="E1247">
        <v>5440</v>
      </c>
      <c r="F1247">
        <v>5450</v>
      </c>
      <c r="G1247">
        <v>200</v>
      </c>
      <c r="H1247" t="s">
        <v>1239</v>
      </c>
      <c r="I1247">
        <v>9810</v>
      </c>
      <c r="J1247" t="s">
        <v>1206</v>
      </c>
      <c r="K1247" t="s">
        <v>1246</v>
      </c>
      <c r="L1247">
        <v>4555</v>
      </c>
      <c r="M1247">
        <v>4460</v>
      </c>
      <c r="N1247">
        <v>200</v>
      </c>
      <c r="O1247" t="s">
        <v>1242</v>
      </c>
      <c r="P1247">
        <v>0.76004498994702996</v>
      </c>
      <c r="Q1247">
        <v>0.90915933617847899</v>
      </c>
      <c r="R1247">
        <v>0.114924366935916</v>
      </c>
      <c r="S1247">
        <v>2.27148738674278E-2</v>
      </c>
      <c r="T1247">
        <v>0.90676273002229102</v>
      </c>
      <c r="U1247">
        <v>0.90676273002229102</v>
      </c>
      <c r="V1247">
        <v>1.5396993348716701</v>
      </c>
      <c r="W1247">
        <v>2.57</v>
      </c>
      <c r="X1247">
        <v>18.170000000000002</v>
      </c>
      <c r="Y1247">
        <v>-23415</v>
      </c>
      <c r="Z1247">
        <v>-3345</v>
      </c>
      <c r="AA1247">
        <v>-0.5</v>
      </c>
      <c r="AB1247">
        <v>7</v>
      </c>
      <c r="AC1247">
        <v>3</v>
      </c>
      <c r="AD1247">
        <v>4</v>
      </c>
      <c r="AE1247">
        <v>42.86</v>
      </c>
      <c r="AF1247">
        <v>13</v>
      </c>
      <c r="AG1247">
        <v>2</v>
      </c>
      <c r="AH1247">
        <v>1</v>
      </c>
      <c r="AI1247">
        <v>4</v>
      </c>
    </row>
    <row r="1248" spans="1:35" x14ac:dyDescent="0.2">
      <c r="A1248" s="102">
        <v>935</v>
      </c>
      <c r="B1248">
        <v>6361</v>
      </c>
      <c r="C1248" t="s">
        <v>740</v>
      </c>
      <c r="D1248" t="s">
        <v>1251</v>
      </c>
      <c r="E1248">
        <v>2705</v>
      </c>
      <c r="F1248">
        <v>2723</v>
      </c>
      <c r="G1248">
        <v>200</v>
      </c>
      <c r="H1248" t="s">
        <v>1242</v>
      </c>
      <c r="I1248">
        <v>6988</v>
      </c>
      <c r="J1248" t="s">
        <v>62</v>
      </c>
      <c r="K1248" t="s">
        <v>1263</v>
      </c>
      <c r="L1248">
        <v>5630</v>
      </c>
      <c r="M1248">
        <v>5710</v>
      </c>
      <c r="N1248">
        <v>100</v>
      </c>
      <c r="O1248" t="s">
        <v>1239</v>
      </c>
      <c r="P1248">
        <v>0.69641093471117099</v>
      </c>
      <c r="Q1248">
        <v>0.86428137810115702</v>
      </c>
      <c r="R1248">
        <v>0.21190511344409901</v>
      </c>
      <c r="S1248">
        <v>2.3849147065848401E-2</v>
      </c>
      <c r="T1248">
        <v>-2.3417774639606899</v>
      </c>
      <c r="U1248">
        <v>2.3417774639606899</v>
      </c>
      <c r="V1248">
        <v>2.2221324748905702</v>
      </c>
      <c r="W1248">
        <v>-11.12</v>
      </c>
      <c r="X1248">
        <v>4.62</v>
      </c>
      <c r="Y1248">
        <v>-23436</v>
      </c>
      <c r="Z1248">
        <v>-2131</v>
      </c>
      <c r="AA1248">
        <v>0.16</v>
      </c>
      <c r="AB1248">
        <v>11</v>
      </c>
      <c r="AC1248">
        <v>6</v>
      </c>
      <c r="AD1248">
        <v>5</v>
      </c>
      <c r="AE1248">
        <v>54.55</v>
      </c>
      <c r="AF1248">
        <v>11</v>
      </c>
      <c r="AG1248">
        <v>4</v>
      </c>
      <c r="AH1248">
        <v>4</v>
      </c>
      <c r="AI1248">
        <v>3</v>
      </c>
    </row>
    <row r="1249" spans="1:35" x14ac:dyDescent="0.2">
      <c r="A1249" s="102">
        <v>1129</v>
      </c>
      <c r="B1249">
        <v>4681</v>
      </c>
      <c r="C1249" t="s">
        <v>1050</v>
      </c>
      <c r="D1249" t="s">
        <v>1253</v>
      </c>
      <c r="E1249">
        <v>1542</v>
      </c>
      <c r="F1249">
        <v>1554</v>
      </c>
      <c r="G1249">
        <v>600</v>
      </c>
      <c r="H1249" t="s">
        <v>1242</v>
      </c>
      <c r="I1249">
        <v>6845</v>
      </c>
      <c r="J1249" t="s">
        <v>1472</v>
      </c>
      <c r="K1249" t="s">
        <v>1244</v>
      </c>
      <c r="L1249">
        <v>2852</v>
      </c>
      <c r="M1249">
        <v>2861</v>
      </c>
      <c r="N1249">
        <v>300</v>
      </c>
      <c r="O1249" t="s">
        <v>1239</v>
      </c>
      <c r="P1249">
        <v>0.90893986880692601</v>
      </c>
      <c r="Q1249">
        <v>0.84949674853116497</v>
      </c>
      <c r="R1249">
        <v>2.6861380838184901E-2</v>
      </c>
      <c r="S1249">
        <v>5.2377658957309399E-2</v>
      </c>
      <c r="T1249">
        <v>-2.8588908422942798</v>
      </c>
      <c r="U1249">
        <v>2.8588908422942798</v>
      </c>
      <c r="V1249">
        <v>3.0634801095682902</v>
      </c>
      <c r="W1249">
        <v>-7.13</v>
      </c>
      <c r="X1249">
        <v>8.6300000000000008</v>
      </c>
      <c r="Y1249">
        <v>-23482</v>
      </c>
      <c r="Z1249">
        <v>-1468</v>
      </c>
      <c r="AA1249">
        <v>-0.04</v>
      </c>
      <c r="AB1249">
        <v>16</v>
      </c>
      <c r="AC1249">
        <v>8</v>
      </c>
      <c r="AD1249">
        <v>8</v>
      </c>
      <c r="AE1249">
        <v>50</v>
      </c>
      <c r="AF1249">
        <v>14</v>
      </c>
      <c r="AG1249">
        <v>5</v>
      </c>
      <c r="AH1249">
        <v>6</v>
      </c>
      <c r="AI1249">
        <v>5</v>
      </c>
    </row>
    <row r="1250" spans="1:35" x14ac:dyDescent="0.2">
      <c r="A1250" s="102">
        <v>434</v>
      </c>
      <c r="B1250">
        <v>2810</v>
      </c>
      <c r="C1250" t="s">
        <v>1504</v>
      </c>
      <c r="D1250" t="s">
        <v>1266</v>
      </c>
      <c r="E1250">
        <v>3315</v>
      </c>
      <c r="F1250">
        <v>3310</v>
      </c>
      <c r="G1250">
        <v>300</v>
      </c>
      <c r="H1250" t="s">
        <v>1239</v>
      </c>
      <c r="I1250">
        <v>8273</v>
      </c>
      <c r="J1250" t="s">
        <v>1361</v>
      </c>
      <c r="K1250" t="s">
        <v>1264</v>
      </c>
      <c r="L1250">
        <v>3175</v>
      </c>
      <c r="M1250">
        <v>3150</v>
      </c>
      <c r="N1250">
        <v>300</v>
      </c>
      <c r="O1250" t="s">
        <v>1242</v>
      </c>
      <c r="P1250">
        <v>0.90120782003716904</v>
      </c>
      <c r="Q1250">
        <v>0.90516918152463799</v>
      </c>
      <c r="R1250">
        <v>3.6330801777916297E-2</v>
      </c>
      <c r="S1250">
        <v>2.4461457786233098E-2</v>
      </c>
      <c r="T1250">
        <v>1.66746604862411</v>
      </c>
      <c r="U1250">
        <v>1.66746604862411</v>
      </c>
      <c r="V1250">
        <v>1.32511813307076</v>
      </c>
      <c r="W1250">
        <v>8.1199999999999992</v>
      </c>
      <c r="X1250">
        <v>4.83</v>
      </c>
      <c r="Y1250">
        <v>-23700</v>
      </c>
      <c r="Z1250">
        <v>-1481</v>
      </c>
      <c r="AA1250">
        <v>-0.28999999999999998</v>
      </c>
      <c r="AB1250">
        <v>16</v>
      </c>
      <c r="AC1250">
        <v>6</v>
      </c>
      <c r="AD1250">
        <v>10</v>
      </c>
      <c r="AE1250">
        <v>37.5</v>
      </c>
      <c r="AF1250">
        <v>13</v>
      </c>
      <c r="AG1250">
        <v>5</v>
      </c>
      <c r="AH1250">
        <v>3</v>
      </c>
      <c r="AI1250">
        <v>8</v>
      </c>
    </row>
    <row r="1251" spans="1:35" x14ac:dyDescent="0.2">
      <c r="A1251" s="102">
        <v>671</v>
      </c>
      <c r="B1251">
        <v>1414</v>
      </c>
      <c r="C1251" t="s">
        <v>1417</v>
      </c>
      <c r="D1251" t="s">
        <v>1249</v>
      </c>
      <c r="E1251">
        <v>4120</v>
      </c>
      <c r="F1251">
        <v>4125</v>
      </c>
      <c r="G1251">
        <v>100</v>
      </c>
      <c r="H1251" t="s">
        <v>1242</v>
      </c>
      <c r="I1251">
        <v>4521</v>
      </c>
      <c r="J1251" t="s">
        <v>673</v>
      </c>
      <c r="K1251" t="s">
        <v>1261</v>
      </c>
      <c r="L1251">
        <v>5620</v>
      </c>
      <c r="M1251">
        <v>5600</v>
      </c>
      <c r="N1251">
        <v>100</v>
      </c>
      <c r="O1251" t="s">
        <v>1239</v>
      </c>
      <c r="P1251">
        <v>0.62379499958236695</v>
      </c>
      <c r="Q1251">
        <v>0.88736275423547295</v>
      </c>
      <c r="R1251">
        <v>0.44679760626819698</v>
      </c>
      <c r="S1251">
        <v>6.69281357844939E-2</v>
      </c>
      <c r="T1251">
        <v>-0.89759572250086594</v>
      </c>
      <c r="U1251">
        <v>0.89759572250086594</v>
      </c>
      <c r="V1251">
        <v>0.93574522592341702</v>
      </c>
      <c r="W1251">
        <v>-2.5</v>
      </c>
      <c r="X1251">
        <v>26.34</v>
      </c>
      <c r="Y1251">
        <v>-23786</v>
      </c>
      <c r="Z1251">
        <v>-5946</v>
      </c>
      <c r="AA1251">
        <v>-0.16</v>
      </c>
      <c r="AB1251">
        <v>4</v>
      </c>
      <c r="AC1251">
        <v>3</v>
      </c>
      <c r="AD1251">
        <v>1</v>
      </c>
      <c r="AE1251">
        <v>75</v>
      </c>
      <c r="AF1251">
        <v>15</v>
      </c>
      <c r="AG1251">
        <v>1</v>
      </c>
      <c r="AH1251">
        <v>1</v>
      </c>
      <c r="AI1251">
        <v>2</v>
      </c>
    </row>
    <row r="1252" spans="1:35" x14ac:dyDescent="0.2">
      <c r="A1252" s="102">
        <v>1509</v>
      </c>
      <c r="B1252">
        <v>6448</v>
      </c>
      <c r="C1252" t="s">
        <v>439</v>
      </c>
      <c r="D1252" t="s">
        <v>1244</v>
      </c>
      <c r="E1252">
        <v>2004</v>
      </c>
      <c r="F1252">
        <v>2040</v>
      </c>
      <c r="G1252">
        <v>500</v>
      </c>
      <c r="H1252" t="s">
        <v>1239</v>
      </c>
      <c r="I1252">
        <v>9706</v>
      </c>
      <c r="J1252" t="s">
        <v>1363</v>
      </c>
      <c r="K1252" t="s">
        <v>1260</v>
      </c>
      <c r="L1252">
        <v>4800</v>
      </c>
      <c r="M1252">
        <v>4760</v>
      </c>
      <c r="N1252">
        <v>200</v>
      </c>
      <c r="O1252" t="s">
        <v>1242</v>
      </c>
      <c r="P1252">
        <v>0.58257482146241901</v>
      </c>
      <c r="Q1252">
        <v>0.81825189159304801</v>
      </c>
      <c r="R1252">
        <v>0.202777992196888</v>
      </c>
      <c r="S1252">
        <v>8.3896512724255301E-2</v>
      </c>
      <c r="T1252">
        <v>1.5065652973199799</v>
      </c>
      <c r="U1252">
        <v>1.5065652973199799</v>
      </c>
      <c r="V1252">
        <v>0.95791876501416695</v>
      </c>
      <c r="W1252">
        <v>7.01</v>
      </c>
      <c r="X1252">
        <v>7.14</v>
      </c>
      <c r="Y1252">
        <v>-23857</v>
      </c>
      <c r="Z1252">
        <v>-1491</v>
      </c>
      <c r="AA1252">
        <v>-0.04</v>
      </c>
      <c r="AB1252">
        <v>16</v>
      </c>
      <c r="AC1252">
        <v>10</v>
      </c>
      <c r="AD1252">
        <v>6</v>
      </c>
      <c r="AE1252">
        <v>62.5</v>
      </c>
      <c r="AF1252">
        <v>13</v>
      </c>
      <c r="AG1252">
        <v>6</v>
      </c>
      <c r="AH1252">
        <v>6</v>
      </c>
      <c r="AI1252">
        <v>4</v>
      </c>
    </row>
    <row r="1253" spans="1:35" x14ac:dyDescent="0.2">
      <c r="A1253" s="102">
        <v>338</v>
      </c>
      <c r="B1253">
        <v>5714</v>
      </c>
      <c r="C1253" t="s">
        <v>708</v>
      </c>
      <c r="D1253" t="s">
        <v>1254</v>
      </c>
      <c r="E1253">
        <v>3725</v>
      </c>
      <c r="F1253">
        <v>3735</v>
      </c>
      <c r="G1253">
        <v>200</v>
      </c>
      <c r="H1253" t="s">
        <v>1242</v>
      </c>
      <c r="I1253">
        <v>8425</v>
      </c>
      <c r="J1253" t="s">
        <v>1416</v>
      </c>
      <c r="K1253" t="s">
        <v>1245</v>
      </c>
      <c r="L1253">
        <v>3085</v>
      </c>
      <c r="M1253">
        <v>3115</v>
      </c>
      <c r="N1253">
        <v>200</v>
      </c>
      <c r="O1253" t="s">
        <v>1239</v>
      </c>
      <c r="P1253">
        <v>0.77360339489131602</v>
      </c>
      <c r="Q1253">
        <v>0.91164517608081097</v>
      </c>
      <c r="R1253" s="15">
        <v>0.300759594525142</v>
      </c>
      <c r="S1253">
        <v>2.1907477364747401E-2</v>
      </c>
      <c r="T1253">
        <v>-0.54380677370250596</v>
      </c>
      <c r="U1253">
        <v>0.54380677370250596</v>
      </c>
      <c r="V1253">
        <v>4.3632614360702399E-2</v>
      </c>
      <c r="W1253">
        <v>-1.22</v>
      </c>
      <c r="X1253">
        <v>16.600000000000001</v>
      </c>
      <c r="Y1253">
        <v>-24299</v>
      </c>
      <c r="Z1253">
        <v>-2209</v>
      </c>
      <c r="AA1253">
        <v>-0.12</v>
      </c>
      <c r="AB1253">
        <v>11</v>
      </c>
      <c r="AC1253">
        <v>6</v>
      </c>
      <c r="AD1253">
        <v>5</v>
      </c>
      <c r="AE1253">
        <v>54.55</v>
      </c>
      <c r="AF1253">
        <v>15</v>
      </c>
      <c r="AG1253">
        <v>2</v>
      </c>
      <c r="AH1253">
        <v>2</v>
      </c>
      <c r="AI1253">
        <v>7</v>
      </c>
    </row>
    <row r="1254" spans="1:35" x14ac:dyDescent="0.2">
      <c r="A1254" s="102">
        <v>268</v>
      </c>
      <c r="B1254">
        <v>4902</v>
      </c>
      <c r="C1254" t="s">
        <v>1661</v>
      </c>
      <c r="D1254" t="s">
        <v>1244</v>
      </c>
      <c r="E1254">
        <v>623</v>
      </c>
      <c r="F1254">
        <v>625</v>
      </c>
      <c r="G1254">
        <v>1600</v>
      </c>
      <c r="H1254" t="s">
        <v>1239</v>
      </c>
      <c r="I1254">
        <v>6302</v>
      </c>
      <c r="J1254" t="s">
        <v>1495</v>
      </c>
      <c r="K1254" t="s">
        <v>1251</v>
      </c>
      <c r="L1254">
        <v>2488</v>
      </c>
      <c r="M1254">
        <v>2500</v>
      </c>
      <c r="N1254">
        <v>400</v>
      </c>
      <c r="O1254" t="s">
        <v>1242</v>
      </c>
      <c r="P1254">
        <v>0.94036922440884896</v>
      </c>
      <c r="Q1254">
        <v>0.91903601871890095</v>
      </c>
      <c r="R1254">
        <v>2.38626113990912E-2</v>
      </c>
      <c r="S1254" s="15">
        <v>4.2081297083533802E-2</v>
      </c>
      <c r="T1254">
        <v>2.4039967075294499</v>
      </c>
      <c r="U1254">
        <v>2.4039967075294499</v>
      </c>
      <c r="V1254">
        <v>1.8130440474707501</v>
      </c>
      <c r="W1254">
        <v>7.46</v>
      </c>
      <c r="X1254">
        <v>0</v>
      </c>
      <c r="Y1254">
        <v>-24313</v>
      </c>
      <c r="Z1254">
        <v>-1430</v>
      </c>
      <c r="AA1254">
        <v>-0.12</v>
      </c>
      <c r="AB1254">
        <v>17</v>
      </c>
      <c r="AC1254">
        <v>9</v>
      </c>
      <c r="AD1254">
        <v>8</v>
      </c>
      <c r="AE1254">
        <v>52.94</v>
      </c>
      <c r="AF1254">
        <v>13</v>
      </c>
      <c r="AG1254">
        <v>5</v>
      </c>
      <c r="AH1254">
        <v>6</v>
      </c>
      <c r="AI1254">
        <v>6</v>
      </c>
    </row>
    <row r="1255" spans="1:35" x14ac:dyDescent="0.2">
      <c r="A1255" s="102">
        <v>445</v>
      </c>
      <c r="B1255">
        <v>4401</v>
      </c>
      <c r="C1255" t="s">
        <v>223</v>
      </c>
      <c r="D1255" t="s">
        <v>1263</v>
      </c>
      <c r="E1255">
        <v>1490</v>
      </c>
      <c r="F1255">
        <v>1491</v>
      </c>
      <c r="G1255">
        <v>700</v>
      </c>
      <c r="H1255" t="s">
        <v>1239</v>
      </c>
      <c r="I1255">
        <v>5201</v>
      </c>
      <c r="J1255" t="s">
        <v>1627</v>
      </c>
      <c r="K1255" t="s">
        <v>1238</v>
      </c>
      <c r="L1255">
        <v>3330</v>
      </c>
      <c r="M1255">
        <v>3325</v>
      </c>
      <c r="N1255">
        <v>300</v>
      </c>
      <c r="O1255" t="s">
        <v>1242</v>
      </c>
      <c r="P1255">
        <v>0.71962662503272801</v>
      </c>
      <c r="Q1255">
        <v>0.90443108346539702</v>
      </c>
      <c r="R1255">
        <v>0.146665254958883</v>
      </c>
      <c r="S1255">
        <v>1.3800970617452399E-2</v>
      </c>
      <c r="T1255">
        <v>1.59310895951487</v>
      </c>
      <c r="U1255">
        <v>1.59310895951487</v>
      </c>
      <c r="V1255">
        <v>1.66402109901408</v>
      </c>
      <c r="W1255">
        <v>5.85</v>
      </c>
      <c r="X1255">
        <v>4.63</v>
      </c>
      <c r="Y1255">
        <v>-24351</v>
      </c>
      <c r="Z1255">
        <v>-1432</v>
      </c>
      <c r="AA1255">
        <v>-0.17</v>
      </c>
      <c r="AB1255">
        <v>17</v>
      </c>
      <c r="AC1255">
        <v>7</v>
      </c>
      <c r="AD1255">
        <v>10</v>
      </c>
      <c r="AE1255">
        <v>41.18</v>
      </c>
      <c r="AF1255">
        <v>13</v>
      </c>
      <c r="AG1255">
        <v>5</v>
      </c>
      <c r="AH1255">
        <v>3</v>
      </c>
      <c r="AI1255">
        <v>9</v>
      </c>
    </row>
    <row r="1256" spans="1:35" x14ac:dyDescent="0.2">
      <c r="A1256" s="102">
        <v>47</v>
      </c>
      <c r="B1256">
        <v>3765</v>
      </c>
      <c r="C1256" t="s">
        <v>1525</v>
      </c>
      <c r="D1256" t="s">
        <v>1241</v>
      </c>
      <c r="E1256">
        <v>1791</v>
      </c>
      <c r="F1256">
        <v>1826</v>
      </c>
      <c r="G1256">
        <v>600</v>
      </c>
      <c r="H1256" t="s">
        <v>1242</v>
      </c>
      <c r="I1256">
        <v>4927</v>
      </c>
      <c r="J1256" t="s">
        <v>1519</v>
      </c>
      <c r="K1256" t="s">
        <v>1263</v>
      </c>
      <c r="L1256">
        <v>2142</v>
      </c>
      <c r="M1256">
        <v>2146</v>
      </c>
      <c r="N1256">
        <v>500</v>
      </c>
      <c r="O1256" t="s">
        <v>1239</v>
      </c>
      <c r="P1256">
        <v>0.958534782250693</v>
      </c>
      <c r="Q1256">
        <v>0.955044182315269</v>
      </c>
      <c r="R1256">
        <v>1.0655444752167499E-3</v>
      </c>
      <c r="S1256">
        <v>6.7106219408925697E-4</v>
      </c>
      <c r="T1256">
        <v>-0.79787831583471203</v>
      </c>
      <c r="U1256">
        <v>0.79787831583471203</v>
      </c>
      <c r="V1256">
        <v>1.1695407381382099</v>
      </c>
      <c r="W1256">
        <v>-3.32</v>
      </c>
      <c r="X1256">
        <v>2.11</v>
      </c>
      <c r="Y1256">
        <v>-24804</v>
      </c>
      <c r="Z1256">
        <v>-1772</v>
      </c>
      <c r="AA1256">
        <v>-0.17</v>
      </c>
      <c r="AB1256">
        <v>14</v>
      </c>
      <c r="AC1256">
        <v>6</v>
      </c>
      <c r="AD1256">
        <v>8</v>
      </c>
      <c r="AE1256">
        <v>42.86</v>
      </c>
      <c r="AF1256">
        <v>9</v>
      </c>
      <c r="AG1256">
        <v>7</v>
      </c>
      <c r="AH1256">
        <v>5</v>
      </c>
      <c r="AI1256">
        <v>2</v>
      </c>
    </row>
    <row r="1257" spans="1:35" x14ac:dyDescent="0.2">
      <c r="A1257" s="102">
        <v>1232</v>
      </c>
      <c r="B1257">
        <v>3880</v>
      </c>
      <c r="C1257" t="s">
        <v>1184</v>
      </c>
      <c r="D1257" t="s">
        <v>1453</v>
      </c>
      <c r="E1257">
        <v>1420</v>
      </c>
      <c r="F1257">
        <v>1431</v>
      </c>
      <c r="G1257">
        <v>700</v>
      </c>
      <c r="H1257" t="s">
        <v>1239</v>
      </c>
      <c r="I1257">
        <v>8750</v>
      </c>
      <c r="J1257" t="s">
        <v>28</v>
      </c>
      <c r="K1257" t="s">
        <v>1418</v>
      </c>
      <c r="L1257">
        <v>1566.5</v>
      </c>
      <c r="M1257">
        <v>1593.5</v>
      </c>
      <c r="N1257">
        <v>600</v>
      </c>
      <c r="O1257" t="s">
        <v>1242</v>
      </c>
      <c r="P1257">
        <v>0.84924489498001599</v>
      </c>
      <c r="Q1257">
        <v>0.84222701555127699</v>
      </c>
      <c r="R1257">
        <v>1.44389001319429E-3</v>
      </c>
      <c r="S1257">
        <v>9.5651569348552595E-2</v>
      </c>
      <c r="T1257">
        <v>2.2208611519188901</v>
      </c>
      <c r="U1257">
        <v>2.2208611519188901</v>
      </c>
      <c r="V1257">
        <v>1.3935862806625601</v>
      </c>
      <c r="W1257">
        <v>6.35</v>
      </c>
      <c r="X1257">
        <v>4.7699999999999996</v>
      </c>
      <c r="Y1257">
        <v>-25636</v>
      </c>
      <c r="Z1257">
        <v>-1602</v>
      </c>
      <c r="AA1257">
        <v>-0.1</v>
      </c>
      <c r="AB1257">
        <v>16</v>
      </c>
      <c r="AC1257">
        <v>9</v>
      </c>
      <c r="AD1257">
        <v>7</v>
      </c>
      <c r="AE1257">
        <v>56.25</v>
      </c>
      <c r="AF1257">
        <v>13</v>
      </c>
      <c r="AG1257">
        <v>5</v>
      </c>
      <c r="AH1257">
        <v>5</v>
      </c>
      <c r="AI1257">
        <v>6</v>
      </c>
    </row>
    <row r="1258" spans="1:35" x14ac:dyDescent="0.2">
      <c r="A1258" s="102">
        <v>235</v>
      </c>
      <c r="B1258">
        <v>5714</v>
      </c>
      <c r="C1258" t="s">
        <v>708</v>
      </c>
      <c r="D1258" t="s">
        <v>1254</v>
      </c>
      <c r="E1258">
        <v>3725</v>
      </c>
      <c r="F1258">
        <v>3735</v>
      </c>
      <c r="G1258">
        <v>200</v>
      </c>
      <c r="H1258" t="s">
        <v>1242</v>
      </c>
      <c r="I1258">
        <v>6981</v>
      </c>
      <c r="J1258" t="s">
        <v>1424</v>
      </c>
      <c r="K1258" t="s">
        <v>1244</v>
      </c>
      <c r="L1258">
        <v>5900</v>
      </c>
      <c r="M1258">
        <v>6138</v>
      </c>
      <c r="N1258">
        <v>100</v>
      </c>
      <c r="O1258" t="s">
        <v>1239</v>
      </c>
      <c r="P1258">
        <v>0.79595629693413605</v>
      </c>
      <c r="Q1258">
        <v>0.92334341465526804</v>
      </c>
      <c r="R1258">
        <v>0.108331945392752</v>
      </c>
      <c r="S1258">
        <v>2.1201356968304102E-3</v>
      </c>
      <c r="T1258">
        <v>-0.77923747628902595</v>
      </c>
      <c r="U1258">
        <v>0.77923747628902595</v>
      </c>
      <c r="V1258">
        <v>0.39540687511127998</v>
      </c>
      <c r="W1258">
        <v>-2.0099999999999998</v>
      </c>
      <c r="X1258">
        <v>21.7</v>
      </c>
      <c r="Y1258">
        <v>-25664</v>
      </c>
      <c r="Z1258">
        <v>-4277</v>
      </c>
      <c r="AA1258">
        <v>-0.25</v>
      </c>
      <c r="AB1258">
        <v>6</v>
      </c>
      <c r="AC1258">
        <v>2</v>
      </c>
      <c r="AD1258">
        <v>4</v>
      </c>
      <c r="AE1258">
        <v>33.33</v>
      </c>
      <c r="AF1258">
        <v>11</v>
      </c>
      <c r="AG1258">
        <v>2</v>
      </c>
      <c r="AH1258">
        <v>2</v>
      </c>
      <c r="AI1258">
        <v>2</v>
      </c>
    </row>
    <row r="1259" spans="1:35" x14ac:dyDescent="0.2">
      <c r="A1259" s="102">
        <v>1318</v>
      </c>
      <c r="B1259">
        <v>7762</v>
      </c>
      <c r="C1259" t="s">
        <v>1444</v>
      </c>
      <c r="D1259" t="s">
        <v>1248</v>
      </c>
      <c r="E1259">
        <v>456</v>
      </c>
      <c r="F1259">
        <v>459</v>
      </c>
      <c r="G1259">
        <v>2200</v>
      </c>
      <c r="H1259" t="s">
        <v>1242</v>
      </c>
      <c r="I1259">
        <v>9076</v>
      </c>
      <c r="J1259" t="s">
        <v>912</v>
      </c>
      <c r="K1259" t="s">
        <v>1359</v>
      </c>
      <c r="L1259">
        <v>1270</v>
      </c>
      <c r="M1259">
        <v>1270</v>
      </c>
      <c r="N1259">
        <v>800</v>
      </c>
      <c r="O1259" t="s">
        <v>1239</v>
      </c>
      <c r="P1259">
        <v>0.88781724846235599</v>
      </c>
      <c r="Q1259">
        <v>0.83527005041398605</v>
      </c>
      <c r="R1259">
        <v>0.17900059847566299</v>
      </c>
      <c r="S1259">
        <v>2.1611289567605101E-2</v>
      </c>
      <c r="T1259">
        <v>-1.6863772912331301</v>
      </c>
      <c r="U1259">
        <v>1.6863772912331301</v>
      </c>
      <c r="V1259">
        <v>1.7711473671920099</v>
      </c>
      <c r="W1259">
        <v>-8.8000000000000007</v>
      </c>
      <c r="X1259">
        <v>0.61</v>
      </c>
      <c r="Y1259">
        <v>-25961</v>
      </c>
      <c r="Z1259">
        <v>-1731</v>
      </c>
      <c r="AA1259">
        <v>-0.11</v>
      </c>
      <c r="AB1259">
        <v>15</v>
      </c>
      <c r="AC1259">
        <v>7</v>
      </c>
      <c r="AD1259">
        <v>8</v>
      </c>
      <c r="AE1259">
        <v>46.67</v>
      </c>
      <c r="AF1259">
        <v>15</v>
      </c>
      <c r="AG1259">
        <v>3</v>
      </c>
      <c r="AH1259">
        <v>4</v>
      </c>
      <c r="AI1259">
        <v>8</v>
      </c>
    </row>
    <row r="1260" spans="1:35" x14ac:dyDescent="0.2">
      <c r="A1260" s="102">
        <v>757</v>
      </c>
      <c r="B1260">
        <v>2127</v>
      </c>
      <c r="C1260" t="s">
        <v>1419</v>
      </c>
      <c r="D1260" t="s">
        <v>1253</v>
      </c>
      <c r="E1260">
        <v>3465</v>
      </c>
      <c r="F1260">
        <v>3600</v>
      </c>
      <c r="G1260">
        <v>200</v>
      </c>
      <c r="H1260" t="s">
        <v>1239</v>
      </c>
      <c r="I1260">
        <v>3563</v>
      </c>
      <c r="J1260" t="s">
        <v>1439</v>
      </c>
      <c r="K1260" t="s">
        <v>1264</v>
      </c>
      <c r="L1260">
        <v>8760</v>
      </c>
      <c r="M1260">
        <v>8640</v>
      </c>
      <c r="N1260">
        <v>100</v>
      </c>
      <c r="O1260" t="s">
        <v>1242</v>
      </c>
      <c r="P1260">
        <v>0.623873037478332</v>
      </c>
      <c r="Q1260">
        <v>0.88014510862933704</v>
      </c>
      <c r="R1260">
        <v>4.7654081499332597E-2</v>
      </c>
      <c r="S1260">
        <v>3.4169451978307903E-2</v>
      </c>
      <c r="T1260">
        <v>0.26478167873881803</v>
      </c>
      <c r="U1260">
        <v>0.26478167873881803</v>
      </c>
      <c r="V1260">
        <v>0.19212494558306401</v>
      </c>
      <c r="W1260">
        <v>1.27</v>
      </c>
      <c r="X1260">
        <v>16.670000000000002</v>
      </c>
      <c r="Y1260">
        <v>-26178</v>
      </c>
      <c r="Z1260">
        <v>-2014</v>
      </c>
      <c r="AA1260">
        <v>0.19</v>
      </c>
      <c r="AB1260">
        <v>13</v>
      </c>
      <c r="AC1260">
        <v>6</v>
      </c>
      <c r="AD1260">
        <v>7</v>
      </c>
      <c r="AE1260">
        <v>46.15</v>
      </c>
      <c r="AF1260">
        <v>10</v>
      </c>
      <c r="AG1260">
        <v>6</v>
      </c>
      <c r="AH1260">
        <v>5</v>
      </c>
      <c r="AI1260">
        <v>2</v>
      </c>
    </row>
    <row r="1261" spans="1:35" x14ac:dyDescent="0.2">
      <c r="A1261" s="102">
        <v>962</v>
      </c>
      <c r="B1261">
        <v>5991</v>
      </c>
      <c r="C1261" t="s">
        <v>1071</v>
      </c>
      <c r="D1261" t="s">
        <v>1436</v>
      </c>
      <c r="E1261">
        <v>860</v>
      </c>
      <c r="F1261">
        <v>859</v>
      </c>
      <c r="G1261">
        <v>1300</v>
      </c>
      <c r="H1261" t="s">
        <v>1242</v>
      </c>
      <c r="I1261">
        <v>8086</v>
      </c>
      <c r="J1261" t="s">
        <v>1522</v>
      </c>
      <c r="K1261" t="s">
        <v>1248</v>
      </c>
      <c r="L1261">
        <v>1209</v>
      </c>
      <c r="M1261">
        <v>1205</v>
      </c>
      <c r="N1261">
        <v>900</v>
      </c>
      <c r="O1261" t="s">
        <v>1239</v>
      </c>
      <c r="P1261">
        <v>0.840658797819403</v>
      </c>
      <c r="Q1261">
        <v>0.86237330368634402</v>
      </c>
      <c r="R1261">
        <v>0.302510575191413</v>
      </c>
      <c r="S1261" s="15">
        <v>6.65569987345625E-2</v>
      </c>
      <c r="T1261">
        <v>-1.52722725098228</v>
      </c>
      <c r="U1261">
        <v>1.52722725098228</v>
      </c>
      <c r="V1261">
        <v>0.71136239853465399</v>
      </c>
      <c r="W1261">
        <v>-5.01</v>
      </c>
      <c r="X1261">
        <v>2.97</v>
      </c>
      <c r="Y1261">
        <v>-26309</v>
      </c>
      <c r="Z1261">
        <v>-1644</v>
      </c>
      <c r="AA1261">
        <v>-7.0000000000000007E-2</v>
      </c>
      <c r="AB1261">
        <v>16</v>
      </c>
      <c r="AC1261">
        <v>8</v>
      </c>
      <c r="AD1261">
        <v>8</v>
      </c>
      <c r="AE1261">
        <v>50</v>
      </c>
      <c r="AF1261">
        <v>13</v>
      </c>
      <c r="AG1261">
        <v>7</v>
      </c>
      <c r="AH1261">
        <v>5</v>
      </c>
      <c r="AI1261">
        <v>4</v>
      </c>
    </row>
    <row r="1262" spans="1:35" x14ac:dyDescent="0.2">
      <c r="A1262" s="102">
        <v>1494</v>
      </c>
      <c r="B1262">
        <v>1951</v>
      </c>
      <c r="C1262" t="s">
        <v>1658</v>
      </c>
      <c r="D1262" t="s">
        <v>1249</v>
      </c>
      <c r="E1262">
        <v>2525</v>
      </c>
      <c r="F1262">
        <v>2526</v>
      </c>
      <c r="G1262">
        <v>400</v>
      </c>
      <c r="H1262" t="s">
        <v>1242</v>
      </c>
      <c r="I1262">
        <v>2220</v>
      </c>
      <c r="J1262" t="s">
        <v>1550</v>
      </c>
      <c r="K1262" t="s">
        <v>1266</v>
      </c>
      <c r="L1262">
        <v>4700</v>
      </c>
      <c r="M1262">
        <v>4560</v>
      </c>
      <c r="N1262">
        <v>200</v>
      </c>
      <c r="O1262" t="s">
        <v>1239</v>
      </c>
      <c r="P1262">
        <v>0.75407145165793199</v>
      </c>
      <c r="Q1262">
        <v>0.81979450492536998</v>
      </c>
      <c r="R1262">
        <v>0.42434128518295899</v>
      </c>
      <c r="S1262">
        <v>1.6603619346783598E-2</v>
      </c>
      <c r="T1262">
        <v>-0.49199499717671502</v>
      </c>
      <c r="U1262">
        <v>0.49199499717671502</v>
      </c>
      <c r="V1262">
        <v>0.81417260543230996</v>
      </c>
      <c r="W1262">
        <v>-1.05</v>
      </c>
      <c r="X1262">
        <v>10.79</v>
      </c>
      <c r="Y1262">
        <v>-26646</v>
      </c>
      <c r="Z1262">
        <v>-1903</v>
      </c>
      <c r="AA1262">
        <v>-0.23</v>
      </c>
      <c r="AB1262">
        <v>14</v>
      </c>
      <c r="AC1262">
        <v>5</v>
      </c>
      <c r="AD1262">
        <v>9</v>
      </c>
      <c r="AE1262">
        <v>35.71</v>
      </c>
      <c r="AF1262">
        <v>14</v>
      </c>
      <c r="AG1262">
        <v>3</v>
      </c>
      <c r="AH1262">
        <v>4</v>
      </c>
      <c r="AI1262">
        <v>7</v>
      </c>
    </row>
    <row r="1263" spans="1:35" x14ac:dyDescent="0.2">
      <c r="A1263" s="102">
        <v>298</v>
      </c>
      <c r="B1263">
        <v>3863</v>
      </c>
      <c r="C1263" t="s">
        <v>1454</v>
      </c>
      <c r="D1263" t="s">
        <v>1453</v>
      </c>
      <c r="E1263">
        <v>1633</v>
      </c>
      <c r="F1263">
        <v>1645</v>
      </c>
      <c r="G1263">
        <v>500</v>
      </c>
      <c r="H1263" t="s">
        <v>1242</v>
      </c>
      <c r="I1263">
        <v>4534</v>
      </c>
      <c r="J1263" t="s">
        <v>1490</v>
      </c>
      <c r="K1263" t="s">
        <v>1261</v>
      </c>
      <c r="L1263">
        <v>4110</v>
      </c>
      <c r="M1263">
        <v>4065</v>
      </c>
      <c r="N1263">
        <v>200</v>
      </c>
      <c r="O1263" t="s">
        <v>1239</v>
      </c>
      <c r="P1263">
        <v>0.738256255990273</v>
      </c>
      <c r="Q1263">
        <v>0.915928695131487</v>
      </c>
      <c r="R1263">
        <v>0.107464527711521</v>
      </c>
      <c r="S1263">
        <v>4.4684048246440601E-2</v>
      </c>
      <c r="T1263">
        <v>-1.6462766506091899</v>
      </c>
      <c r="U1263">
        <v>1.6462766506091899</v>
      </c>
      <c r="V1263">
        <v>2.25934061594308</v>
      </c>
      <c r="W1263">
        <v>-4.33</v>
      </c>
      <c r="X1263">
        <v>1.17</v>
      </c>
      <c r="Y1263">
        <v>-26662</v>
      </c>
      <c r="Z1263">
        <v>-2051</v>
      </c>
      <c r="AA1263">
        <v>0.01</v>
      </c>
      <c r="AB1263">
        <v>13</v>
      </c>
      <c r="AC1263">
        <v>7</v>
      </c>
      <c r="AD1263">
        <v>6</v>
      </c>
      <c r="AE1263">
        <v>53.85</v>
      </c>
      <c r="AF1263">
        <v>11</v>
      </c>
      <c r="AG1263">
        <v>5</v>
      </c>
      <c r="AH1263">
        <v>5</v>
      </c>
      <c r="AI1263">
        <v>3</v>
      </c>
    </row>
    <row r="1264" spans="1:35" x14ac:dyDescent="0.2">
      <c r="A1264" s="102">
        <v>1280</v>
      </c>
      <c r="B1264">
        <v>4324</v>
      </c>
      <c r="C1264" t="s">
        <v>1471</v>
      </c>
      <c r="D1264" t="s">
        <v>1253</v>
      </c>
      <c r="E1264">
        <v>3060</v>
      </c>
      <c r="F1264">
        <v>3060</v>
      </c>
      <c r="G1264">
        <v>300</v>
      </c>
      <c r="H1264" t="s">
        <v>1242</v>
      </c>
      <c r="I1264">
        <v>7459</v>
      </c>
      <c r="J1264" t="s">
        <v>790</v>
      </c>
      <c r="K1264" t="s">
        <v>1246</v>
      </c>
      <c r="L1264">
        <v>2077</v>
      </c>
      <c r="M1264">
        <v>2102</v>
      </c>
      <c r="N1264">
        <v>400</v>
      </c>
      <c r="O1264" t="s">
        <v>1239</v>
      </c>
      <c r="P1264">
        <v>0.68642111054336796</v>
      </c>
      <c r="Q1264">
        <v>0.83858944654809298</v>
      </c>
      <c r="R1264">
        <v>0.391141557727887</v>
      </c>
      <c r="S1264">
        <v>4.3541807729140597E-2</v>
      </c>
      <c r="T1264">
        <v>-2.3513667678018302</v>
      </c>
      <c r="U1264">
        <v>2.3513667678018302</v>
      </c>
      <c r="V1264">
        <v>1.3361357306931001</v>
      </c>
      <c r="W1264">
        <v>-9.69</v>
      </c>
      <c r="X1264">
        <v>8.41</v>
      </c>
      <c r="Y1264">
        <v>-27669</v>
      </c>
      <c r="Z1264">
        <v>-3459</v>
      </c>
      <c r="AA1264">
        <v>-0.33</v>
      </c>
      <c r="AB1264">
        <v>8</v>
      </c>
      <c r="AC1264">
        <v>4</v>
      </c>
      <c r="AD1264">
        <v>4</v>
      </c>
      <c r="AE1264">
        <v>50</v>
      </c>
      <c r="AF1264">
        <v>14</v>
      </c>
      <c r="AG1264">
        <v>1</v>
      </c>
      <c r="AH1264">
        <v>2</v>
      </c>
      <c r="AI1264">
        <v>5</v>
      </c>
    </row>
    <row r="1265" spans="1:35" x14ac:dyDescent="0.2">
      <c r="A1265" s="102">
        <v>1388</v>
      </c>
      <c r="B1265">
        <v>2607</v>
      </c>
      <c r="C1265" t="s">
        <v>1267</v>
      </c>
      <c r="D1265" t="s">
        <v>1266</v>
      </c>
      <c r="E1265">
        <v>2641</v>
      </c>
      <c r="F1265">
        <v>2604</v>
      </c>
      <c r="G1265">
        <v>400</v>
      </c>
      <c r="H1265" t="s">
        <v>1242</v>
      </c>
      <c r="I1265">
        <v>7012</v>
      </c>
      <c r="J1265" t="s">
        <v>1458</v>
      </c>
      <c r="K1265" t="s">
        <v>1256</v>
      </c>
      <c r="L1265">
        <v>2085</v>
      </c>
      <c r="M1265">
        <v>2097</v>
      </c>
      <c r="N1265">
        <v>500</v>
      </c>
      <c r="O1265" t="s">
        <v>1239</v>
      </c>
      <c r="P1265">
        <v>0.87622444039130398</v>
      </c>
      <c r="Q1265">
        <v>0.82932810236972798</v>
      </c>
      <c r="R1265">
        <v>5.3990916541176499E-2</v>
      </c>
      <c r="S1265">
        <v>6.5074125607140307E-2</v>
      </c>
      <c r="T1265">
        <v>-0.242236776572642</v>
      </c>
      <c r="U1265">
        <v>0.242236776572642</v>
      </c>
      <c r="V1265">
        <v>5.3064471266797801E-2</v>
      </c>
      <c r="W1265">
        <v>-0.65</v>
      </c>
      <c r="X1265">
        <v>0.66</v>
      </c>
      <c r="Y1265">
        <v>-27673</v>
      </c>
      <c r="Z1265">
        <v>-2767</v>
      </c>
      <c r="AA1265">
        <v>-0.24</v>
      </c>
      <c r="AB1265">
        <v>10</v>
      </c>
      <c r="AC1265">
        <v>5</v>
      </c>
      <c r="AD1265">
        <v>5</v>
      </c>
      <c r="AE1265">
        <v>50</v>
      </c>
      <c r="AF1265">
        <v>12</v>
      </c>
      <c r="AG1265">
        <v>3</v>
      </c>
      <c r="AH1265">
        <v>2</v>
      </c>
      <c r="AI1265">
        <v>5</v>
      </c>
    </row>
    <row r="1266" spans="1:35" x14ac:dyDescent="0.2">
      <c r="A1266" s="102">
        <v>449</v>
      </c>
      <c r="B1266">
        <v>6098</v>
      </c>
      <c r="C1266" t="s">
        <v>236</v>
      </c>
      <c r="D1266" t="s">
        <v>1253</v>
      </c>
      <c r="E1266">
        <v>4208</v>
      </c>
      <c r="F1266">
        <v>4287</v>
      </c>
      <c r="G1266">
        <v>100</v>
      </c>
      <c r="H1266" t="s">
        <v>1242</v>
      </c>
      <c r="I1266">
        <v>9719</v>
      </c>
      <c r="J1266" t="s">
        <v>1640</v>
      </c>
      <c r="K1266" t="s">
        <v>1241</v>
      </c>
      <c r="L1266">
        <v>6040</v>
      </c>
      <c r="M1266">
        <v>6100</v>
      </c>
      <c r="N1266">
        <v>100</v>
      </c>
      <c r="O1266" t="s">
        <v>1239</v>
      </c>
      <c r="P1266">
        <v>0.779900833050161</v>
      </c>
      <c r="Q1266">
        <v>0.90410503946827403</v>
      </c>
      <c r="R1266">
        <v>0.35251233390155501</v>
      </c>
      <c r="S1266">
        <v>5.2749518479237201E-2</v>
      </c>
      <c r="T1266">
        <v>-0.11938708826747201</v>
      </c>
      <c r="U1266">
        <v>0.11938708826747201</v>
      </c>
      <c r="V1266">
        <v>0.45526479343676701</v>
      </c>
      <c r="W1266">
        <v>-0.5</v>
      </c>
      <c r="X1266">
        <v>29.72</v>
      </c>
      <c r="Y1266">
        <v>-27841</v>
      </c>
      <c r="Z1266">
        <v>-1989</v>
      </c>
      <c r="AA1266">
        <v>-0.13</v>
      </c>
      <c r="AB1266">
        <v>14</v>
      </c>
      <c r="AC1266">
        <v>7</v>
      </c>
      <c r="AD1266">
        <v>7</v>
      </c>
      <c r="AE1266">
        <v>50</v>
      </c>
      <c r="AF1266">
        <v>13</v>
      </c>
      <c r="AG1266">
        <v>4</v>
      </c>
      <c r="AH1266">
        <v>4</v>
      </c>
      <c r="AI1266">
        <v>6</v>
      </c>
    </row>
    <row r="1267" spans="1:35" x14ac:dyDescent="0.2">
      <c r="A1267" s="102">
        <v>169</v>
      </c>
      <c r="B1267">
        <v>1332</v>
      </c>
      <c r="C1267" t="s">
        <v>1647</v>
      </c>
      <c r="D1267" t="s">
        <v>1357</v>
      </c>
      <c r="E1267">
        <v>571</v>
      </c>
      <c r="F1267">
        <v>570</v>
      </c>
      <c r="G1267">
        <v>1800</v>
      </c>
      <c r="H1267" t="s">
        <v>1239</v>
      </c>
      <c r="I1267">
        <v>2267</v>
      </c>
      <c r="J1267" t="s">
        <v>1481</v>
      </c>
      <c r="K1267" t="s">
        <v>1266</v>
      </c>
      <c r="L1267">
        <v>5210</v>
      </c>
      <c r="M1267">
        <v>5210</v>
      </c>
      <c r="N1267">
        <v>200</v>
      </c>
      <c r="O1267" t="s">
        <v>1242</v>
      </c>
      <c r="P1267">
        <v>0.71083070880653598</v>
      </c>
      <c r="Q1267">
        <v>0.93103403019643904</v>
      </c>
      <c r="R1267">
        <v>9.7652643681595097E-2</v>
      </c>
      <c r="S1267">
        <v>6.88030128759842E-3</v>
      </c>
      <c r="T1267">
        <v>1.0612606867269501</v>
      </c>
      <c r="U1267">
        <v>1.0612606867269501</v>
      </c>
      <c r="V1267">
        <v>1.18021642904687</v>
      </c>
      <c r="W1267">
        <v>4.2</v>
      </c>
      <c r="X1267">
        <v>1.54</v>
      </c>
      <c r="Y1267">
        <v>-28100</v>
      </c>
      <c r="Z1267">
        <v>-1873</v>
      </c>
      <c r="AA1267">
        <v>0.03</v>
      </c>
      <c r="AB1267">
        <v>15</v>
      </c>
      <c r="AC1267">
        <v>7</v>
      </c>
      <c r="AD1267">
        <v>8</v>
      </c>
      <c r="AE1267">
        <v>46.67</v>
      </c>
      <c r="AF1267">
        <v>12</v>
      </c>
      <c r="AG1267">
        <v>5</v>
      </c>
      <c r="AH1267">
        <v>4</v>
      </c>
      <c r="AI1267">
        <v>6</v>
      </c>
    </row>
    <row r="1268" spans="1:35" x14ac:dyDescent="0.2">
      <c r="A1268" s="102">
        <v>1418</v>
      </c>
      <c r="B1268">
        <v>3048</v>
      </c>
      <c r="C1268" t="s">
        <v>1552</v>
      </c>
      <c r="D1268" t="s">
        <v>1264</v>
      </c>
      <c r="E1268">
        <v>1031</v>
      </c>
      <c r="F1268">
        <v>1036</v>
      </c>
      <c r="G1268">
        <v>1000</v>
      </c>
      <c r="H1268" t="s">
        <v>1242</v>
      </c>
      <c r="I1268">
        <v>8410</v>
      </c>
      <c r="J1268" t="s">
        <v>1451</v>
      </c>
      <c r="K1268" t="s">
        <v>1294</v>
      </c>
      <c r="L1268">
        <v>309</v>
      </c>
      <c r="M1268">
        <v>307</v>
      </c>
      <c r="N1268">
        <v>3400</v>
      </c>
      <c r="O1268" t="s">
        <v>1239</v>
      </c>
      <c r="P1268">
        <v>0.64578425527844796</v>
      </c>
      <c r="Q1268">
        <v>0.826241948396364</v>
      </c>
      <c r="R1268">
        <v>6.9385160644394497E-2</v>
      </c>
      <c r="S1268">
        <v>1.5388566229458599E-3</v>
      </c>
      <c r="T1268">
        <v>-1.8263813802600499</v>
      </c>
      <c r="U1268">
        <v>1.8263813802600499</v>
      </c>
      <c r="V1268">
        <v>2.1543900054495002</v>
      </c>
      <c r="W1268">
        <v>-7.43</v>
      </c>
      <c r="X1268">
        <v>0.75</v>
      </c>
      <c r="Y1268">
        <v>-28580</v>
      </c>
      <c r="Z1268">
        <v>-1299</v>
      </c>
      <c r="AA1268">
        <v>-0.12</v>
      </c>
      <c r="AB1268">
        <v>22</v>
      </c>
      <c r="AC1268">
        <v>13</v>
      </c>
      <c r="AD1268">
        <v>9</v>
      </c>
      <c r="AE1268">
        <v>59.09</v>
      </c>
      <c r="AF1268">
        <v>12</v>
      </c>
      <c r="AG1268">
        <v>9</v>
      </c>
      <c r="AH1268">
        <v>6</v>
      </c>
      <c r="AI1268">
        <v>7</v>
      </c>
    </row>
    <row r="1269" spans="1:35" x14ac:dyDescent="0.2">
      <c r="A1269" s="102">
        <v>1558</v>
      </c>
      <c r="B1269">
        <v>2809</v>
      </c>
      <c r="C1269" t="s">
        <v>2078</v>
      </c>
      <c r="D1269" t="s">
        <v>1266</v>
      </c>
      <c r="E1269">
        <v>2085</v>
      </c>
      <c r="F1269">
        <v>2057</v>
      </c>
      <c r="G1269">
        <v>500</v>
      </c>
      <c r="H1269" t="s">
        <v>1239</v>
      </c>
      <c r="I1269">
        <v>7321</v>
      </c>
      <c r="J1269" t="s">
        <v>1441</v>
      </c>
      <c r="K1269" t="s">
        <v>1294</v>
      </c>
      <c r="L1269">
        <v>544</v>
      </c>
      <c r="M1269">
        <v>543</v>
      </c>
      <c r="N1269">
        <v>1900</v>
      </c>
      <c r="O1269" t="s">
        <v>1242</v>
      </c>
      <c r="P1269">
        <v>0.96315647201125199</v>
      </c>
      <c r="Q1269">
        <v>0.81427176059273099</v>
      </c>
      <c r="R1269" s="15">
        <v>0.18422406141368999</v>
      </c>
      <c r="S1269">
        <v>4.8684671902727997E-3</v>
      </c>
      <c r="T1269">
        <v>2.1709804356428601</v>
      </c>
      <c r="U1269">
        <v>2.1709804356428601</v>
      </c>
      <c r="V1269">
        <v>1.85204149333303</v>
      </c>
      <c r="W1269">
        <v>6.84</v>
      </c>
      <c r="X1269">
        <v>0.31</v>
      </c>
      <c r="Y1269">
        <v>-28618</v>
      </c>
      <c r="Z1269">
        <v>-3180</v>
      </c>
      <c r="AA1269">
        <v>-0.11</v>
      </c>
      <c r="AB1269">
        <v>9</v>
      </c>
      <c r="AC1269">
        <v>5</v>
      </c>
      <c r="AD1269">
        <v>4</v>
      </c>
      <c r="AE1269">
        <v>55.56</v>
      </c>
      <c r="AF1269">
        <v>12</v>
      </c>
      <c r="AG1269">
        <v>3</v>
      </c>
      <c r="AH1269">
        <v>3</v>
      </c>
      <c r="AI1269">
        <v>3</v>
      </c>
    </row>
    <row r="1270" spans="1:35" x14ac:dyDescent="0.2">
      <c r="A1270" s="102">
        <v>1673</v>
      </c>
      <c r="B1270">
        <v>7224</v>
      </c>
      <c r="C1270" t="s">
        <v>780</v>
      </c>
      <c r="D1270" t="s">
        <v>1256</v>
      </c>
      <c r="E1270">
        <v>1254</v>
      </c>
      <c r="F1270">
        <v>1271</v>
      </c>
      <c r="G1270">
        <v>600</v>
      </c>
      <c r="H1270" t="s">
        <v>1242</v>
      </c>
      <c r="I1270">
        <v>8309</v>
      </c>
      <c r="J1270" t="s">
        <v>861</v>
      </c>
      <c r="K1270" t="s">
        <v>1294</v>
      </c>
      <c r="L1270">
        <v>3854</v>
      </c>
      <c r="M1270">
        <v>3887</v>
      </c>
      <c r="N1270">
        <v>200</v>
      </c>
      <c r="O1270" t="s">
        <v>1239</v>
      </c>
      <c r="P1270">
        <v>0.79534752715249302</v>
      </c>
      <c r="Q1270">
        <v>0.80322184936301599</v>
      </c>
      <c r="R1270">
        <v>0.25725400581458602</v>
      </c>
      <c r="S1270">
        <v>3.4780777949512898E-2</v>
      </c>
      <c r="T1270">
        <v>-1.2407691062477599</v>
      </c>
      <c r="U1270">
        <v>1.2407691062477599</v>
      </c>
      <c r="V1270">
        <v>1.99547168334822</v>
      </c>
      <c r="W1270">
        <v>-4.42</v>
      </c>
      <c r="X1270">
        <v>1.9</v>
      </c>
      <c r="Y1270">
        <v>-29012</v>
      </c>
      <c r="Z1270">
        <v>-2232</v>
      </c>
      <c r="AA1270">
        <v>-0.04</v>
      </c>
      <c r="AB1270">
        <v>13</v>
      </c>
      <c r="AC1270">
        <v>7</v>
      </c>
      <c r="AD1270">
        <v>6</v>
      </c>
      <c r="AE1270">
        <v>53.85</v>
      </c>
      <c r="AF1270">
        <v>15</v>
      </c>
      <c r="AG1270">
        <v>4</v>
      </c>
      <c r="AH1270">
        <v>2</v>
      </c>
      <c r="AI1270">
        <v>7</v>
      </c>
    </row>
    <row r="1271" spans="1:35" x14ac:dyDescent="0.2">
      <c r="A1271" s="102">
        <v>795</v>
      </c>
      <c r="B1271">
        <v>7224</v>
      </c>
      <c r="C1271" t="s">
        <v>780</v>
      </c>
      <c r="D1271" t="s">
        <v>1256</v>
      </c>
      <c r="E1271">
        <v>1254</v>
      </c>
      <c r="F1271">
        <v>1271</v>
      </c>
      <c r="G1271">
        <v>700</v>
      </c>
      <c r="H1271" t="s">
        <v>1239</v>
      </c>
      <c r="I1271">
        <v>9810</v>
      </c>
      <c r="J1271" t="s">
        <v>1206</v>
      </c>
      <c r="K1271" t="s">
        <v>1246</v>
      </c>
      <c r="L1271">
        <v>4555</v>
      </c>
      <c r="M1271">
        <v>4460</v>
      </c>
      <c r="N1271">
        <v>200</v>
      </c>
      <c r="O1271" t="s">
        <v>1242</v>
      </c>
      <c r="P1271">
        <v>0.96566589189488605</v>
      </c>
      <c r="Q1271">
        <v>0.87720955007374102</v>
      </c>
      <c r="R1271">
        <v>2.5739563283750901E-2</v>
      </c>
      <c r="S1271">
        <v>6.02481006325792E-3</v>
      </c>
      <c r="T1271">
        <v>7.4643405965894499E-2</v>
      </c>
      <c r="U1271">
        <v>7.4643405965894499E-2</v>
      </c>
      <c r="V1271">
        <v>0.90033448408747996</v>
      </c>
      <c r="W1271">
        <v>0.14000000000000001</v>
      </c>
      <c r="X1271">
        <v>0.26</v>
      </c>
      <c r="Y1271">
        <v>-29696</v>
      </c>
      <c r="Z1271">
        <v>-1747</v>
      </c>
      <c r="AA1271">
        <v>-0.1</v>
      </c>
      <c r="AB1271">
        <v>17</v>
      </c>
      <c r="AC1271">
        <v>8</v>
      </c>
      <c r="AD1271">
        <v>9</v>
      </c>
      <c r="AE1271">
        <v>47.06</v>
      </c>
      <c r="AF1271">
        <v>12</v>
      </c>
      <c r="AG1271">
        <v>6</v>
      </c>
      <c r="AH1271">
        <v>5</v>
      </c>
      <c r="AI1271">
        <v>6</v>
      </c>
    </row>
    <row r="1272" spans="1:35" x14ac:dyDescent="0.2">
      <c r="A1272" s="102">
        <v>649</v>
      </c>
      <c r="B1272">
        <v>3141</v>
      </c>
      <c r="C1272" t="s">
        <v>1389</v>
      </c>
      <c r="D1272" t="s">
        <v>1264</v>
      </c>
      <c r="E1272">
        <v>6370</v>
      </c>
      <c r="F1272">
        <v>6320</v>
      </c>
      <c r="G1272">
        <v>100</v>
      </c>
      <c r="H1272" t="s">
        <v>1239</v>
      </c>
      <c r="I1272">
        <v>8919</v>
      </c>
      <c r="J1272" t="s">
        <v>1652</v>
      </c>
      <c r="K1272" t="s">
        <v>1260</v>
      </c>
      <c r="L1272">
        <v>3665</v>
      </c>
      <c r="M1272">
        <v>3795</v>
      </c>
      <c r="N1272">
        <v>200</v>
      </c>
      <c r="O1272" t="s">
        <v>1242</v>
      </c>
      <c r="P1272">
        <v>0.71241073631629404</v>
      </c>
      <c r="Q1272">
        <v>0.88859652894074403</v>
      </c>
      <c r="R1272">
        <v>0.30012157024084402</v>
      </c>
      <c r="S1272">
        <v>1.09293035173923E-3</v>
      </c>
      <c r="T1272">
        <v>3.7086839096929398</v>
      </c>
      <c r="U1272">
        <v>3.7086839096929398</v>
      </c>
      <c r="V1272">
        <v>3.57362947196903</v>
      </c>
      <c r="W1272">
        <v>15.27</v>
      </c>
      <c r="X1272">
        <v>20.09</v>
      </c>
      <c r="Y1272">
        <v>-29758</v>
      </c>
      <c r="Z1272">
        <v>-3306</v>
      </c>
      <c r="AA1272">
        <v>-0.04</v>
      </c>
      <c r="AB1272">
        <v>9</v>
      </c>
      <c r="AC1272">
        <v>4</v>
      </c>
      <c r="AD1272">
        <v>5</v>
      </c>
      <c r="AE1272">
        <v>44.44</v>
      </c>
      <c r="AF1272">
        <v>5</v>
      </c>
      <c r="AG1272">
        <v>4</v>
      </c>
      <c r="AH1272">
        <v>5</v>
      </c>
      <c r="AI1272">
        <v>0</v>
      </c>
    </row>
    <row r="1273" spans="1:35" x14ac:dyDescent="0.2">
      <c r="A1273" s="102">
        <v>1151</v>
      </c>
      <c r="B1273">
        <v>4114</v>
      </c>
      <c r="C1273" t="s">
        <v>1391</v>
      </c>
      <c r="D1273" t="s">
        <v>1263</v>
      </c>
      <c r="E1273">
        <v>5830</v>
      </c>
      <c r="F1273">
        <v>5800</v>
      </c>
      <c r="G1273">
        <v>100</v>
      </c>
      <c r="H1273" t="s">
        <v>1239</v>
      </c>
      <c r="I1273">
        <v>6269</v>
      </c>
      <c r="J1273" t="s">
        <v>1649</v>
      </c>
      <c r="K1273" t="s">
        <v>1251</v>
      </c>
      <c r="L1273">
        <v>1901</v>
      </c>
      <c r="M1273">
        <v>1883</v>
      </c>
      <c r="N1273">
        <v>300</v>
      </c>
      <c r="O1273" t="s">
        <v>1242</v>
      </c>
      <c r="P1273">
        <v>0.83761710093709496</v>
      </c>
      <c r="Q1273">
        <v>0.84819855747167905</v>
      </c>
      <c r="R1273">
        <v>7.6790114333081305E-2</v>
      </c>
      <c r="S1273">
        <v>4.6007481611279398E-2</v>
      </c>
      <c r="T1273">
        <v>2.4568322486957799</v>
      </c>
      <c r="U1273">
        <v>2.4568322486957799</v>
      </c>
      <c r="V1273">
        <v>2.08587242312236</v>
      </c>
      <c r="W1273">
        <v>14.06</v>
      </c>
      <c r="X1273">
        <v>2.6</v>
      </c>
      <c r="Y1273">
        <v>-29863</v>
      </c>
      <c r="Z1273">
        <v>-4266</v>
      </c>
      <c r="AA1273">
        <v>-0.19</v>
      </c>
      <c r="AB1273">
        <v>7</v>
      </c>
      <c r="AC1273">
        <v>4</v>
      </c>
      <c r="AD1273">
        <v>3</v>
      </c>
      <c r="AE1273">
        <v>57.14</v>
      </c>
      <c r="AF1273">
        <v>9</v>
      </c>
      <c r="AG1273">
        <v>2</v>
      </c>
      <c r="AH1273">
        <v>3</v>
      </c>
      <c r="AI1273">
        <v>2</v>
      </c>
    </row>
    <row r="1274" spans="1:35" x14ac:dyDescent="0.2">
      <c r="A1274" s="102">
        <v>866</v>
      </c>
      <c r="B1274">
        <v>8309</v>
      </c>
      <c r="C1274" t="s">
        <v>861</v>
      </c>
      <c r="D1274" t="s">
        <v>1294</v>
      </c>
      <c r="E1274">
        <v>3854</v>
      </c>
      <c r="F1274">
        <v>3887</v>
      </c>
      <c r="G1274">
        <v>200</v>
      </c>
      <c r="H1274" t="s">
        <v>1239</v>
      </c>
      <c r="I1274">
        <v>9810</v>
      </c>
      <c r="J1274" t="s">
        <v>1206</v>
      </c>
      <c r="K1274" t="s">
        <v>1246</v>
      </c>
      <c r="L1274">
        <v>4555</v>
      </c>
      <c r="M1274">
        <v>4460</v>
      </c>
      <c r="N1274">
        <v>200</v>
      </c>
      <c r="O1274" t="s">
        <v>1242</v>
      </c>
      <c r="P1274">
        <v>0.87237760891530203</v>
      </c>
      <c r="Q1274">
        <v>0.87039142871231401</v>
      </c>
      <c r="R1274">
        <v>0.210632183352434</v>
      </c>
      <c r="S1274">
        <v>4.6497714778601797E-2</v>
      </c>
      <c r="T1274">
        <v>1.6922131861487399</v>
      </c>
      <c r="U1274">
        <v>1.6922131861487399</v>
      </c>
      <c r="V1274">
        <v>1.9860110761537599</v>
      </c>
      <c r="W1274">
        <v>4.3</v>
      </c>
      <c r="X1274">
        <v>12.85</v>
      </c>
      <c r="Y1274">
        <v>-30767</v>
      </c>
      <c r="Z1274">
        <v>-15384</v>
      </c>
      <c r="AA1274">
        <v>-0.93</v>
      </c>
      <c r="AB1274">
        <v>2</v>
      </c>
      <c r="AC1274">
        <v>0</v>
      </c>
      <c r="AD1274">
        <v>2</v>
      </c>
      <c r="AE1274">
        <v>0</v>
      </c>
      <c r="AF1274">
        <v>16</v>
      </c>
      <c r="AG1274">
        <v>0</v>
      </c>
      <c r="AH1274">
        <v>0</v>
      </c>
      <c r="AI1274">
        <v>2</v>
      </c>
    </row>
    <row r="1275" spans="1:35" x14ac:dyDescent="0.2">
      <c r="A1275" s="102">
        <v>1441</v>
      </c>
      <c r="B1275">
        <v>3865</v>
      </c>
      <c r="C1275" t="s">
        <v>1189</v>
      </c>
      <c r="D1275" t="s">
        <v>1453</v>
      </c>
      <c r="E1275">
        <v>460</v>
      </c>
      <c r="F1275">
        <v>476</v>
      </c>
      <c r="G1275">
        <v>2200</v>
      </c>
      <c r="H1275" t="s">
        <v>1239</v>
      </c>
      <c r="I1275">
        <v>4540</v>
      </c>
      <c r="J1275" t="s">
        <v>1659</v>
      </c>
      <c r="K1275" t="s">
        <v>1261</v>
      </c>
      <c r="L1275">
        <v>2688</v>
      </c>
      <c r="M1275">
        <v>2656</v>
      </c>
      <c r="N1275">
        <v>400</v>
      </c>
      <c r="O1275" t="s">
        <v>1242</v>
      </c>
      <c r="P1275">
        <v>0.93012944223955096</v>
      </c>
      <c r="Q1275">
        <v>0.82434165837876605</v>
      </c>
      <c r="R1275">
        <v>0.19938895951355301</v>
      </c>
      <c r="S1275">
        <v>1.3588145825332E-2</v>
      </c>
      <c r="T1275">
        <v>0.73808054065950401</v>
      </c>
      <c r="U1275">
        <v>0.73808054065950401</v>
      </c>
      <c r="V1275">
        <v>0.107876006844932</v>
      </c>
      <c r="W1275">
        <v>1.92</v>
      </c>
      <c r="X1275">
        <v>1.43</v>
      </c>
      <c r="Y1275">
        <v>-30771</v>
      </c>
      <c r="Z1275">
        <v>-1810</v>
      </c>
      <c r="AA1275">
        <v>-0.19</v>
      </c>
      <c r="AB1275">
        <v>17</v>
      </c>
      <c r="AC1275">
        <v>8</v>
      </c>
      <c r="AD1275">
        <v>9</v>
      </c>
      <c r="AE1275">
        <v>47.06</v>
      </c>
      <c r="AF1275">
        <v>12</v>
      </c>
      <c r="AG1275">
        <v>6</v>
      </c>
      <c r="AH1275">
        <v>6</v>
      </c>
      <c r="AI1275">
        <v>5</v>
      </c>
    </row>
    <row r="1276" spans="1:35" x14ac:dyDescent="0.2">
      <c r="A1276" s="102">
        <v>1220</v>
      </c>
      <c r="B1276">
        <v>3076</v>
      </c>
      <c r="C1276" t="s">
        <v>1553</v>
      </c>
      <c r="D1276" t="s">
        <v>1246</v>
      </c>
      <c r="E1276">
        <v>1640</v>
      </c>
      <c r="F1276">
        <v>1630</v>
      </c>
      <c r="G1276">
        <v>400</v>
      </c>
      <c r="H1276" t="s">
        <v>1242</v>
      </c>
      <c r="I1276">
        <v>6988</v>
      </c>
      <c r="J1276" t="s">
        <v>62</v>
      </c>
      <c r="K1276" t="s">
        <v>1263</v>
      </c>
      <c r="L1276">
        <v>5630</v>
      </c>
      <c r="M1276">
        <v>5710</v>
      </c>
      <c r="N1276">
        <v>100</v>
      </c>
      <c r="O1276" t="s">
        <v>1239</v>
      </c>
      <c r="P1276">
        <v>0.65391937036757397</v>
      </c>
      <c r="Q1276">
        <v>0.84300723417836698</v>
      </c>
      <c r="R1276">
        <v>0.31899406431057398</v>
      </c>
      <c r="S1276">
        <v>4.1485646252658499E-3</v>
      </c>
      <c r="T1276">
        <v>-2.4571773945701199</v>
      </c>
      <c r="U1276">
        <v>2.4571773945701199</v>
      </c>
      <c r="V1276">
        <v>2.20182261943657</v>
      </c>
      <c r="W1276">
        <v>-10.39</v>
      </c>
      <c r="X1276">
        <v>14.19</v>
      </c>
      <c r="Y1276">
        <v>-30916</v>
      </c>
      <c r="Z1276">
        <v>-3435</v>
      </c>
      <c r="AA1276">
        <v>-0.05</v>
      </c>
      <c r="AB1276">
        <v>9</v>
      </c>
      <c r="AC1276">
        <v>6</v>
      </c>
      <c r="AD1276">
        <v>3</v>
      </c>
      <c r="AE1276">
        <v>66.67</v>
      </c>
      <c r="AF1276">
        <v>12</v>
      </c>
      <c r="AG1276">
        <v>5</v>
      </c>
      <c r="AH1276">
        <v>2</v>
      </c>
      <c r="AI1276">
        <v>2</v>
      </c>
    </row>
    <row r="1277" spans="1:35" x14ac:dyDescent="0.2">
      <c r="A1277" s="102">
        <v>354</v>
      </c>
      <c r="B1277">
        <v>1881</v>
      </c>
      <c r="C1277" t="s">
        <v>570</v>
      </c>
      <c r="D1277" t="s">
        <v>1249</v>
      </c>
      <c r="E1277">
        <v>2599</v>
      </c>
      <c r="F1277">
        <v>2589</v>
      </c>
      <c r="G1277">
        <v>400</v>
      </c>
      <c r="H1277" t="s">
        <v>1242</v>
      </c>
      <c r="I1277">
        <v>4812</v>
      </c>
      <c r="J1277" t="s">
        <v>683</v>
      </c>
      <c r="K1277" t="s">
        <v>1241</v>
      </c>
      <c r="L1277">
        <v>4825</v>
      </c>
      <c r="M1277">
        <v>4870</v>
      </c>
      <c r="N1277">
        <v>200</v>
      </c>
      <c r="O1277" t="s">
        <v>1239</v>
      </c>
      <c r="P1277">
        <v>0.847514345331842</v>
      </c>
      <c r="Q1277">
        <v>0.91020597176722595</v>
      </c>
      <c r="R1277">
        <v>0.15620392870914801</v>
      </c>
      <c r="S1277">
        <v>1.6331886804582699E-2</v>
      </c>
      <c r="T1277">
        <v>-1.25778780255836</v>
      </c>
      <c r="U1277">
        <v>1.25778780255836</v>
      </c>
      <c r="V1277">
        <v>1.41409735647155</v>
      </c>
      <c r="W1277">
        <v>-5.62</v>
      </c>
      <c r="X1277">
        <v>6.32</v>
      </c>
      <c r="Y1277">
        <v>-30940</v>
      </c>
      <c r="Z1277">
        <v>-1628</v>
      </c>
      <c r="AA1277">
        <v>-7.0000000000000007E-2</v>
      </c>
      <c r="AB1277">
        <v>19</v>
      </c>
      <c r="AC1277">
        <v>10</v>
      </c>
      <c r="AD1277">
        <v>9</v>
      </c>
      <c r="AE1277">
        <v>52.63</v>
      </c>
      <c r="AF1277">
        <v>9</v>
      </c>
      <c r="AG1277">
        <v>9</v>
      </c>
      <c r="AH1277">
        <v>7</v>
      </c>
      <c r="AI1277">
        <v>3</v>
      </c>
    </row>
    <row r="1278" spans="1:35" x14ac:dyDescent="0.2">
      <c r="A1278" s="102">
        <v>685</v>
      </c>
      <c r="B1278">
        <v>5334</v>
      </c>
      <c r="C1278" t="s">
        <v>1482</v>
      </c>
      <c r="D1278" t="s">
        <v>1238</v>
      </c>
      <c r="E1278">
        <v>1844</v>
      </c>
      <c r="F1278">
        <v>1859</v>
      </c>
      <c r="G1278">
        <v>500</v>
      </c>
      <c r="H1278" t="s">
        <v>1242</v>
      </c>
      <c r="I1278">
        <v>7240</v>
      </c>
      <c r="J1278" t="s">
        <v>782</v>
      </c>
      <c r="K1278" t="s">
        <v>1256</v>
      </c>
      <c r="L1278">
        <v>1472</v>
      </c>
      <c r="M1278">
        <v>1490</v>
      </c>
      <c r="N1278">
        <v>600</v>
      </c>
      <c r="O1278" t="s">
        <v>1239</v>
      </c>
      <c r="P1278">
        <v>0.88712502173652996</v>
      </c>
      <c r="Q1278">
        <v>0.88600905800013796</v>
      </c>
      <c r="R1278">
        <v>0.26678961788221101</v>
      </c>
      <c r="S1278">
        <v>1.3681022185912399E-2</v>
      </c>
      <c r="T1278">
        <v>-1.0715991333561901</v>
      </c>
      <c r="U1278">
        <v>1.0715991333561901</v>
      </c>
      <c r="V1278">
        <v>1.62438213614208</v>
      </c>
      <c r="W1278">
        <v>-2.6</v>
      </c>
      <c r="X1278">
        <v>3.82</v>
      </c>
      <c r="Y1278">
        <v>-30995</v>
      </c>
      <c r="Z1278">
        <v>-1631</v>
      </c>
      <c r="AA1278">
        <v>-0.14000000000000001</v>
      </c>
      <c r="AB1278">
        <v>19</v>
      </c>
      <c r="AC1278">
        <v>10</v>
      </c>
      <c r="AD1278">
        <v>9</v>
      </c>
      <c r="AE1278">
        <v>52.63</v>
      </c>
      <c r="AF1278">
        <v>14</v>
      </c>
      <c r="AG1278">
        <v>5</v>
      </c>
      <c r="AH1278">
        <v>6</v>
      </c>
      <c r="AI1278">
        <v>8</v>
      </c>
    </row>
    <row r="1279" spans="1:35" x14ac:dyDescent="0.2">
      <c r="A1279" s="102">
        <v>117</v>
      </c>
      <c r="B1279">
        <v>4739</v>
      </c>
      <c r="C1279" t="s">
        <v>1291</v>
      </c>
      <c r="D1279" t="s">
        <v>1241</v>
      </c>
      <c r="E1279">
        <v>3195</v>
      </c>
      <c r="F1279">
        <v>3265</v>
      </c>
      <c r="G1279">
        <v>200</v>
      </c>
      <c r="H1279" t="s">
        <v>1239</v>
      </c>
      <c r="I1279">
        <v>6758</v>
      </c>
      <c r="J1279" t="s">
        <v>1255</v>
      </c>
      <c r="K1279" t="s">
        <v>1244</v>
      </c>
      <c r="L1279">
        <v>7105</v>
      </c>
      <c r="M1279">
        <v>7269</v>
      </c>
      <c r="N1279">
        <v>100</v>
      </c>
      <c r="O1279" t="s">
        <v>1242</v>
      </c>
      <c r="P1279">
        <v>0.79716617492069697</v>
      </c>
      <c r="Q1279">
        <v>0.94038159769860896</v>
      </c>
      <c r="R1279">
        <v>0.30902381123216699</v>
      </c>
      <c r="S1279">
        <v>6.1262697495759199E-4</v>
      </c>
      <c r="T1279">
        <v>1.84520269814002</v>
      </c>
      <c r="U1279">
        <v>1.84520269814002</v>
      </c>
      <c r="V1279">
        <v>1.9409001097841401</v>
      </c>
      <c r="W1279">
        <v>5.07</v>
      </c>
      <c r="X1279">
        <v>10.17</v>
      </c>
      <c r="Y1279">
        <v>-31919</v>
      </c>
      <c r="Z1279">
        <v>-2660</v>
      </c>
      <c r="AA1279">
        <v>0.22</v>
      </c>
      <c r="AB1279">
        <v>12</v>
      </c>
      <c r="AC1279">
        <v>6</v>
      </c>
      <c r="AD1279">
        <v>6</v>
      </c>
      <c r="AE1279">
        <v>50</v>
      </c>
      <c r="AF1279">
        <v>11</v>
      </c>
      <c r="AG1279">
        <v>4</v>
      </c>
      <c r="AH1279">
        <v>3</v>
      </c>
      <c r="AI1279">
        <v>5</v>
      </c>
    </row>
    <row r="1280" spans="1:35" x14ac:dyDescent="0.2">
      <c r="A1280" s="102">
        <v>382</v>
      </c>
      <c r="B1280">
        <v>4324</v>
      </c>
      <c r="C1280" t="s">
        <v>1471</v>
      </c>
      <c r="D1280" t="s">
        <v>1253</v>
      </c>
      <c r="E1280">
        <v>3060</v>
      </c>
      <c r="F1280">
        <v>3060</v>
      </c>
      <c r="G1280">
        <v>300</v>
      </c>
      <c r="H1280" t="s">
        <v>1242</v>
      </c>
      <c r="I1280">
        <v>7202</v>
      </c>
      <c r="J1280" t="s">
        <v>778</v>
      </c>
      <c r="K1280" t="s">
        <v>1256</v>
      </c>
      <c r="L1280">
        <v>1070</v>
      </c>
      <c r="M1280">
        <v>1084</v>
      </c>
      <c r="N1280">
        <v>800</v>
      </c>
      <c r="O1280" t="s">
        <v>1239</v>
      </c>
      <c r="P1280">
        <v>0.76396922325961902</v>
      </c>
      <c r="Q1280">
        <v>0.90845006918604898</v>
      </c>
      <c r="R1280">
        <v>2.85963636646153E-2</v>
      </c>
      <c r="S1280">
        <v>4.0203093854874003E-4</v>
      </c>
      <c r="T1280">
        <v>-1.91984411979005</v>
      </c>
      <c r="U1280">
        <v>1.91984411979005</v>
      </c>
      <c r="V1280">
        <v>1.29826348893637</v>
      </c>
      <c r="W1280">
        <v>-9.5399999999999991</v>
      </c>
      <c r="X1280">
        <v>5.53</v>
      </c>
      <c r="Y1280">
        <v>-32449</v>
      </c>
      <c r="Z1280">
        <v>-1803</v>
      </c>
      <c r="AA1280">
        <v>0.03</v>
      </c>
      <c r="AB1280">
        <v>18</v>
      </c>
      <c r="AC1280">
        <v>9</v>
      </c>
      <c r="AD1280">
        <v>9</v>
      </c>
      <c r="AE1280">
        <v>50</v>
      </c>
      <c r="AF1280">
        <v>13</v>
      </c>
      <c r="AG1280">
        <v>8</v>
      </c>
      <c r="AH1280">
        <v>4</v>
      </c>
      <c r="AI1280">
        <v>6</v>
      </c>
    </row>
    <row r="1281" spans="1:35" x14ac:dyDescent="0.2">
      <c r="A1281" s="102">
        <v>897</v>
      </c>
      <c r="B1281">
        <v>1812</v>
      </c>
      <c r="C1281" t="s">
        <v>1335</v>
      </c>
      <c r="D1281" t="s">
        <v>1249</v>
      </c>
      <c r="E1281">
        <v>1206</v>
      </c>
      <c r="F1281">
        <v>1220</v>
      </c>
      <c r="G1281">
        <v>900</v>
      </c>
      <c r="H1281" t="s">
        <v>1242</v>
      </c>
      <c r="I1281">
        <v>5020</v>
      </c>
      <c r="J1281" t="s">
        <v>1573</v>
      </c>
      <c r="K1281" t="s">
        <v>1500</v>
      </c>
      <c r="L1281">
        <v>460.9</v>
      </c>
      <c r="M1281">
        <v>464.7</v>
      </c>
      <c r="N1281">
        <v>2400</v>
      </c>
      <c r="O1281" t="s">
        <v>1239</v>
      </c>
      <c r="P1281">
        <v>0.63824733368821296</v>
      </c>
      <c r="Q1281">
        <v>0.86812410086876102</v>
      </c>
      <c r="R1281">
        <v>0.137349623705462</v>
      </c>
      <c r="S1281" s="15">
        <v>5.5921606711508198E-2</v>
      </c>
      <c r="T1281">
        <v>-3.15436764835595</v>
      </c>
      <c r="U1281">
        <v>3.15436764835595</v>
      </c>
      <c r="V1281">
        <v>3.0426631629321799</v>
      </c>
      <c r="W1281">
        <v>-11.5</v>
      </c>
      <c r="X1281">
        <v>1.57</v>
      </c>
      <c r="Y1281">
        <v>-32598</v>
      </c>
      <c r="Z1281">
        <v>-1417</v>
      </c>
      <c r="AA1281">
        <v>-7.0000000000000007E-2</v>
      </c>
      <c r="AB1281">
        <v>23</v>
      </c>
      <c r="AC1281">
        <v>12</v>
      </c>
      <c r="AD1281">
        <v>11</v>
      </c>
      <c r="AE1281">
        <v>52.17</v>
      </c>
      <c r="AF1281">
        <v>12</v>
      </c>
      <c r="AG1281">
        <v>9</v>
      </c>
      <c r="AH1281">
        <v>8</v>
      </c>
      <c r="AI1281">
        <v>6</v>
      </c>
    </row>
    <row r="1282" spans="1:35" x14ac:dyDescent="0.2">
      <c r="A1282" s="102">
        <v>1335</v>
      </c>
      <c r="B1282">
        <v>3863</v>
      </c>
      <c r="C1282" t="s">
        <v>1454</v>
      </c>
      <c r="D1282" t="s">
        <v>1453</v>
      </c>
      <c r="E1282">
        <v>1633</v>
      </c>
      <c r="F1282">
        <v>1645</v>
      </c>
      <c r="G1282">
        <v>400</v>
      </c>
      <c r="H1282" t="s">
        <v>1239</v>
      </c>
      <c r="I1282">
        <v>4114</v>
      </c>
      <c r="J1282" t="s">
        <v>1391</v>
      </c>
      <c r="K1282" t="s">
        <v>1263</v>
      </c>
      <c r="L1282">
        <v>5830</v>
      </c>
      <c r="M1282">
        <v>5800</v>
      </c>
      <c r="N1282">
        <v>100</v>
      </c>
      <c r="O1282" t="s">
        <v>1242</v>
      </c>
      <c r="P1282">
        <v>0.79874851048210704</v>
      </c>
      <c r="Q1282">
        <v>0.83372489337719002</v>
      </c>
      <c r="R1282">
        <v>0.11232476845441999</v>
      </c>
      <c r="S1282">
        <v>9.9472612811920796E-2</v>
      </c>
      <c r="T1282">
        <v>0.58137747393235595</v>
      </c>
      <c r="U1282">
        <v>0.58137747393235595</v>
      </c>
      <c r="V1282">
        <v>0.46236303525134098</v>
      </c>
      <c r="W1282">
        <v>1.37</v>
      </c>
      <c r="X1282">
        <v>13.45</v>
      </c>
      <c r="Y1282">
        <v>-32794</v>
      </c>
      <c r="Z1282">
        <v>-2186</v>
      </c>
      <c r="AA1282">
        <v>0.02</v>
      </c>
      <c r="AB1282">
        <v>15</v>
      </c>
      <c r="AC1282">
        <v>10</v>
      </c>
      <c r="AD1282">
        <v>5</v>
      </c>
      <c r="AE1282">
        <v>66.67</v>
      </c>
      <c r="AF1282">
        <v>11</v>
      </c>
      <c r="AG1282">
        <v>5</v>
      </c>
      <c r="AH1282">
        <v>4</v>
      </c>
      <c r="AI1282">
        <v>6</v>
      </c>
    </row>
    <row r="1283" spans="1:35" x14ac:dyDescent="0.2">
      <c r="A1283" s="102">
        <v>1389</v>
      </c>
      <c r="B1283">
        <v>3865</v>
      </c>
      <c r="C1283" t="s">
        <v>1189</v>
      </c>
      <c r="D1283" t="s">
        <v>1453</v>
      </c>
      <c r="E1283">
        <v>460</v>
      </c>
      <c r="F1283">
        <v>476</v>
      </c>
      <c r="G1283">
        <v>2300</v>
      </c>
      <c r="H1283" t="s">
        <v>1239</v>
      </c>
      <c r="I1283">
        <v>4927</v>
      </c>
      <c r="J1283" t="s">
        <v>1519</v>
      </c>
      <c r="K1283" t="s">
        <v>1263</v>
      </c>
      <c r="L1283">
        <v>2142</v>
      </c>
      <c r="M1283">
        <v>2146</v>
      </c>
      <c r="N1283">
        <v>500</v>
      </c>
      <c r="O1283" t="s">
        <v>1242</v>
      </c>
      <c r="P1283">
        <v>0.95720487316494296</v>
      </c>
      <c r="Q1283">
        <v>0.82912319283902103</v>
      </c>
      <c r="R1283">
        <v>5.3400265344567804E-3</v>
      </c>
      <c r="S1283">
        <v>5.1899855610916402E-2</v>
      </c>
      <c r="T1283">
        <v>1.02709201742663</v>
      </c>
      <c r="U1283">
        <v>1.02709201742663</v>
      </c>
      <c r="V1283">
        <v>0.44852463776208001</v>
      </c>
      <c r="W1283">
        <v>2.89</v>
      </c>
      <c r="X1283">
        <v>2.0299999999999998</v>
      </c>
      <c r="Y1283">
        <v>-32849</v>
      </c>
      <c r="Z1283">
        <v>-1173</v>
      </c>
      <c r="AA1283">
        <v>-0.13</v>
      </c>
      <c r="AB1283">
        <v>28</v>
      </c>
      <c r="AC1283">
        <v>13</v>
      </c>
      <c r="AD1283">
        <v>15</v>
      </c>
      <c r="AE1283">
        <v>46.43</v>
      </c>
      <c r="AF1283">
        <v>10</v>
      </c>
      <c r="AG1283">
        <v>11</v>
      </c>
      <c r="AH1283">
        <v>12</v>
      </c>
      <c r="AI1283">
        <v>5</v>
      </c>
    </row>
    <row r="1284" spans="1:35" x14ac:dyDescent="0.2">
      <c r="A1284" s="102">
        <v>305</v>
      </c>
      <c r="B1284">
        <v>8410</v>
      </c>
      <c r="C1284" t="s">
        <v>1451</v>
      </c>
      <c r="D1284" t="s">
        <v>1294</v>
      </c>
      <c r="E1284">
        <v>309</v>
      </c>
      <c r="F1284">
        <v>307</v>
      </c>
      <c r="G1284">
        <v>3500</v>
      </c>
      <c r="H1284" t="s">
        <v>1242</v>
      </c>
      <c r="I1284">
        <v>9412</v>
      </c>
      <c r="J1284" t="s">
        <v>552</v>
      </c>
      <c r="K1284" t="s">
        <v>1241</v>
      </c>
      <c r="L1284">
        <v>474</v>
      </c>
      <c r="M1284">
        <v>466</v>
      </c>
      <c r="N1284">
        <v>2300</v>
      </c>
      <c r="O1284" t="s">
        <v>1239</v>
      </c>
      <c r="P1284">
        <v>0.58913569263917898</v>
      </c>
      <c r="Q1284">
        <v>0.91527559514996404</v>
      </c>
      <c r="R1284">
        <v>0.35564120021325502</v>
      </c>
      <c r="S1284">
        <v>1.2124102682025399E-2</v>
      </c>
      <c r="T1284">
        <v>-2.3384403225906998</v>
      </c>
      <c r="U1284">
        <v>2.3384403225906998</v>
      </c>
      <c r="V1284">
        <v>2.2544004770886699</v>
      </c>
      <c r="W1284">
        <v>-8.33</v>
      </c>
      <c r="X1284">
        <v>0.25</v>
      </c>
      <c r="Y1284">
        <v>-32941</v>
      </c>
      <c r="Z1284">
        <v>-1938</v>
      </c>
      <c r="AA1284">
        <v>-0.09</v>
      </c>
      <c r="AB1284">
        <v>17</v>
      </c>
      <c r="AC1284">
        <v>8</v>
      </c>
      <c r="AD1284">
        <v>9</v>
      </c>
      <c r="AE1284">
        <v>47.06</v>
      </c>
      <c r="AF1284">
        <v>13</v>
      </c>
      <c r="AG1284">
        <v>5</v>
      </c>
      <c r="AH1284">
        <v>2</v>
      </c>
      <c r="AI1284">
        <v>10</v>
      </c>
    </row>
    <row r="1285" spans="1:35" x14ac:dyDescent="0.2">
      <c r="A1285" s="102">
        <v>1416</v>
      </c>
      <c r="B1285">
        <v>4208</v>
      </c>
      <c r="C1285" t="s">
        <v>1430</v>
      </c>
      <c r="D1285" t="s">
        <v>1263</v>
      </c>
      <c r="E1285">
        <v>2070</v>
      </c>
      <c r="F1285">
        <v>2080</v>
      </c>
      <c r="G1285">
        <v>500</v>
      </c>
      <c r="H1285" t="s">
        <v>1242</v>
      </c>
      <c r="I1285">
        <v>8308</v>
      </c>
      <c r="J1285" t="s">
        <v>49</v>
      </c>
      <c r="K1285" t="s">
        <v>1294</v>
      </c>
      <c r="L1285">
        <v>425</v>
      </c>
      <c r="M1285">
        <v>430</v>
      </c>
      <c r="N1285">
        <v>2400</v>
      </c>
      <c r="O1285" t="s">
        <v>1239</v>
      </c>
      <c r="P1285">
        <v>0.86973987287710597</v>
      </c>
      <c r="Q1285">
        <v>0.82643771065451599</v>
      </c>
      <c r="R1285">
        <v>0.38942132712129401</v>
      </c>
      <c r="S1285">
        <v>8.4650622075879298E-2</v>
      </c>
      <c r="T1285">
        <v>-1.1871005983573</v>
      </c>
      <c r="U1285">
        <v>1.1871005983573</v>
      </c>
      <c r="V1285">
        <v>0.342622043479752</v>
      </c>
      <c r="W1285">
        <v>-2.31</v>
      </c>
      <c r="X1285">
        <v>0.77</v>
      </c>
      <c r="Y1285">
        <v>-33391</v>
      </c>
      <c r="Z1285">
        <v>-2087</v>
      </c>
      <c r="AA1285">
        <v>-0.12</v>
      </c>
      <c r="AB1285">
        <v>16</v>
      </c>
      <c r="AC1285">
        <v>9</v>
      </c>
      <c r="AD1285">
        <v>7</v>
      </c>
      <c r="AE1285">
        <v>56.25</v>
      </c>
      <c r="AF1285">
        <v>14</v>
      </c>
      <c r="AG1285">
        <v>3</v>
      </c>
      <c r="AH1285">
        <v>4</v>
      </c>
      <c r="AI1285">
        <v>9</v>
      </c>
    </row>
    <row r="1286" spans="1:35" x14ac:dyDescent="0.2">
      <c r="A1286" s="102">
        <v>1513</v>
      </c>
      <c r="B1286">
        <v>4043</v>
      </c>
      <c r="C1286" t="s">
        <v>1517</v>
      </c>
      <c r="D1286" t="s">
        <v>1263</v>
      </c>
      <c r="E1286">
        <v>2513</v>
      </c>
      <c r="F1286">
        <v>2586</v>
      </c>
      <c r="G1286">
        <v>400</v>
      </c>
      <c r="H1286" t="s">
        <v>1242</v>
      </c>
      <c r="I1286">
        <v>8316</v>
      </c>
      <c r="J1286" t="s">
        <v>1455</v>
      </c>
      <c r="K1286" t="s">
        <v>1294</v>
      </c>
      <c r="L1286">
        <v>3614</v>
      </c>
      <c r="M1286">
        <v>3640</v>
      </c>
      <c r="N1286">
        <v>300</v>
      </c>
      <c r="O1286" t="s">
        <v>1239</v>
      </c>
      <c r="P1286">
        <v>0.77615825102648905</v>
      </c>
      <c r="Q1286">
        <v>0.81788594484992005</v>
      </c>
      <c r="R1286">
        <v>0.42511411792714299</v>
      </c>
      <c r="S1286">
        <v>5.6340604285409997E-2</v>
      </c>
      <c r="T1286">
        <v>-0.66697788664264102</v>
      </c>
      <c r="U1286">
        <v>0.66697788664264102</v>
      </c>
      <c r="V1286">
        <v>0.40264927735713102</v>
      </c>
      <c r="W1286">
        <v>-2.2799999999999998</v>
      </c>
      <c r="X1286">
        <v>5.27</v>
      </c>
      <c r="Y1286">
        <v>-33645</v>
      </c>
      <c r="Z1286">
        <v>-3738</v>
      </c>
      <c r="AA1286">
        <v>-0.13</v>
      </c>
      <c r="AB1286">
        <v>9</v>
      </c>
      <c r="AC1286">
        <v>5</v>
      </c>
      <c r="AD1286">
        <v>4</v>
      </c>
      <c r="AE1286">
        <v>55.56</v>
      </c>
      <c r="AF1286">
        <v>11</v>
      </c>
      <c r="AG1286">
        <v>4</v>
      </c>
      <c r="AH1286">
        <v>4</v>
      </c>
      <c r="AI1286">
        <v>1</v>
      </c>
    </row>
    <row r="1287" spans="1:35" x14ac:dyDescent="0.2">
      <c r="A1287" s="102">
        <v>667</v>
      </c>
      <c r="B1287">
        <v>2678</v>
      </c>
      <c r="C1287" t="s">
        <v>599</v>
      </c>
      <c r="D1287" t="s">
        <v>1264</v>
      </c>
      <c r="E1287">
        <v>3200</v>
      </c>
      <c r="F1287">
        <v>3210</v>
      </c>
      <c r="G1287">
        <v>300</v>
      </c>
      <c r="H1287" t="s">
        <v>1242</v>
      </c>
      <c r="I1287">
        <v>3774</v>
      </c>
      <c r="J1287" t="s">
        <v>655</v>
      </c>
      <c r="K1287" t="s">
        <v>1241</v>
      </c>
      <c r="L1287">
        <v>3240</v>
      </c>
      <c r="M1287">
        <v>3285</v>
      </c>
      <c r="N1287">
        <v>300</v>
      </c>
      <c r="O1287" t="s">
        <v>1239</v>
      </c>
      <c r="P1287">
        <v>0.81513185323274195</v>
      </c>
      <c r="Q1287">
        <v>0.887532396311283</v>
      </c>
      <c r="R1287">
        <v>0.14726120223463501</v>
      </c>
      <c r="S1287">
        <v>1.0673301970941001E-2</v>
      </c>
      <c r="T1287">
        <v>-2.9442309303430898</v>
      </c>
      <c r="U1287">
        <v>2.9442309303430898</v>
      </c>
      <c r="V1287">
        <v>3.0038776231206099</v>
      </c>
      <c r="W1287">
        <v>-14.97</v>
      </c>
      <c r="X1287">
        <v>2.2799999999999998</v>
      </c>
      <c r="Y1287">
        <v>-33867</v>
      </c>
      <c r="Z1287">
        <v>-2117</v>
      </c>
      <c r="AA1287">
        <v>-0.03</v>
      </c>
      <c r="AB1287">
        <v>16</v>
      </c>
      <c r="AC1287">
        <v>8</v>
      </c>
      <c r="AD1287">
        <v>8</v>
      </c>
      <c r="AE1287">
        <v>50</v>
      </c>
      <c r="AF1287">
        <v>10</v>
      </c>
      <c r="AG1287">
        <v>7</v>
      </c>
      <c r="AH1287">
        <v>6</v>
      </c>
      <c r="AI1287">
        <v>3</v>
      </c>
    </row>
    <row r="1288" spans="1:35" x14ac:dyDescent="0.2">
      <c r="A1288" s="102">
        <v>1353</v>
      </c>
      <c r="B1288">
        <v>2001</v>
      </c>
      <c r="C1288" t="s">
        <v>1160</v>
      </c>
      <c r="D1288" t="s">
        <v>1266</v>
      </c>
      <c r="E1288">
        <v>1630</v>
      </c>
      <c r="F1288">
        <v>1606</v>
      </c>
      <c r="G1288">
        <v>600</v>
      </c>
      <c r="H1288" t="s">
        <v>1242</v>
      </c>
      <c r="I1288">
        <v>5020</v>
      </c>
      <c r="J1288" t="s">
        <v>1573</v>
      </c>
      <c r="K1288" t="s">
        <v>1500</v>
      </c>
      <c r="L1288">
        <v>460.9</v>
      </c>
      <c r="M1288">
        <v>464.7</v>
      </c>
      <c r="N1288">
        <v>2100</v>
      </c>
      <c r="O1288" t="s">
        <v>1239</v>
      </c>
      <c r="P1288">
        <v>0.62869486836055</v>
      </c>
      <c r="Q1288">
        <v>0.83207236109252303</v>
      </c>
      <c r="R1288">
        <v>7.3601676446682099E-2</v>
      </c>
      <c r="S1288">
        <v>4.5976081802760402E-2</v>
      </c>
      <c r="T1288">
        <v>-2.6124415744769602E-2</v>
      </c>
      <c r="U1288">
        <v>2.6124415744769602E-2</v>
      </c>
      <c r="V1288">
        <v>0.17894759255996001</v>
      </c>
      <c r="W1288">
        <v>-0.06</v>
      </c>
      <c r="X1288">
        <v>1.27</v>
      </c>
      <c r="Y1288">
        <v>-34303</v>
      </c>
      <c r="Z1288">
        <v>-1559</v>
      </c>
      <c r="AA1288">
        <v>-0.09</v>
      </c>
      <c r="AB1288">
        <v>22</v>
      </c>
      <c r="AC1288">
        <v>11</v>
      </c>
      <c r="AD1288">
        <v>11</v>
      </c>
      <c r="AE1288">
        <v>50</v>
      </c>
      <c r="AF1288">
        <v>13</v>
      </c>
      <c r="AG1288">
        <v>6</v>
      </c>
      <c r="AH1288">
        <v>7</v>
      </c>
      <c r="AI1288">
        <v>9</v>
      </c>
    </row>
    <row r="1289" spans="1:35" x14ac:dyDescent="0.2">
      <c r="A1289" s="102">
        <v>1114</v>
      </c>
      <c r="B1289">
        <v>6592</v>
      </c>
      <c r="C1289" t="s">
        <v>1464</v>
      </c>
      <c r="D1289" t="s">
        <v>1244</v>
      </c>
      <c r="E1289">
        <v>3950</v>
      </c>
      <c r="F1289">
        <v>3995</v>
      </c>
      <c r="G1289">
        <v>200</v>
      </c>
      <c r="H1289" t="s">
        <v>1239</v>
      </c>
      <c r="I1289">
        <v>7313</v>
      </c>
      <c r="J1289" t="s">
        <v>1192</v>
      </c>
      <c r="K1289" t="s">
        <v>1256</v>
      </c>
      <c r="L1289">
        <v>2965</v>
      </c>
      <c r="M1289">
        <v>3000</v>
      </c>
      <c r="N1289">
        <v>300</v>
      </c>
      <c r="O1289" t="s">
        <v>1242</v>
      </c>
      <c r="P1289">
        <v>0.78883938947312404</v>
      </c>
      <c r="Q1289">
        <v>0.85021854778449701</v>
      </c>
      <c r="R1289">
        <v>0.117468872112432</v>
      </c>
      <c r="S1289">
        <v>4.54120820297476E-2</v>
      </c>
      <c r="T1289">
        <v>1.1063339494759099</v>
      </c>
      <c r="U1289">
        <v>1.1063339494759099</v>
      </c>
      <c r="V1289">
        <v>1.0371003855256999</v>
      </c>
      <c r="W1289">
        <v>4.12</v>
      </c>
      <c r="X1289">
        <v>12.64</v>
      </c>
      <c r="Y1289">
        <v>-34981</v>
      </c>
      <c r="Z1289">
        <v>-6996</v>
      </c>
      <c r="AA1289">
        <v>-0.25</v>
      </c>
      <c r="AB1289">
        <v>5</v>
      </c>
      <c r="AC1289">
        <v>2</v>
      </c>
      <c r="AD1289">
        <v>3</v>
      </c>
      <c r="AE1289">
        <v>40</v>
      </c>
      <c r="AF1289">
        <v>14</v>
      </c>
      <c r="AG1289">
        <v>1</v>
      </c>
      <c r="AH1289">
        <v>1</v>
      </c>
      <c r="AI1289">
        <v>3</v>
      </c>
    </row>
    <row r="1290" spans="1:35" x14ac:dyDescent="0.2">
      <c r="A1290" s="102">
        <v>139</v>
      </c>
      <c r="B1290">
        <v>3289</v>
      </c>
      <c r="C1290" t="s">
        <v>631</v>
      </c>
      <c r="D1290" t="s">
        <v>1260</v>
      </c>
      <c r="E1290">
        <v>752</v>
      </c>
      <c r="F1290">
        <v>750</v>
      </c>
      <c r="G1290">
        <v>1400</v>
      </c>
      <c r="H1290" t="s">
        <v>1242</v>
      </c>
      <c r="I1290">
        <v>8806</v>
      </c>
      <c r="J1290" t="s">
        <v>1434</v>
      </c>
      <c r="K1290" t="s">
        <v>1260</v>
      </c>
      <c r="L1290">
        <v>1303</v>
      </c>
      <c r="M1290">
        <v>1318</v>
      </c>
      <c r="N1290">
        <v>800</v>
      </c>
      <c r="O1290" t="s">
        <v>1239</v>
      </c>
      <c r="P1290">
        <v>0.66739640642279596</v>
      </c>
      <c r="Q1290">
        <v>0.93627205307427597</v>
      </c>
      <c r="R1290">
        <v>0.36647027620796002</v>
      </c>
      <c r="S1290">
        <v>6.4366661158470007E-2</v>
      </c>
      <c r="T1290">
        <v>-0.94184763406707706</v>
      </c>
      <c r="U1290">
        <v>0.94184763406707706</v>
      </c>
      <c r="V1290">
        <v>0.92721269921454796</v>
      </c>
      <c r="W1290">
        <v>-5.29</v>
      </c>
      <c r="X1290">
        <v>0.42</v>
      </c>
      <c r="Y1290">
        <v>-35719</v>
      </c>
      <c r="Z1290">
        <v>-1880</v>
      </c>
      <c r="AA1290">
        <v>-0.1</v>
      </c>
      <c r="AB1290">
        <v>19</v>
      </c>
      <c r="AC1290">
        <v>10</v>
      </c>
      <c r="AD1290">
        <v>9</v>
      </c>
      <c r="AE1290">
        <v>52.63</v>
      </c>
      <c r="AF1290">
        <v>14</v>
      </c>
      <c r="AG1290">
        <v>4</v>
      </c>
      <c r="AH1290">
        <v>4</v>
      </c>
      <c r="AI1290">
        <v>11</v>
      </c>
    </row>
    <row r="1291" spans="1:35" x14ac:dyDescent="0.2">
      <c r="A1291" s="102">
        <v>584</v>
      </c>
      <c r="B1291">
        <v>2229</v>
      </c>
      <c r="C1291" t="s">
        <v>1848</v>
      </c>
      <c r="D1291" t="s">
        <v>1266</v>
      </c>
      <c r="E1291">
        <v>2951</v>
      </c>
      <c r="F1291">
        <v>2923</v>
      </c>
      <c r="G1291">
        <v>300</v>
      </c>
      <c r="H1291" t="s">
        <v>1242</v>
      </c>
      <c r="I1291">
        <v>6845</v>
      </c>
      <c r="J1291" t="s">
        <v>1472</v>
      </c>
      <c r="K1291" t="s">
        <v>1244</v>
      </c>
      <c r="L1291">
        <v>2852</v>
      </c>
      <c r="M1291">
        <v>2861</v>
      </c>
      <c r="N1291">
        <v>300</v>
      </c>
      <c r="O1291" t="s">
        <v>1239</v>
      </c>
      <c r="P1291">
        <v>0.64505775704694701</v>
      </c>
      <c r="Q1291">
        <v>0.89491710454391005</v>
      </c>
      <c r="R1291">
        <v>0.34077814034200998</v>
      </c>
      <c r="S1291">
        <v>5.1975346080014202E-3</v>
      </c>
      <c r="T1291">
        <v>-2.5483380941688498</v>
      </c>
      <c r="U1291">
        <v>2.5483380941688498</v>
      </c>
      <c r="V1291">
        <v>2.6251981385367502</v>
      </c>
      <c r="W1291">
        <v>-11.58</v>
      </c>
      <c r="X1291">
        <v>2.12</v>
      </c>
      <c r="Y1291">
        <v>-35753</v>
      </c>
      <c r="Z1291">
        <v>-3575</v>
      </c>
      <c r="AA1291">
        <v>-0.46</v>
      </c>
      <c r="AB1291">
        <v>10</v>
      </c>
      <c r="AC1291">
        <v>5</v>
      </c>
      <c r="AD1291">
        <v>5</v>
      </c>
      <c r="AE1291">
        <v>50</v>
      </c>
      <c r="AF1291">
        <v>13</v>
      </c>
      <c r="AG1291">
        <v>2</v>
      </c>
      <c r="AH1291">
        <v>3</v>
      </c>
      <c r="AI1291">
        <v>5</v>
      </c>
    </row>
    <row r="1292" spans="1:35" x14ac:dyDescent="0.2">
      <c r="A1292" s="102">
        <v>862</v>
      </c>
      <c r="B1292">
        <v>3086</v>
      </c>
      <c r="C1292" t="s">
        <v>617</v>
      </c>
      <c r="D1292" t="s">
        <v>1264</v>
      </c>
      <c r="E1292">
        <v>1224</v>
      </c>
      <c r="F1292">
        <v>1235</v>
      </c>
      <c r="G1292">
        <v>700</v>
      </c>
      <c r="H1292" t="s">
        <v>1242</v>
      </c>
      <c r="I1292">
        <v>6588</v>
      </c>
      <c r="J1292" t="s">
        <v>436</v>
      </c>
      <c r="K1292" t="s">
        <v>1244</v>
      </c>
      <c r="L1292">
        <v>4000</v>
      </c>
      <c r="M1292">
        <v>4035</v>
      </c>
      <c r="N1292">
        <v>200</v>
      </c>
      <c r="O1292" t="s">
        <v>1239</v>
      </c>
      <c r="P1292">
        <v>0.77029086562581495</v>
      </c>
      <c r="Q1292">
        <v>0.870865014235784</v>
      </c>
      <c r="R1292">
        <v>0.30220682401759502</v>
      </c>
      <c r="S1292">
        <v>8.5701017448285496E-3</v>
      </c>
      <c r="T1292">
        <v>-1.1866764463672299</v>
      </c>
      <c r="U1292">
        <v>1.1866764463672299</v>
      </c>
      <c r="V1292">
        <v>0.92445584886785603</v>
      </c>
      <c r="W1292">
        <v>-6.36</v>
      </c>
      <c r="X1292">
        <v>7.13</v>
      </c>
      <c r="Y1292">
        <v>-35992</v>
      </c>
      <c r="Z1292">
        <v>-2117</v>
      </c>
      <c r="AA1292">
        <v>-0.19</v>
      </c>
      <c r="AB1292">
        <v>17</v>
      </c>
      <c r="AC1292">
        <v>7</v>
      </c>
      <c r="AD1292">
        <v>10</v>
      </c>
      <c r="AE1292">
        <v>41.18</v>
      </c>
      <c r="AF1292">
        <v>14</v>
      </c>
      <c r="AG1292">
        <v>5</v>
      </c>
      <c r="AH1292">
        <v>5</v>
      </c>
      <c r="AI1292">
        <v>7</v>
      </c>
    </row>
    <row r="1293" spans="1:35" x14ac:dyDescent="0.2">
      <c r="A1293" s="102">
        <v>1079</v>
      </c>
      <c r="B1293">
        <v>2220</v>
      </c>
      <c r="C1293" t="s">
        <v>1550</v>
      </c>
      <c r="D1293" t="s">
        <v>1266</v>
      </c>
      <c r="E1293">
        <v>4700</v>
      </c>
      <c r="F1293">
        <v>4560</v>
      </c>
      <c r="G1293">
        <v>200</v>
      </c>
      <c r="H1293" t="s">
        <v>1242</v>
      </c>
      <c r="I1293">
        <v>8086</v>
      </c>
      <c r="J1293" t="s">
        <v>1522</v>
      </c>
      <c r="K1293" t="s">
        <v>1248</v>
      </c>
      <c r="L1293">
        <v>1209</v>
      </c>
      <c r="M1293">
        <v>1205</v>
      </c>
      <c r="N1293">
        <v>800</v>
      </c>
      <c r="O1293" t="s">
        <v>1239</v>
      </c>
      <c r="P1293">
        <v>0.70719865562811901</v>
      </c>
      <c r="Q1293">
        <v>0.85328060310000298</v>
      </c>
      <c r="R1293">
        <v>7.9422313188895505E-2</v>
      </c>
      <c r="S1293">
        <v>7.2669882894257801E-4</v>
      </c>
      <c r="T1293">
        <v>-1.20333170911746</v>
      </c>
      <c r="U1293">
        <v>1.20333170911746</v>
      </c>
      <c r="V1293">
        <v>0.31147003300346299</v>
      </c>
      <c r="W1293">
        <v>-2.5299999999999998</v>
      </c>
      <c r="X1293">
        <v>5.7</v>
      </c>
      <c r="Y1293">
        <v>-36247</v>
      </c>
      <c r="Z1293">
        <v>-3295</v>
      </c>
      <c r="AA1293">
        <v>-0.17</v>
      </c>
      <c r="AB1293">
        <v>11</v>
      </c>
      <c r="AC1293">
        <v>7</v>
      </c>
      <c r="AD1293">
        <v>4</v>
      </c>
      <c r="AE1293">
        <v>63.64</v>
      </c>
      <c r="AF1293">
        <v>16</v>
      </c>
      <c r="AG1293">
        <v>1</v>
      </c>
      <c r="AH1293">
        <v>2</v>
      </c>
      <c r="AI1293">
        <v>8</v>
      </c>
    </row>
    <row r="1294" spans="1:35" x14ac:dyDescent="0.2">
      <c r="A1294" s="102">
        <v>573</v>
      </c>
      <c r="B1294">
        <v>3148</v>
      </c>
      <c r="C1294" t="s">
        <v>620</v>
      </c>
      <c r="D1294" t="s">
        <v>1264</v>
      </c>
      <c r="E1294">
        <v>2600</v>
      </c>
      <c r="F1294">
        <v>2570</v>
      </c>
      <c r="G1294">
        <v>400</v>
      </c>
      <c r="H1294" t="s">
        <v>1242</v>
      </c>
      <c r="I1294">
        <v>8267</v>
      </c>
      <c r="J1294" t="s">
        <v>218</v>
      </c>
      <c r="K1294" t="s">
        <v>1264</v>
      </c>
      <c r="L1294">
        <v>2227</v>
      </c>
      <c r="M1294">
        <v>2227</v>
      </c>
      <c r="N1294">
        <v>500</v>
      </c>
      <c r="O1294" t="s">
        <v>1239</v>
      </c>
      <c r="P1294">
        <v>0.69108169407161502</v>
      </c>
      <c r="Q1294">
        <v>0.89600873558976901</v>
      </c>
      <c r="R1294">
        <v>9.7194314524266995E-2</v>
      </c>
      <c r="S1294">
        <v>4.6259646389799999E-2</v>
      </c>
      <c r="T1294">
        <v>-2.4061714004793999</v>
      </c>
      <c r="U1294">
        <v>2.4061714004793999</v>
      </c>
      <c r="V1294">
        <v>2.0019196209014001</v>
      </c>
      <c r="W1294">
        <v>-5.91</v>
      </c>
      <c r="X1294">
        <v>8.32</v>
      </c>
      <c r="Y1294">
        <v>-37339</v>
      </c>
      <c r="Z1294">
        <v>-2489</v>
      </c>
      <c r="AA1294">
        <v>-0.16</v>
      </c>
      <c r="AB1294">
        <v>15</v>
      </c>
      <c r="AC1294">
        <v>7</v>
      </c>
      <c r="AD1294">
        <v>8</v>
      </c>
      <c r="AE1294">
        <v>46.67</v>
      </c>
      <c r="AF1294">
        <v>15</v>
      </c>
      <c r="AG1294">
        <v>2</v>
      </c>
      <c r="AH1294">
        <v>2</v>
      </c>
      <c r="AI1294">
        <v>11</v>
      </c>
    </row>
    <row r="1295" spans="1:35" x14ac:dyDescent="0.2">
      <c r="A1295" s="102">
        <v>236</v>
      </c>
      <c r="B1295">
        <v>4004</v>
      </c>
      <c r="C1295" t="s">
        <v>1431</v>
      </c>
      <c r="D1295" t="s">
        <v>1263</v>
      </c>
      <c r="E1295">
        <v>2506</v>
      </c>
      <c r="F1295">
        <v>2572</v>
      </c>
      <c r="G1295">
        <v>300</v>
      </c>
      <c r="H1295" t="s">
        <v>1239</v>
      </c>
      <c r="I1295">
        <v>7276</v>
      </c>
      <c r="J1295" t="s">
        <v>1290</v>
      </c>
      <c r="K1295" t="s">
        <v>1244</v>
      </c>
      <c r="L1295">
        <v>4410</v>
      </c>
      <c r="M1295">
        <v>4445</v>
      </c>
      <c r="N1295">
        <v>200</v>
      </c>
      <c r="O1295" t="s">
        <v>1242</v>
      </c>
      <c r="P1295">
        <v>0.87349293724212795</v>
      </c>
      <c r="Q1295">
        <v>0.92331267912138704</v>
      </c>
      <c r="R1295">
        <v>0.162375406580718</v>
      </c>
      <c r="S1295">
        <v>7.9183660660466004E-2</v>
      </c>
      <c r="T1295">
        <v>1.6387797792881</v>
      </c>
      <c r="U1295">
        <v>1.6387797792881</v>
      </c>
      <c r="V1295">
        <v>1.31990265692787</v>
      </c>
      <c r="W1295">
        <v>5.09</v>
      </c>
      <c r="X1295">
        <v>13.21</v>
      </c>
      <c r="Y1295">
        <v>-37563</v>
      </c>
      <c r="Z1295">
        <v>-2889</v>
      </c>
      <c r="AA1295">
        <v>-0.1</v>
      </c>
      <c r="AB1295">
        <v>13</v>
      </c>
      <c r="AC1295">
        <v>8</v>
      </c>
      <c r="AD1295">
        <v>5</v>
      </c>
      <c r="AE1295">
        <v>61.54</v>
      </c>
      <c r="AF1295">
        <v>11</v>
      </c>
      <c r="AG1295">
        <v>5</v>
      </c>
      <c r="AH1295">
        <v>5</v>
      </c>
      <c r="AI1295">
        <v>3</v>
      </c>
    </row>
    <row r="1296" spans="1:35" x14ac:dyDescent="0.2">
      <c r="A1296" s="102">
        <v>554</v>
      </c>
      <c r="B1296">
        <v>5463</v>
      </c>
      <c r="C1296" t="s">
        <v>64</v>
      </c>
      <c r="D1296" t="s">
        <v>1292</v>
      </c>
      <c r="E1296">
        <v>2750</v>
      </c>
      <c r="F1296">
        <v>2753</v>
      </c>
      <c r="G1296">
        <v>300</v>
      </c>
      <c r="H1296" t="s">
        <v>1242</v>
      </c>
      <c r="I1296">
        <v>8086</v>
      </c>
      <c r="J1296" t="s">
        <v>1522</v>
      </c>
      <c r="K1296" t="s">
        <v>1248</v>
      </c>
      <c r="L1296">
        <v>1209</v>
      </c>
      <c r="M1296">
        <v>1205</v>
      </c>
      <c r="N1296">
        <v>700</v>
      </c>
      <c r="O1296" t="s">
        <v>1239</v>
      </c>
      <c r="P1296">
        <v>0.81917901010345495</v>
      </c>
      <c r="Q1296">
        <v>0.89695396310782705</v>
      </c>
      <c r="R1296">
        <v>0.17461992803541801</v>
      </c>
      <c r="S1296">
        <v>7.6722799828279398E-2</v>
      </c>
      <c r="T1296">
        <v>-2.1326534429237798</v>
      </c>
      <c r="U1296">
        <v>2.1326534429237798</v>
      </c>
      <c r="V1296">
        <v>1.94316041158594</v>
      </c>
      <c r="W1296">
        <v>-5.14</v>
      </c>
      <c r="X1296">
        <v>2.13</v>
      </c>
      <c r="Y1296">
        <v>-38467</v>
      </c>
      <c r="Z1296">
        <v>-2263</v>
      </c>
      <c r="AA1296">
        <v>-0.15</v>
      </c>
      <c r="AB1296">
        <v>17</v>
      </c>
      <c r="AC1296">
        <v>8</v>
      </c>
      <c r="AD1296">
        <v>9</v>
      </c>
      <c r="AE1296">
        <v>47.06</v>
      </c>
      <c r="AF1296">
        <v>10</v>
      </c>
      <c r="AG1296">
        <v>6</v>
      </c>
      <c r="AH1296">
        <v>6</v>
      </c>
      <c r="AI1296">
        <v>5</v>
      </c>
    </row>
    <row r="1297" spans="1:35" x14ac:dyDescent="0.2">
      <c r="A1297" s="102">
        <v>1671</v>
      </c>
      <c r="B1297">
        <v>2433</v>
      </c>
      <c r="C1297" t="s">
        <v>1682</v>
      </c>
      <c r="D1297" t="s">
        <v>1253</v>
      </c>
      <c r="E1297">
        <v>1356</v>
      </c>
      <c r="F1297">
        <v>1341</v>
      </c>
      <c r="G1297">
        <v>600</v>
      </c>
      <c r="H1297" t="s">
        <v>1242</v>
      </c>
      <c r="I1297">
        <v>4061</v>
      </c>
      <c r="J1297" t="s">
        <v>1473</v>
      </c>
      <c r="K1297" t="s">
        <v>1263</v>
      </c>
      <c r="L1297">
        <v>2818</v>
      </c>
      <c r="M1297">
        <v>2847</v>
      </c>
      <c r="N1297">
        <v>300</v>
      </c>
      <c r="O1297" t="s">
        <v>1239</v>
      </c>
      <c r="P1297">
        <v>0.92050213713016005</v>
      </c>
      <c r="Q1297">
        <v>0.80331390790895096</v>
      </c>
      <c r="R1297">
        <v>0.100489444014687</v>
      </c>
      <c r="S1297">
        <v>2.4687950233699598E-3</v>
      </c>
      <c r="T1297">
        <v>-3.5167883572012602</v>
      </c>
      <c r="U1297">
        <v>3.5167883572012602</v>
      </c>
      <c r="V1297">
        <v>3.0483047336713902</v>
      </c>
      <c r="W1297">
        <v>-12.59</v>
      </c>
      <c r="X1297">
        <v>5.8</v>
      </c>
      <c r="Y1297">
        <v>-38806</v>
      </c>
      <c r="Z1297">
        <v>-2425</v>
      </c>
      <c r="AA1297">
        <v>-0.15</v>
      </c>
      <c r="AB1297">
        <v>16</v>
      </c>
      <c r="AC1297">
        <v>8</v>
      </c>
      <c r="AD1297">
        <v>8</v>
      </c>
      <c r="AE1297">
        <v>50</v>
      </c>
      <c r="AF1297">
        <v>13</v>
      </c>
      <c r="AG1297">
        <v>3</v>
      </c>
      <c r="AH1297">
        <v>4</v>
      </c>
      <c r="AI1297">
        <v>9</v>
      </c>
    </row>
    <row r="1298" spans="1:35" x14ac:dyDescent="0.2">
      <c r="A1298" s="102">
        <v>781</v>
      </c>
      <c r="B1298">
        <v>6481</v>
      </c>
      <c r="C1298" t="s">
        <v>1648</v>
      </c>
      <c r="D1298" t="s">
        <v>1251</v>
      </c>
      <c r="E1298">
        <v>2555</v>
      </c>
      <c r="F1298">
        <v>2640</v>
      </c>
      <c r="G1298">
        <v>300</v>
      </c>
      <c r="H1298" t="s">
        <v>1242</v>
      </c>
      <c r="I1298">
        <v>6592</v>
      </c>
      <c r="J1298" t="s">
        <v>1464</v>
      </c>
      <c r="K1298" t="s">
        <v>1244</v>
      </c>
      <c r="L1298">
        <v>3950</v>
      </c>
      <c r="M1298">
        <v>3995</v>
      </c>
      <c r="N1298">
        <v>200</v>
      </c>
      <c r="O1298" t="s">
        <v>1239</v>
      </c>
      <c r="P1298">
        <v>0.57985536283921302</v>
      </c>
      <c r="Q1298">
        <v>0.87831753663795697</v>
      </c>
      <c r="R1298">
        <v>4.7992365748712101E-2</v>
      </c>
      <c r="S1298">
        <v>1.99514892382995E-3</v>
      </c>
      <c r="T1298">
        <v>-1.7384997349503</v>
      </c>
      <c r="U1298">
        <v>1.7384997349503</v>
      </c>
      <c r="V1298">
        <v>1.4875590982976199</v>
      </c>
      <c r="W1298">
        <v>-6.71</v>
      </c>
      <c r="X1298">
        <v>0.88</v>
      </c>
      <c r="Y1298">
        <v>-38870</v>
      </c>
      <c r="Z1298">
        <v>-4319</v>
      </c>
      <c r="AA1298">
        <v>-0.21</v>
      </c>
      <c r="AB1298">
        <v>9</v>
      </c>
      <c r="AC1298">
        <v>3</v>
      </c>
      <c r="AD1298">
        <v>6</v>
      </c>
      <c r="AE1298">
        <v>33.33</v>
      </c>
      <c r="AF1298">
        <v>13</v>
      </c>
      <c r="AG1298">
        <v>3</v>
      </c>
      <c r="AH1298">
        <v>3</v>
      </c>
      <c r="AI1298">
        <v>3</v>
      </c>
    </row>
    <row r="1299" spans="1:35" x14ac:dyDescent="0.2">
      <c r="A1299" s="102">
        <v>1069</v>
      </c>
      <c r="B1299">
        <v>3865</v>
      </c>
      <c r="C1299" t="s">
        <v>1189</v>
      </c>
      <c r="D1299" t="s">
        <v>1453</v>
      </c>
      <c r="E1299">
        <v>460</v>
      </c>
      <c r="F1299">
        <v>476</v>
      </c>
      <c r="G1299">
        <v>2200</v>
      </c>
      <c r="H1299" t="s">
        <v>1239</v>
      </c>
      <c r="I1299">
        <v>9956</v>
      </c>
      <c r="J1299" t="s">
        <v>1194</v>
      </c>
      <c r="K1299" t="s">
        <v>1264</v>
      </c>
      <c r="L1299">
        <v>1750</v>
      </c>
      <c r="M1299">
        <v>1724</v>
      </c>
      <c r="N1299">
        <v>600</v>
      </c>
      <c r="O1299" t="s">
        <v>1242</v>
      </c>
      <c r="P1299">
        <v>0.91249233130104102</v>
      </c>
      <c r="Q1299">
        <v>0.85421027864989896</v>
      </c>
      <c r="R1299">
        <v>0.182467256034543</v>
      </c>
      <c r="S1299">
        <v>1.45918531328519E-2</v>
      </c>
      <c r="T1299">
        <v>0.21526614081968301</v>
      </c>
      <c r="U1299">
        <v>0.21526614081968301</v>
      </c>
      <c r="V1299">
        <v>0.2247326631838</v>
      </c>
      <c r="W1299">
        <v>0.69</v>
      </c>
      <c r="X1299">
        <v>1.24</v>
      </c>
      <c r="Y1299">
        <v>-38888</v>
      </c>
      <c r="Z1299">
        <v>-2160</v>
      </c>
      <c r="AA1299">
        <v>0</v>
      </c>
      <c r="AB1299">
        <v>18</v>
      </c>
      <c r="AC1299">
        <v>8</v>
      </c>
      <c r="AD1299">
        <v>10</v>
      </c>
      <c r="AE1299">
        <v>44.44</v>
      </c>
      <c r="AF1299">
        <v>10</v>
      </c>
      <c r="AG1299">
        <v>6</v>
      </c>
      <c r="AH1299">
        <v>5</v>
      </c>
      <c r="AI1299">
        <v>7</v>
      </c>
    </row>
    <row r="1300" spans="1:35" x14ac:dyDescent="0.2">
      <c r="A1300" s="102">
        <v>1556</v>
      </c>
      <c r="B1300">
        <v>1812</v>
      </c>
      <c r="C1300" t="s">
        <v>1335</v>
      </c>
      <c r="D1300" t="s">
        <v>1249</v>
      </c>
      <c r="E1300">
        <v>1206</v>
      </c>
      <c r="F1300">
        <v>1220</v>
      </c>
      <c r="G1300">
        <v>700</v>
      </c>
      <c r="H1300" t="s">
        <v>1242</v>
      </c>
      <c r="I1300">
        <v>8058</v>
      </c>
      <c r="J1300" t="s">
        <v>1575</v>
      </c>
      <c r="K1300" t="s">
        <v>1246</v>
      </c>
      <c r="L1300">
        <v>2769</v>
      </c>
      <c r="M1300">
        <v>2798.5</v>
      </c>
      <c r="N1300">
        <v>300</v>
      </c>
      <c r="O1300" t="s">
        <v>1239</v>
      </c>
      <c r="P1300">
        <v>0.67381120691116703</v>
      </c>
      <c r="Q1300">
        <v>0.81444845416768097</v>
      </c>
      <c r="R1300">
        <v>6.2925981954584195E-2</v>
      </c>
      <c r="S1300">
        <v>2.63296851507475E-2</v>
      </c>
      <c r="T1300">
        <v>-2.8654926389152799</v>
      </c>
      <c r="U1300">
        <v>2.8654926389152799</v>
      </c>
      <c r="V1300">
        <v>2.8606867756685799</v>
      </c>
      <c r="W1300">
        <v>-14.87</v>
      </c>
      <c r="X1300">
        <v>1.72</v>
      </c>
      <c r="Y1300">
        <v>-39222</v>
      </c>
      <c r="Z1300">
        <v>-1868</v>
      </c>
      <c r="AA1300">
        <v>-0.15</v>
      </c>
      <c r="AB1300">
        <v>21</v>
      </c>
      <c r="AC1300">
        <v>9</v>
      </c>
      <c r="AD1300">
        <v>12</v>
      </c>
      <c r="AE1300">
        <v>42.86</v>
      </c>
      <c r="AF1300">
        <v>12</v>
      </c>
      <c r="AG1300">
        <v>6</v>
      </c>
      <c r="AH1300">
        <v>5</v>
      </c>
      <c r="AI1300">
        <v>10</v>
      </c>
    </row>
    <row r="1301" spans="1:35" x14ac:dyDescent="0.2">
      <c r="A1301" s="102">
        <v>1500</v>
      </c>
      <c r="B1301">
        <v>5713</v>
      </c>
      <c r="C1301" t="s">
        <v>1514</v>
      </c>
      <c r="D1301" t="s">
        <v>1254</v>
      </c>
      <c r="E1301">
        <v>2930</v>
      </c>
      <c r="F1301">
        <v>2922.5</v>
      </c>
      <c r="G1301">
        <v>300</v>
      </c>
      <c r="H1301" t="s">
        <v>1239</v>
      </c>
      <c r="I1301">
        <v>6995</v>
      </c>
      <c r="J1301" t="s">
        <v>48</v>
      </c>
      <c r="K1301" t="s">
        <v>1256</v>
      </c>
      <c r="L1301">
        <v>1711</v>
      </c>
      <c r="M1301">
        <v>1717</v>
      </c>
      <c r="N1301">
        <v>500</v>
      </c>
      <c r="O1301" t="s">
        <v>1242</v>
      </c>
      <c r="P1301">
        <v>0.88626923966070403</v>
      </c>
      <c r="Q1301">
        <v>0.81930038958812001</v>
      </c>
      <c r="R1301">
        <v>0.380412153979375</v>
      </c>
      <c r="S1301">
        <v>3.73435697499628E-2</v>
      </c>
      <c r="T1301">
        <v>1.3734937723988501</v>
      </c>
      <c r="U1301">
        <v>1.3734937723988501</v>
      </c>
      <c r="V1301">
        <v>1.0122968368952101</v>
      </c>
      <c r="W1301">
        <v>4.05</v>
      </c>
      <c r="X1301">
        <v>2.08</v>
      </c>
      <c r="Y1301">
        <v>-39340</v>
      </c>
      <c r="Z1301">
        <v>-2071</v>
      </c>
      <c r="AA1301">
        <v>-0.08</v>
      </c>
      <c r="AB1301">
        <v>19</v>
      </c>
      <c r="AC1301">
        <v>10</v>
      </c>
      <c r="AD1301">
        <v>9</v>
      </c>
      <c r="AE1301">
        <v>52.63</v>
      </c>
      <c r="AF1301">
        <v>11</v>
      </c>
      <c r="AG1301">
        <v>7</v>
      </c>
      <c r="AH1301">
        <v>6</v>
      </c>
      <c r="AI1301">
        <v>6</v>
      </c>
    </row>
    <row r="1302" spans="1:35" x14ac:dyDescent="0.2">
      <c r="A1302" s="102">
        <v>1352</v>
      </c>
      <c r="B1302">
        <v>1662</v>
      </c>
      <c r="C1302" t="s">
        <v>564</v>
      </c>
      <c r="D1302" t="s">
        <v>1449</v>
      </c>
      <c r="E1302">
        <v>2566</v>
      </c>
      <c r="F1302">
        <v>2605</v>
      </c>
      <c r="G1302">
        <v>300</v>
      </c>
      <c r="H1302" t="s">
        <v>1242</v>
      </c>
      <c r="I1302">
        <v>6501</v>
      </c>
      <c r="J1302" t="s">
        <v>1425</v>
      </c>
      <c r="K1302" t="s">
        <v>1244</v>
      </c>
      <c r="L1302">
        <v>3965</v>
      </c>
      <c r="M1302">
        <v>4020</v>
      </c>
      <c r="N1302">
        <v>200</v>
      </c>
      <c r="O1302" t="s">
        <v>1239</v>
      </c>
      <c r="P1302">
        <v>0.72981913582442703</v>
      </c>
      <c r="Q1302">
        <v>0.832095030773501</v>
      </c>
      <c r="R1302">
        <v>0.310824947837821</v>
      </c>
      <c r="S1302">
        <v>3.19121499365463E-2</v>
      </c>
      <c r="T1302">
        <v>-1.14296438861362</v>
      </c>
      <c r="U1302">
        <v>1.14296438861362</v>
      </c>
      <c r="V1302">
        <v>0.58005065000822598</v>
      </c>
      <c r="W1302">
        <v>-4.21</v>
      </c>
      <c r="X1302">
        <v>2.8</v>
      </c>
      <c r="Y1302">
        <v>-39994</v>
      </c>
      <c r="Z1302">
        <v>-4444</v>
      </c>
      <c r="AA1302">
        <v>-0.16</v>
      </c>
      <c r="AB1302">
        <v>9</v>
      </c>
      <c r="AC1302">
        <v>4</v>
      </c>
      <c r="AD1302">
        <v>5</v>
      </c>
      <c r="AE1302">
        <v>44.44</v>
      </c>
      <c r="AF1302">
        <v>9</v>
      </c>
      <c r="AG1302">
        <v>4</v>
      </c>
      <c r="AH1302">
        <v>3</v>
      </c>
      <c r="AI1302">
        <v>2</v>
      </c>
    </row>
    <row r="1303" spans="1:35" x14ac:dyDescent="0.2">
      <c r="A1303" s="102">
        <v>840</v>
      </c>
      <c r="B1303">
        <v>6963</v>
      </c>
      <c r="C1303" t="s">
        <v>2065</v>
      </c>
      <c r="D1303" t="s">
        <v>1244</v>
      </c>
      <c r="E1303">
        <v>7800</v>
      </c>
      <c r="F1303">
        <v>7900</v>
      </c>
      <c r="G1303">
        <v>100</v>
      </c>
      <c r="H1303" t="s">
        <v>1239</v>
      </c>
      <c r="I1303">
        <v>9684</v>
      </c>
      <c r="J1303" t="s">
        <v>1421</v>
      </c>
      <c r="K1303" t="s">
        <v>1241</v>
      </c>
      <c r="L1303">
        <v>4715</v>
      </c>
      <c r="M1303">
        <v>4725</v>
      </c>
      <c r="N1303">
        <v>200</v>
      </c>
      <c r="O1303" t="s">
        <v>1242</v>
      </c>
      <c r="P1303">
        <v>0.646809847382675</v>
      </c>
      <c r="Q1303">
        <v>0.87269109927019295</v>
      </c>
      <c r="R1303">
        <v>0.22595557665647001</v>
      </c>
      <c r="S1303">
        <v>1.2418797062345201E-2</v>
      </c>
      <c r="T1303">
        <v>0.34576430102744099</v>
      </c>
      <c r="U1303">
        <v>0.34576430102744099</v>
      </c>
      <c r="V1303">
        <v>0.43167498713548103</v>
      </c>
      <c r="W1303">
        <v>1.52</v>
      </c>
      <c r="X1303">
        <v>19.62</v>
      </c>
      <c r="Y1303">
        <v>-42220</v>
      </c>
      <c r="Z1303">
        <v>-7037</v>
      </c>
      <c r="AA1303">
        <v>-0.67</v>
      </c>
      <c r="AB1303">
        <v>6</v>
      </c>
      <c r="AC1303">
        <v>2</v>
      </c>
      <c r="AD1303">
        <v>4</v>
      </c>
      <c r="AE1303">
        <v>33.33</v>
      </c>
      <c r="AF1303">
        <v>10</v>
      </c>
      <c r="AG1303">
        <v>2</v>
      </c>
      <c r="AH1303">
        <v>3</v>
      </c>
      <c r="AI1303">
        <v>1</v>
      </c>
    </row>
    <row r="1304" spans="1:35" x14ac:dyDescent="0.2">
      <c r="A1304" s="102">
        <v>1387</v>
      </c>
      <c r="B1304">
        <v>7453</v>
      </c>
      <c r="C1304" t="s">
        <v>51</v>
      </c>
      <c r="D1304" t="s">
        <v>1264</v>
      </c>
      <c r="E1304">
        <v>1632</v>
      </c>
      <c r="F1304">
        <v>1643</v>
      </c>
      <c r="G1304">
        <v>600</v>
      </c>
      <c r="H1304" t="s">
        <v>1242</v>
      </c>
      <c r="I1304">
        <v>9513</v>
      </c>
      <c r="J1304" t="s">
        <v>1448</v>
      </c>
      <c r="K1304" t="s">
        <v>1296</v>
      </c>
      <c r="L1304">
        <v>2454</v>
      </c>
      <c r="M1304">
        <v>2432</v>
      </c>
      <c r="N1304">
        <v>400</v>
      </c>
      <c r="O1304" t="s">
        <v>1239</v>
      </c>
      <c r="P1304">
        <v>0.86473343470458597</v>
      </c>
      <c r="Q1304">
        <v>0.82963679304509597</v>
      </c>
      <c r="R1304">
        <v>0.22176757088096199</v>
      </c>
      <c r="S1304">
        <v>9.6332327159152197E-3</v>
      </c>
      <c r="T1304">
        <v>-1.9202174423548699</v>
      </c>
      <c r="U1304">
        <v>1.9202174423548699</v>
      </c>
      <c r="V1304">
        <v>1.9415589748250599</v>
      </c>
      <c r="W1304">
        <v>-29.1</v>
      </c>
      <c r="X1304">
        <v>1.34</v>
      </c>
      <c r="Y1304">
        <v>-42886</v>
      </c>
      <c r="Z1304">
        <v>-2859</v>
      </c>
      <c r="AA1304">
        <v>-0.08</v>
      </c>
      <c r="AB1304">
        <v>15</v>
      </c>
      <c r="AC1304">
        <v>7</v>
      </c>
      <c r="AD1304">
        <v>8</v>
      </c>
      <c r="AE1304">
        <v>46.67</v>
      </c>
      <c r="AF1304">
        <v>11</v>
      </c>
      <c r="AG1304">
        <v>5</v>
      </c>
      <c r="AH1304">
        <v>5</v>
      </c>
      <c r="AI1304">
        <v>5</v>
      </c>
    </row>
    <row r="1305" spans="1:35" x14ac:dyDescent="0.2">
      <c r="A1305" s="102">
        <v>1594</v>
      </c>
      <c r="B1305">
        <v>7459</v>
      </c>
      <c r="C1305" t="s">
        <v>790</v>
      </c>
      <c r="D1305" t="s">
        <v>1246</v>
      </c>
      <c r="E1305">
        <v>2077</v>
      </c>
      <c r="F1305">
        <v>2102</v>
      </c>
      <c r="G1305">
        <v>500</v>
      </c>
      <c r="H1305" t="s">
        <v>1239</v>
      </c>
      <c r="I1305">
        <v>7762</v>
      </c>
      <c r="J1305" t="s">
        <v>1444</v>
      </c>
      <c r="K1305" t="s">
        <v>1248</v>
      </c>
      <c r="L1305">
        <v>456</v>
      </c>
      <c r="M1305">
        <v>459</v>
      </c>
      <c r="N1305">
        <v>2300</v>
      </c>
      <c r="O1305" t="s">
        <v>1242</v>
      </c>
      <c r="P1305">
        <v>0.750515277360151</v>
      </c>
      <c r="Q1305">
        <v>0.80995252212949398</v>
      </c>
      <c r="R1305">
        <v>0.16696008307209301</v>
      </c>
      <c r="S1305">
        <v>2.9928552846188198E-3</v>
      </c>
      <c r="T1305">
        <v>1.8302893311794199</v>
      </c>
      <c r="U1305">
        <v>1.8302893311794199</v>
      </c>
      <c r="V1305">
        <v>1.7693001299962801</v>
      </c>
      <c r="W1305">
        <v>8.7100000000000009</v>
      </c>
      <c r="X1305">
        <v>0.45</v>
      </c>
      <c r="Y1305">
        <v>-43858</v>
      </c>
      <c r="Z1305">
        <v>-2437</v>
      </c>
      <c r="AA1305">
        <v>-0.13</v>
      </c>
      <c r="AB1305">
        <v>18</v>
      </c>
      <c r="AC1305">
        <v>8</v>
      </c>
      <c r="AD1305">
        <v>10</v>
      </c>
      <c r="AE1305">
        <v>44.44</v>
      </c>
      <c r="AF1305">
        <v>12</v>
      </c>
      <c r="AG1305">
        <v>6</v>
      </c>
      <c r="AH1305">
        <v>6</v>
      </c>
      <c r="AI1305">
        <v>6</v>
      </c>
    </row>
    <row r="1306" spans="1:35" x14ac:dyDescent="0.2">
      <c r="A1306" s="102">
        <v>770</v>
      </c>
      <c r="B1306">
        <v>4118</v>
      </c>
      <c r="C1306" t="s">
        <v>1484</v>
      </c>
      <c r="D1306" t="s">
        <v>1263</v>
      </c>
      <c r="E1306">
        <v>3130</v>
      </c>
      <c r="F1306">
        <v>3160</v>
      </c>
      <c r="G1306">
        <v>300</v>
      </c>
      <c r="H1306" t="s">
        <v>1239</v>
      </c>
      <c r="I1306">
        <v>7731</v>
      </c>
      <c r="J1306" t="s">
        <v>1485</v>
      </c>
      <c r="K1306" t="s">
        <v>1248</v>
      </c>
      <c r="L1306">
        <v>1156</v>
      </c>
      <c r="M1306">
        <v>1157</v>
      </c>
      <c r="N1306">
        <v>800</v>
      </c>
      <c r="O1306" t="s">
        <v>1242</v>
      </c>
      <c r="P1306">
        <v>0.77495432042071399</v>
      </c>
      <c r="Q1306">
        <v>0.87903296697288502</v>
      </c>
      <c r="R1306">
        <v>0.21627444857452899</v>
      </c>
      <c r="S1306">
        <v>9.6034000104953596E-2</v>
      </c>
      <c r="T1306">
        <v>1.5055289491211501</v>
      </c>
      <c r="U1306">
        <v>1.5055289491211501</v>
      </c>
      <c r="V1306">
        <v>2.0593463817478899</v>
      </c>
      <c r="W1306">
        <v>6.85</v>
      </c>
      <c r="X1306">
        <v>2.36</v>
      </c>
      <c r="Y1306">
        <v>-44615</v>
      </c>
      <c r="Z1306">
        <v>-2788</v>
      </c>
      <c r="AA1306">
        <v>-0.09</v>
      </c>
      <c r="AB1306">
        <v>16</v>
      </c>
      <c r="AC1306">
        <v>5</v>
      </c>
      <c r="AD1306">
        <v>11</v>
      </c>
      <c r="AE1306">
        <v>31.25</v>
      </c>
      <c r="AF1306">
        <v>15</v>
      </c>
      <c r="AG1306">
        <v>3</v>
      </c>
      <c r="AH1306">
        <v>2</v>
      </c>
      <c r="AI1306">
        <v>11</v>
      </c>
    </row>
    <row r="1307" spans="1:35" x14ac:dyDescent="0.2">
      <c r="A1307" s="102">
        <v>630</v>
      </c>
      <c r="B1307">
        <v>8031</v>
      </c>
      <c r="C1307" t="s">
        <v>827</v>
      </c>
      <c r="D1307" t="s">
        <v>1246</v>
      </c>
      <c r="E1307">
        <v>1852</v>
      </c>
      <c r="F1307">
        <v>1869</v>
      </c>
      <c r="G1307">
        <v>500</v>
      </c>
      <c r="H1307" t="s">
        <v>1239</v>
      </c>
      <c r="I1307">
        <v>9934</v>
      </c>
      <c r="J1307" t="s">
        <v>1435</v>
      </c>
      <c r="K1307" t="s">
        <v>1246</v>
      </c>
      <c r="L1307">
        <v>2482</v>
      </c>
      <c r="M1307">
        <v>2513</v>
      </c>
      <c r="N1307">
        <v>400</v>
      </c>
      <c r="O1307" t="s">
        <v>1242</v>
      </c>
      <c r="P1307">
        <v>0.730820163020929</v>
      </c>
      <c r="Q1307">
        <v>0.890239665581529</v>
      </c>
      <c r="R1307">
        <v>9.8368450951327402E-2</v>
      </c>
      <c r="S1307">
        <v>2.60548080108669E-2</v>
      </c>
      <c r="T1307">
        <v>1.10489701805916</v>
      </c>
      <c r="U1307">
        <v>1.10489701805916</v>
      </c>
      <c r="V1307">
        <v>0.94372246118520597</v>
      </c>
      <c r="W1307">
        <v>2.62</v>
      </c>
      <c r="X1307">
        <v>7.03</v>
      </c>
      <c r="Y1307">
        <v>-45054</v>
      </c>
      <c r="Z1307">
        <v>-3754</v>
      </c>
      <c r="AA1307">
        <v>-0.19</v>
      </c>
      <c r="AB1307">
        <v>12</v>
      </c>
      <c r="AC1307">
        <v>8</v>
      </c>
      <c r="AD1307">
        <v>4</v>
      </c>
      <c r="AE1307">
        <v>66.67</v>
      </c>
      <c r="AF1307">
        <v>17</v>
      </c>
      <c r="AG1307">
        <v>0</v>
      </c>
      <c r="AH1307">
        <v>0</v>
      </c>
      <c r="AI1307">
        <v>12</v>
      </c>
    </row>
    <row r="1308" spans="1:35" x14ac:dyDescent="0.2">
      <c r="A1308" s="102">
        <v>1275</v>
      </c>
      <c r="B1308">
        <v>6448</v>
      </c>
      <c r="C1308" t="s">
        <v>439</v>
      </c>
      <c r="D1308" t="s">
        <v>1244</v>
      </c>
      <c r="E1308">
        <v>2004</v>
      </c>
      <c r="F1308">
        <v>2040</v>
      </c>
      <c r="G1308">
        <v>500</v>
      </c>
      <c r="H1308" t="s">
        <v>1239</v>
      </c>
      <c r="I1308">
        <v>8795</v>
      </c>
      <c r="J1308" t="s">
        <v>1493</v>
      </c>
      <c r="K1308" t="s">
        <v>1418</v>
      </c>
      <c r="L1308">
        <v>1148</v>
      </c>
      <c r="M1308">
        <v>1166</v>
      </c>
      <c r="N1308">
        <v>900</v>
      </c>
      <c r="O1308" t="s">
        <v>1242</v>
      </c>
      <c r="P1308">
        <v>0.62384914466721197</v>
      </c>
      <c r="Q1308">
        <v>0.83905319393802802</v>
      </c>
      <c r="R1308">
        <v>7.8849844133792799E-2</v>
      </c>
      <c r="S1308">
        <v>1.63515558524088E-2</v>
      </c>
      <c r="T1308">
        <v>0.45278057730565202</v>
      </c>
      <c r="U1308">
        <v>0.45278057730565202</v>
      </c>
      <c r="V1308">
        <v>0.45962651942917998</v>
      </c>
      <c r="W1308">
        <v>1.79</v>
      </c>
      <c r="X1308">
        <v>2.88</v>
      </c>
      <c r="Y1308">
        <v>-45124</v>
      </c>
      <c r="Z1308">
        <v>-2256</v>
      </c>
      <c r="AA1308">
        <v>-0.16</v>
      </c>
      <c r="AB1308">
        <v>20</v>
      </c>
      <c r="AC1308">
        <v>8</v>
      </c>
      <c r="AD1308">
        <v>12</v>
      </c>
      <c r="AE1308">
        <v>40</v>
      </c>
      <c r="AF1308">
        <v>13</v>
      </c>
      <c r="AG1308">
        <v>6</v>
      </c>
      <c r="AH1308">
        <v>6</v>
      </c>
      <c r="AI1308">
        <v>8</v>
      </c>
    </row>
    <row r="1309" spans="1:35" x14ac:dyDescent="0.2">
      <c r="A1309" s="102">
        <v>831</v>
      </c>
      <c r="B1309">
        <v>3291</v>
      </c>
      <c r="C1309" t="s">
        <v>56</v>
      </c>
      <c r="D1309" t="s">
        <v>1260</v>
      </c>
      <c r="E1309">
        <v>1567</v>
      </c>
      <c r="F1309">
        <v>1566</v>
      </c>
      <c r="G1309">
        <v>600</v>
      </c>
      <c r="H1309" t="s">
        <v>1239</v>
      </c>
      <c r="I1309">
        <v>6371</v>
      </c>
      <c r="J1309" t="s">
        <v>1399</v>
      </c>
      <c r="K1309" t="s">
        <v>1251</v>
      </c>
      <c r="L1309">
        <v>3010</v>
      </c>
      <c r="M1309">
        <v>3070</v>
      </c>
      <c r="N1309">
        <v>300</v>
      </c>
      <c r="O1309" t="s">
        <v>1242</v>
      </c>
      <c r="P1309">
        <v>0.84801217353043401</v>
      </c>
      <c r="Q1309">
        <v>0.87427146466443695</v>
      </c>
      <c r="R1309">
        <v>0.113024618260242</v>
      </c>
      <c r="S1309">
        <v>9.0749150286907193E-3</v>
      </c>
      <c r="T1309">
        <v>0.22063652334637601</v>
      </c>
      <c r="U1309">
        <v>0.22063652334637601</v>
      </c>
      <c r="V1309">
        <v>0.108896898641686</v>
      </c>
      <c r="W1309">
        <v>0.96</v>
      </c>
      <c r="X1309">
        <v>2.02</v>
      </c>
      <c r="Y1309">
        <v>-45257</v>
      </c>
      <c r="Z1309">
        <v>-3233</v>
      </c>
      <c r="AA1309">
        <v>-0.17</v>
      </c>
      <c r="AB1309">
        <v>14</v>
      </c>
      <c r="AC1309">
        <v>9</v>
      </c>
      <c r="AD1309">
        <v>5</v>
      </c>
      <c r="AE1309">
        <v>64.290000000000006</v>
      </c>
      <c r="AF1309">
        <v>16</v>
      </c>
      <c r="AG1309">
        <v>1</v>
      </c>
      <c r="AH1309">
        <v>3</v>
      </c>
      <c r="AI1309">
        <v>10</v>
      </c>
    </row>
    <row r="1310" spans="1:35" x14ac:dyDescent="0.2">
      <c r="A1310" s="102">
        <v>819</v>
      </c>
      <c r="B1310">
        <v>9719</v>
      </c>
      <c r="C1310" t="s">
        <v>1640</v>
      </c>
      <c r="D1310" t="s">
        <v>1241</v>
      </c>
      <c r="E1310">
        <v>6040</v>
      </c>
      <c r="F1310">
        <v>6100</v>
      </c>
      <c r="G1310">
        <v>100</v>
      </c>
      <c r="H1310" t="s">
        <v>1239</v>
      </c>
      <c r="I1310">
        <v>9759</v>
      </c>
      <c r="J1310" t="s">
        <v>467</v>
      </c>
      <c r="K1310" t="s">
        <v>1241</v>
      </c>
      <c r="L1310">
        <v>1813</v>
      </c>
      <c r="M1310">
        <v>1848</v>
      </c>
      <c r="N1310">
        <v>300</v>
      </c>
      <c r="O1310" t="s">
        <v>1242</v>
      </c>
      <c r="P1310">
        <v>0.71854714315267698</v>
      </c>
      <c r="Q1310">
        <v>0.87496779468600605</v>
      </c>
      <c r="R1310">
        <v>0.26007957086039701</v>
      </c>
      <c r="S1310">
        <v>5.4427500865870899E-2</v>
      </c>
      <c r="T1310">
        <v>0.68137848497768905</v>
      </c>
      <c r="U1310">
        <v>0.68137848497768905</v>
      </c>
      <c r="V1310">
        <v>0.61125079594071996</v>
      </c>
      <c r="W1310">
        <v>1.39</v>
      </c>
      <c r="X1310">
        <v>9.11</v>
      </c>
      <c r="Y1310">
        <v>-45985</v>
      </c>
      <c r="Z1310">
        <v>-3537</v>
      </c>
      <c r="AA1310">
        <v>-0.19</v>
      </c>
      <c r="AB1310">
        <v>13</v>
      </c>
      <c r="AC1310">
        <v>7</v>
      </c>
      <c r="AD1310">
        <v>6</v>
      </c>
      <c r="AE1310">
        <v>53.85</v>
      </c>
      <c r="AF1310">
        <v>14</v>
      </c>
      <c r="AG1310">
        <v>3</v>
      </c>
      <c r="AH1310">
        <v>2</v>
      </c>
      <c r="AI1310">
        <v>8</v>
      </c>
    </row>
    <row r="1311" spans="1:35" x14ac:dyDescent="0.2">
      <c r="A1311" s="102">
        <v>365</v>
      </c>
      <c r="B1311">
        <v>5714</v>
      </c>
      <c r="C1311" t="s">
        <v>708</v>
      </c>
      <c r="D1311" t="s">
        <v>1254</v>
      </c>
      <c r="E1311">
        <v>3725</v>
      </c>
      <c r="F1311">
        <v>3735</v>
      </c>
      <c r="G1311">
        <v>200</v>
      </c>
      <c r="H1311" t="s">
        <v>1242</v>
      </c>
      <c r="I1311">
        <v>6952</v>
      </c>
      <c r="J1311" t="s">
        <v>437</v>
      </c>
      <c r="K1311" t="s">
        <v>1244</v>
      </c>
      <c r="L1311">
        <v>2009</v>
      </c>
      <c r="M1311">
        <v>2032</v>
      </c>
      <c r="N1311">
        <v>400</v>
      </c>
      <c r="O1311" t="s">
        <v>1239</v>
      </c>
      <c r="P1311">
        <v>0.71875553623928101</v>
      </c>
      <c r="Q1311">
        <v>0.90968045150597399</v>
      </c>
      <c r="R1311">
        <v>3.6978371030208998E-2</v>
      </c>
      <c r="S1311">
        <v>5.68044433177981E-3</v>
      </c>
      <c r="T1311">
        <v>-0.87961140540057703</v>
      </c>
      <c r="U1311">
        <v>0.87961140540057703</v>
      </c>
      <c r="V1311">
        <v>0.335467023043867</v>
      </c>
      <c r="W1311">
        <v>-4.13</v>
      </c>
      <c r="X1311">
        <v>8.81</v>
      </c>
      <c r="Y1311">
        <v>-46322</v>
      </c>
      <c r="Z1311">
        <v>-2316</v>
      </c>
      <c r="AA1311">
        <v>-0.08</v>
      </c>
      <c r="AB1311">
        <v>20</v>
      </c>
      <c r="AC1311">
        <v>10</v>
      </c>
      <c r="AD1311">
        <v>10</v>
      </c>
      <c r="AE1311">
        <v>50</v>
      </c>
      <c r="AF1311">
        <v>13</v>
      </c>
      <c r="AG1311">
        <v>5</v>
      </c>
      <c r="AH1311">
        <v>5</v>
      </c>
      <c r="AI1311">
        <v>10</v>
      </c>
    </row>
    <row r="1312" spans="1:35" x14ac:dyDescent="0.2">
      <c r="A1312" s="102">
        <v>226</v>
      </c>
      <c r="B1312">
        <v>5471</v>
      </c>
      <c r="C1312" t="s">
        <v>1456</v>
      </c>
      <c r="D1312" t="s">
        <v>1292</v>
      </c>
      <c r="E1312">
        <v>4040</v>
      </c>
      <c r="F1312">
        <v>4035</v>
      </c>
      <c r="G1312">
        <v>200</v>
      </c>
      <c r="H1312" t="s">
        <v>1242</v>
      </c>
      <c r="I1312">
        <v>7313</v>
      </c>
      <c r="J1312" t="s">
        <v>1192</v>
      </c>
      <c r="K1312" t="s">
        <v>1256</v>
      </c>
      <c r="L1312">
        <v>2965</v>
      </c>
      <c r="M1312">
        <v>3000</v>
      </c>
      <c r="N1312">
        <v>300</v>
      </c>
      <c r="O1312" t="s">
        <v>1239</v>
      </c>
      <c r="P1312">
        <v>0.94629802653280504</v>
      </c>
      <c r="Q1312">
        <v>0.92469380489805197</v>
      </c>
      <c r="R1312">
        <v>0.113456384445769</v>
      </c>
      <c r="S1312">
        <v>6.3387589534057001E-2</v>
      </c>
      <c r="T1312">
        <v>-1.8987085160104999</v>
      </c>
      <c r="U1312">
        <v>1.8987085160104999</v>
      </c>
      <c r="V1312">
        <v>1.33116885606854</v>
      </c>
      <c r="W1312">
        <v>-5.76</v>
      </c>
      <c r="X1312">
        <v>11.52</v>
      </c>
      <c r="Y1312">
        <v>-47504</v>
      </c>
      <c r="Z1312">
        <v>-6786</v>
      </c>
      <c r="AA1312">
        <v>-0.22</v>
      </c>
      <c r="AB1312">
        <v>7</v>
      </c>
      <c r="AC1312">
        <v>3</v>
      </c>
      <c r="AD1312">
        <v>4</v>
      </c>
      <c r="AE1312">
        <v>42.86</v>
      </c>
      <c r="AF1312">
        <v>13</v>
      </c>
      <c r="AG1312">
        <v>3</v>
      </c>
      <c r="AH1312">
        <v>2</v>
      </c>
      <c r="AI1312">
        <v>2</v>
      </c>
    </row>
    <row r="1313" spans="1:35" x14ac:dyDescent="0.2">
      <c r="A1313" s="102">
        <v>561</v>
      </c>
      <c r="B1313">
        <v>6201</v>
      </c>
      <c r="C1313" t="s">
        <v>1606</v>
      </c>
      <c r="D1313" t="s">
        <v>1256</v>
      </c>
      <c r="E1313">
        <v>5990</v>
      </c>
      <c r="F1313">
        <v>6020</v>
      </c>
      <c r="G1313">
        <v>100</v>
      </c>
      <c r="H1313" t="s">
        <v>1239</v>
      </c>
      <c r="I1313">
        <v>6592</v>
      </c>
      <c r="J1313" t="s">
        <v>1464</v>
      </c>
      <c r="K1313" t="s">
        <v>1244</v>
      </c>
      <c r="L1313">
        <v>3950</v>
      </c>
      <c r="M1313">
        <v>3995</v>
      </c>
      <c r="N1313">
        <v>200</v>
      </c>
      <c r="O1313" t="s">
        <v>1242</v>
      </c>
      <c r="P1313">
        <v>0.76929406798412703</v>
      </c>
      <c r="Q1313">
        <v>0.89648109440517698</v>
      </c>
      <c r="R1313">
        <v>1.6065731199076899E-3</v>
      </c>
      <c r="S1313">
        <v>2.9185890749051499E-3</v>
      </c>
      <c r="T1313">
        <v>6.3051719120352498E-2</v>
      </c>
      <c r="U1313">
        <v>6.3051719120352498E-2</v>
      </c>
      <c r="V1313">
        <v>1.0286662408940299</v>
      </c>
      <c r="W1313">
        <v>0.17</v>
      </c>
      <c r="X1313">
        <v>32.72</v>
      </c>
      <c r="Y1313">
        <v>-47513</v>
      </c>
      <c r="Z1313">
        <v>-9503</v>
      </c>
      <c r="AA1313">
        <v>-0.79</v>
      </c>
      <c r="AB1313">
        <v>5</v>
      </c>
      <c r="AC1313">
        <v>2</v>
      </c>
      <c r="AD1313">
        <v>3</v>
      </c>
      <c r="AE1313">
        <v>40</v>
      </c>
      <c r="AF1313">
        <v>12</v>
      </c>
      <c r="AG1313">
        <v>1</v>
      </c>
      <c r="AH1313">
        <v>2</v>
      </c>
      <c r="AI1313">
        <v>2</v>
      </c>
    </row>
    <row r="1314" spans="1:35" x14ac:dyDescent="0.2">
      <c r="A1314" s="102">
        <v>1650</v>
      </c>
      <c r="B1314">
        <v>4203</v>
      </c>
      <c r="C1314" t="s">
        <v>665</v>
      </c>
      <c r="D1314" t="s">
        <v>1263</v>
      </c>
      <c r="E1314">
        <v>3425</v>
      </c>
      <c r="F1314">
        <v>3510</v>
      </c>
      <c r="G1314">
        <v>300</v>
      </c>
      <c r="H1314" t="s">
        <v>1242</v>
      </c>
      <c r="I1314">
        <v>8411</v>
      </c>
      <c r="J1314" t="s">
        <v>1362</v>
      </c>
      <c r="K1314" t="s">
        <v>1294</v>
      </c>
      <c r="L1314">
        <v>154.6</v>
      </c>
      <c r="M1314">
        <v>155.1</v>
      </c>
      <c r="N1314">
        <v>6800</v>
      </c>
      <c r="O1314" t="s">
        <v>1239</v>
      </c>
      <c r="P1314">
        <v>0.84250085252343498</v>
      </c>
      <c r="Q1314">
        <v>0.80458897535060803</v>
      </c>
      <c r="R1314">
        <v>4.6870193735158001E-2</v>
      </c>
      <c r="S1314">
        <v>8.7521485955528194E-2</v>
      </c>
      <c r="T1314">
        <v>-2.3365044885551098</v>
      </c>
      <c r="U1314">
        <v>2.3365044885551098</v>
      </c>
      <c r="V1314">
        <v>2.3832251396602699</v>
      </c>
      <c r="W1314">
        <v>-11.21</v>
      </c>
      <c r="X1314">
        <v>0.16</v>
      </c>
      <c r="Y1314">
        <v>-47826</v>
      </c>
      <c r="Z1314">
        <v>-2277</v>
      </c>
      <c r="AA1314">
        <v>-7.0000000000000007E-2</v>
      </c>
      <c r="AB1314">
        <v>21</v>
      </c>
      <c r="AC1314">
        <v>12</v>
      </c>
      <c r="AD1314">
        <v>9</v>
      </c>
      <c r="AE1314">
        <v>57.14</v>
      </c>
      <c r="AF1314">
        <v>14</v>
      </c>
      <c r="AG1314">
        <v>8</v>
      </c>
      <c r="AH1314">
        <v>7</v>
      </c>
      <c r="AI1314">
        <v>6</v>
      </c>
    </row>
    <row r="1315" spans="1:35" x14ac:dyDescent="0.2">
      <c r="A1315" s="102">
        <v>195</v>
      </c>
      <c r="B1315">
        <v>3765</v>
      </c>
      <c r="C1315" t="s">
        <v>1525</v>
      </c>
      <c r="D1315" t="s">
        <v>1241</v>
      </c>
      <c r="E1315">
        <v>1791</v>
      </c>
      <c r="F1315">
        <v>1826</v>
      </c>
      <c r="G1315">
        <v>600</v>
      </c>
      <c r="H1315" t="s">
        <v>1239</v>
      </c>
      <c r="I1315">
        <v>5406</v>
      </c>
      <c r="J1315" t="s">
        <v>1569</v>
      </c>
      <c r="K1315" t="s">
        <v>1292</v>
      </c>
      <c r="L1315">
        <v>426</v>
      </c>
      <c r="M1315">
        <v>427</v>
      </c>
      <c r="N1315">
        <v>2600</v>
      </c>
      <c r="O1315" t="s">
        <v>1242</v>
      </c>
      <c r="P1315">
        <v>0.90458071190645695</v>
      </c>
      <c r="Q1315">
        <v>0.92889911032114802</v>
      </c>
      <c r="R1315">
        <v>0.41470761418124502</v>
      </c>
      <c r="S1315">
        <v>4.0767838538130201E-2</v>
      </c>
      <c r="T1315">
        <v>1.5727187110618901</v>
      </c>
      <c r="U1315">
        <v>1.5727187110618901</v>
      </c>
      <c r="V1315">
        <v>1.22742039625707</v>
      </c>
      <c r="W1315">
        <v>5.65</v>
      </c>
      <c r="X1315">
        <v>1.33</v>
      </c>
      <c r="Y1315">
        <v>-47961</v>
      </c>
      <c r="Z1315">
        <v>-2398</v>
      </c>
      <c r="AA1315">
        <v>-0.02</v>
      </c>
      <c r="AB1315">
        <v>20</v>
      </c>
      <c r="AC1315">
        <v>11</v>
      </c>
      <c r="AD1315">
        <v>9</v>
      </c>
      <c r="AE1315">
        <v>55</v>
      </c>
      <c r="AF1315">
        <v>8</v>
      </c>
      <c r="AG1315">
        <v>10</v>
      </c>
      <c r="AH1315">
        <v>7</v>
      </c>
      <c r="AI1315">
        <v>3</v>
      </c>
    </row>
    <row r="1316" spans="1:35" x14ac:dyDescent="0.2">
      <c r="A1316" s="102">
        <v>1613</v>
      </c>
      <c r="B1316">
        <v>6592</v>
      </c>
      <c r="C1316" t="s">
        <v>1464</v>
      </c>
      <c r="D1316" t="s">
        <v>1244</v>
      </c>
      <c r="E1316">
        <v>3950</v>
      </c>
      <c r="F1316">
        <v>3995</v>
      </c>
      <c r="G1316">
        <v>200</v>
      </c>
      <c r="H1316" t="s">
        <v>1239</v>
      </c>
      <c r="I1316">
        <v>6902</v>
      </c>
      <c r="J1316" t="s">
        <v>765</v>
      </c>
      <c r="K1316" t="s">
        <v>1256</v>
      </c>
      <c r="L1316">
        <v>4280</v>
      </c>
      <c r="M1316">
        <v>4328</v>
      </c>
      <c r="N1316">
        <v>200</v>
      </c>
      <c r="O1316" t="s">
        <v>1242</v>
      </c>
      <c r="P1316">
        <v>0.80860772935838998</v>
      </c>
      <c r="Q1316">
        <v>0.808291452987973</v>
      </c>
      <c r="R1316">
        <v>5.8858247272970503E-2</v>
      </c>
      <c r="S1316">
        <v>9.0930755999816301E-2</v>
      </c>
      <c r="T1316">
        <v>1.58587834954944</v>
      </c>
      <c r="U1316">
        <v>1.58587834954944</v>
      </c>
      <c r="V1316">
        <v>1.71912421561051</v>
      </c>
      <c r="W1316">
        <v>5</v>
      </c>
      <c r="X1316">
        <v>7.69</v>
      </c>
      <c r="Y1316">
        <v>-48073</v>
      </c>
      <c r="Z1316">
        <v>-6009</v>
      </c>
      <c r="AA1316">
        <v>-0.55000000000000004</v>
      </c>
      <c r="AB1316">
        <v>8</v>
      </c>
      <c r="AC1316">
        <v>3</v>
      </c>
      <c r="AD1316">
        <v>5</v>
      </c>
      <c r="AE1316">
        <v>37.5</v>
      </c>
      <c r="AF1316">
        <v>16</v>
      </c>
      <c r="AG1316">
        <v>1</v>
      </c>
      <c r="AH1316">
        <v>1</v>
      </c>
      <c r="AI1316">
        <v>6</v>
      </c>
    </row>
    <row r="1317" spans="1:35" x14ac:dyDescent="0.2">
      <c r="A1317" s="102">
        <v>508</v>
      </c>
      <c r="B1317">
        <v>2001</v>
      </c>
      <c r="C1317" t="s">
        <v>1160</v>
      </c>
      <c r="D1317" t="s">
        <v>1266</v>
      </c>
      <c r="E1317">
        <v>1630</v>
      </c>
      <c r="F1317">
        <v>1606</v>
      </c>
      <c r="G1317">
        <v>600</v>
      </c>
      <c r="H1317" t="s">
        <v>1239</v>
      </c>
      <c r="I1317">
        <v>7211</v>
      </c>
      <c r="J1317" t="s">
        <v>26</v>
      </c>
      <c r="K1317" t="s">
        <v>1256</v>
      </c>
      <c r="L1317">
        <v>388</v>
      </c>
      <c r="M1317">
        <v>386</v>
      </c>
      <c r="N1317">
        <v>2500</v>
      </c>
      <c r="O1317" t="s">
        <v>1242</v>
      </c>
      <c r="P1317">
        <v>0.88824659710134901</v>
      </c>
      <c r="Q1317">
        <v>0.89953761305868796</v>
      </c>
      <c r="R1317">
        <v>3.0953766512538399E-3</v>
      </c>
      <c r="S1317">
        <v>1.6002784888023001E-2</v>
      </c>
      <c r="T1317">
        <v>1.9755238053467701</v>
      </c>
      <c r="U1317">
        <v>1.9755238053467701</v>
      </c>
      <c r="V1317">
        <v>1.6401364192201999</v>
      </c>
      <c r="W1317">
        <v>10.61</v>
      </c>
      <c r="X1317">
        <v>0.15</v>
      </c>
      <c r="Y1317">
        <v>-48150</v>
      </c>
      <c r="Z1317">
        <v>-2293</v>
      </c>
      <c r="AA1317">
        <v>-0.06</v>
      </c>
      <c r="AB1317">
        <v>21</v>
      </c>
      <c r="AC1317">
        <v>9</v>
      </c>
      <c r="AD1317">
        <v>12</v>
      </c>
      <c r="AE1317">
        <v>42.86</v>
      </c>
      <c r="AF1317">
        <v>13</v>
      </c>
      <c r="AG1317">
        <v>6</v>
      </c>
      <c r="AH1317">
        <v>6</v>
      </c>
      <c r="AI1317">
        <v>9</v>
      </c>
    </row>
    <row r="1318" spans="1:35" x14ac:dyDescent="0.2">
      <c r="A1318" s="102">
        <v>1233</v>
      </c>
      <c r="B1318">
        <v>7951</v>
      </c>
      <c r="C1318" t="s">
        <v>1564</v>
      </c>
      <c r="D1318" t="s">
        <v>1262</v>
      </c>
      <c r="E1318">
        <v>5440</v>
      </c>
      <c r="F1318">
        <v>5450</v>
      </c>
      <c r="G1318">
        <v>200</v>
      </c>
      <c r="H1318" t="s">
        <v>1242</v>
      </c>
      <c r="I1318">
        <v>8316</v>
      </c>
      <c r="J1318" t="s">
        <v>1455</v>
      </c>
      <c r="K1318" t="s">
        <v>1294</v>
      </c>
      <c r="L1318">
        <v>3614</v>
      </c>
      <c r="M1318">
        <v>3640</v>
      </c>
      <c r="N1318">
        <v>300</v>
      </c>
      <c r="O1318" t="s">
        <v>1239</v>
      </c>
      <c r="P1318">
        <v>0.76197563768425902</v>
      </c>
      <c r="Q1318">
        <v>0.84195786362899205</v>
      </c>
      <c r="R1318">
        <v>0.27214671972562599</v>
      </c>
      <c r="S1318">
        <v>1.85126930937447E-2</v>
      </c>
      <c r="T1318">
        <v>-0.16211663087220099</v>
      </c>
      <c r="U1318">
        <v>0.16211663087220099</v>
      </c>
      <c r="V1318">
        <v>0.59251133575496995</v>
      </c>
      <c r="W1318">
        <v>-0.44</v>
      </c>
      <c r="X1318">
        <v>0.18</v>
      </c>
      <c r="Y1318">
        <v>-49430</v>
      </c>
      <c r="Z1318">
        <v>-6179</v>
      </c>
      <c r="AA1318">
        <v>-0.28000000000000003</v>
      </c>
      <c r="AB1318">
        <v>8</v>
      </c>
      <c r="AC1318">
        <v>4</v>
      </c>
      <c r="AD1318">
        <v>4</v>
      </c>
      <c r="AE1318">
        <v>50</v>
      </c>
      <c r="AF1318">
        <v>14</v>
      </c>
      <c r="AG1318">
        <v>1</v>
      </c>
      <c r="AH1318">
        <v>3</v>
      </c>
      <c r="AI1318">
        <v>4</v>
      </c>
    </row>
    <row r="1319" spans="1:35" x14ac:dyDescent="0.2">
      <c r="A1319" s="102">
        <v>124</v>
      </c>
      <c r="B1319">
        <v>1333</v>
      </c>
      <c r="C1319" t="s">
        <v>1356</v>
      </c>
      <c r="D1319" t="s">
        <v>1357</v>
      </c>
      <c r="E1319">
        <v>2478</v>
      </c>
      <c r="F1319">
        <v>2438</v>
      </c>
      <c r="G1319">
        <v>400</v>
      </c>
      <c r="H1319" t="s">
        <v>1239</v>
      </c>
      <c r="I1319">
        <v>2531</v>
      </c>
      <c r="J1319" t="s">
        <v>1265</v>
      </c>
      <c r="K1319" t="s">
        <v>1266</v>
      </c>
      <c r="L1319">
        <v>883</v>
      </c>
      <c r="M1319">
        <v>869</v>
      </c>
      <c r="N1319">
        <v>1100</v>
      </c>
      <c r="O1319" t="s">
        <v>1242</v>
      </c>
      <c r="P1319">
        <v>0.90508380437357205</v>
      </c>
      <c r="Q1319">
        <v>0.93880437927716698</v>
      </c>
      <c r="R1319">
        <v>3.4925248559789603E-2</v>
      </c>
      <c r="S1319">
        <v>2.2937525118182402E-2</v>
      </c>
      <c r="T1319">
        <v>1.66394591682272</v>
      </c>
      <c r="U1319">
        <v>1.66394591682272</v>
      </c>
      <c r="V1319">
        <v>0.13616430873829</v>
      </c>
      <c r="W1319">
        <v>3.07</v>
      </c>
      <c r="X1319">
        <v>1.98</v>
      </c>
      <c r="Y1319">
        <v>-49904</v>
      </c>
      <c r="Z1319">
        <v>-2627</v>
      </c>
      <c r="AA1319">
        <v>-0.17</v>
      </c>
      <c r="AB1319">
        <v>19</v>
      </c>
      <c r="AC1319">
        <v>9</v>
      </c>
      <c r="AD1319">
        <v>10</v>
      </c>
      <c r="AE1319">
        <v>47.37</v>
      </c>
      <c r="AF1319">
        <v>12</v>
      </c>
      <c r="AG1319">
        <v>6</v>
      </c>
      <c r="AH1319">
        <v>7</v>
      </c>
      <c r="AI1319">
        <v>6</v>
      </c>
    </row>
    <row r="1320" spans="1:35" x14ac:dyDescent="0.2">
      <c r="A1320" s="102">
        <v>1537</v>
      </c>
      <c r="B1320">
        <v>7181</v>
      </c>
      <c r="C1320" t="s">
        <v>61</v>
      </c>
      <c r="D1320" t="s">
        <v>1418</v>
      </c>
      <c r="E1320">
        <v>1780</v>
      </c>
      <c r="F1320">
        <v>1783</v>
      </c>
      <c r="G1320">
        <v>600</v>
      </c>
      <c r="H1320" t="s">
        <v>1239</v>
      </c>
      <c r="I1320">
        <v>7751</v>
      </c>
      <c r="J1320" t="s">
        <v>1667</v>
      </c>
      <c r="K1320" t="s">
        <v>1244</v>
      </c>
      <c r="L1320">
        <v>2676</v>
      </c>
      <c r="M1320">
        <v>2724</v>
      </c>
      <c r="N1320">
        <v>400</v>
      </c>
      <c r="O1320" t="s">
        <v>1242</v>
      </c>
      <c r="P1320">
        <v>0.72803346756797105</v>
      </c>
      <c r="Q1320">
        <v>0.81569394773986503</v>
      </c>
      <c r="R1320">
        <v>0.100310415367411</v>
      </c>
      <c r="S1320">
        <v>9.3612494890187803E-2</v>
      </c>
      <c r="T1320">
        <v>1.38375773461227</v>
      </c>
      <c r="U1320">
        <v>1.38375773461227</v>
      </c>
      <c r="V1320">
        <v>1.7300202462943799</v>
      </c>
      <c r="W1320">
        <v>4.3099999999999996</v>
      </c>
      <c r="X1320">
        <v>1.82</v>
      </c>
      <c r="Y1320">
        <v>-50066</v>
      </c>
      <c r="Z1320">
        <v>-3338</v>
      </c>
      <c r="AA1320">
        <v>-0.1</v>
      </c>
      <c r="AB1320">
        <v>15</v>
      </c>
      <c r="AC1320">
        <v>7</v>
      </c>
      <c r="AD1320">
        <v>8</v>
      </c>
      <c r="AE1320">
        <v>46.67</v>
      </c>
      <c r="AF1320">
        <v>13</v>
      </c>
      <c r="AG1320">
        <v>3</v>
      </c>
      <c r="AH1320">
        <v>4</v>
      </c>
      <c r="AI1320">
        <v>8</v>
      </c>
    </row>
    <row r="1321" spans="1:35" x14ac:dyDescent="0.2">
      <c r="A1321" s="102">
        <v>681</v>
      </c>
      <c r="B1321">
        <v>5714</v>
      </c>
      <c r="C1321" t="s">
        <v>708</v>
      </c>
      <c r="D1321" t="s">
        <v>1254</v>
      </c>
      <c r="E1321">
        <v>3725</v>
      </c>
      <c r="F1321">
        <v>3735</v>
      </c>
      <c r="G1321">
        <v>200</v>
      </c>
      <c r="H1321" t="s">
        <v>1239</v>
      </c>
      <c r="I1321">
        <v>8020</v>
      </c>
      <c r="J1321" t="s">
        <v>1355</v>
      </c>
      <c r="K1321" t="s">
        <v>1246</v>
      </c>
      <c r="L1321">
        <v>1287</v>
      </c>
      <c r="M1321">
        <v>1268</v>
      </c>
      <c r="N1321">
        <v>600</v>
      </c>
      <c r="O1321" t="s">
        <v>1242</v>
      </c>
      <c r="P1321">
        <v>0.75754843438199704</v>
      </c>
      <c r="Q1321">
        <v>0.88632535682115499</v>
      </c>
      <c r="R1321">
        <v>0.21091772736084399</v>
      </c>
      <c r="S1321">
        <v>9.3432468221369795E-3</v>
      </c>
      <c r="T1321">
        <v>1.6111038460750799</v>
      </c>
      <c r="U1321">
        <v>1.6111038460750799</v>
      </c>
      <c r="V1321">
        <v>2.3123070539304802</v>
      </c>
      <c r="W1321">
        <v>4.12</v>
      </c>
      <c r="X1321">
        <v>1.85</v>
      </c>
      <c r="Y1321">
        <v>-50075</v>
      </c>
      <c r="Z1321">
        <v>-3338</v>
      </c>
      <c r="AA1321">
        <v>-0.08</v>
      </c>
      <c r="AB1321">
        <v>15</v>
      </c>
      <c r="AC1321">
        <v>7</v>
      </c>
      <c r="AD1321">
        <v>8</v>
      </c>
      <c r="AE1321">
        <v>46.67</v>
      </c>
      <c r="AF1321">
        <v>14</v>
      </c>
      <c r="AG1321">
        <v>4</v>
      </c>
      <c r="AH1321">
        <v>3</v>
      </c>
      <c r="AI1321">
        <v>8</v>
      </c>
    </row>
    <row r="1322" spans="1:35" x14ac:dyDescent="0.2">
      <c r="A1322" s="102">
        <v>658</v>
      </c>
      <c r="B1322">
        <v>2281</v>
      </c>
      <c r="C1322" t="s">
        <v>1090</v>
      </c>
      <c r="D1322" t="s">
        <v>1266</v>
      </c>
      <c r="E1322">
        <v>2358</v>
      </c>
      <c r="F1322">
        <v>2348</v>
      </c>
      <c r="G1322">
        <v>400</v>
      </c>
      <c r="H1322" t="s">
        <v>1242</v>
      </c>
      <c r="I1322">
        <v>9303</v>
      </c>
      <c r="J1322" t="s">
        <v>1638</v>
      </c>
      <c r="K1322" t="s">
        <v>1657</v>
      </c>
      <c r="L1322">
        <v>1375</v>
      </c>
      <c r="M1322">
        <v>1379</v>
      </c>
      <c r="N1322">
        <v>700</v>
      </c>
      <c r="O1322" t="s">
        <v>1239</v>
      </c>
      <c r="P1322">
        <v>0.81316546790091104</v>
      </c>
      <c r="Q1322">
        <v>0.88793568563244396</v>
      </c>
      <c r="R1322">
        <v>6.7092049704030599E-2</v>
      </c>
      <c r="S1322" s="15">
        <v>9.4409827864256297E-6</v>
      </c>
      <c r="T1322">
        <v>-0.19138357395960701</v>
      </c>
      <c r="U1322">
        <v>0.19138357395960701</v>
      </c>
      <c r="V1322">
        <v>0.138503839851597</v>
      </c>
      <c r="W1322">
        <v>-0.32</v>
      </c>
      <c r="X1322">
        <v>2.78</v>
      </c>
      <c r="Y1322">
        <v>-51857</v>
      </c>
      <c r="Z1322">
        <v>-2881</v>
      </c>
      <c r="AA1322">
        <v>-0.15</v>
      </c>
      <c r="AB1322">
        <v>18</v>
      </c>
      <c r="AC1322">
        <v>8</v>
      </c>
      <c r="AD1322">
        <v>10</v>
      </c>
      <c r="AE1322">
        <v>44.44</v>
      </c>
      <c r="AF1322">
        <v>12</v>
      </c>
      <c r="AG1322">
        <v>6</v>
      </c>
      <c r="AH1322">
        <v>5</v>
      </c>
      <c r="AI1322">
        <v>7</v>
      </c>
    </row>
    <row r="1323" spans="1:35" x14ac:dyDescent="0.2">
      <c r="A1323" s="102">
        <v>929</v>
      </c>
      <c r="B1323">
        <v>4527</v>
      </c>
      <c r="C1323" t="s">
        <v>1668</v>
      </c>
      <c r="D1323" t="s">
        <v>1261</v>
      </c>
      <c r="E1323">
        <v>3200</v>
      </c>
      <c r="F1323">
        <v>3230</v>
      </c>
      <c r="G1323">
        <v>300</v>
      </c>
      <c r="H1323" t="s">
        <v>1239</v>
      </c>
      <c r="I1323">
        <v>9107</v>
      </c>
      <c r="J1323" t="s">
        <v>1477</v>
      </c>
      <c r="K1323" t="s">
        <v>1478</v>
      </c>
      <c r="L1323">
        <v>1374</v>
      </c>
      <c r="M1323">
        <v>1366</v>
      </c>
      <c r="N1323">
        <v>700</v>
      </c>
      <c r="O1323" t="s">
        <v>1242</v>
      </c>
      <c r="P1323">
        <v>0.59062255181776002</v>
      </c>
      <c r="Q1323">
        <v>0.86474357283145398</v>
      </c>
      <c r="R1323" s="15">
        <v>0.40898643648102401</v>
      </c>
      <c r="S1323">
        <v>3.5210805229816199E-2</v>
      </c>
      <c r="T1323">
        <v>2.2933926803071398</v>
      </c>
      <c r="U1323">
        <v>2.2933926803071398</v>
      </c>
      <c r="V1323">
        <v>1.9023960389549399</v>
      </c>
      <c r="W1323">
        <v>16.55</v>
      </c>
      <c r="X1323">
        <v>1.32</v>
      </c>
      <c r="Y1323">
        <v>-51951</v>
      </c>
      <c r="Z1323">
        <v>-2165</v>
      </c>
      <c r="AA1323">
        <v>-0.17</v>
      </c>
      <c r="AB1323">
        <v>24</v>
      </c>
      <c r="AC1323">
        <v>12</v>
      </c>
      <c r="AD1323">
        <v>12</v>
      </c>
      <c r="AE1323">
        <v>50</v>
      </c>
      <c r="AF1323">
        <v>10</v>
      </c>
      <c r="AG1323">
        <v>9</v>
      </c>
      <c r="AH1323">
        <v>8</v>
      </c>
      <c r="AI1323">
        <v>7</v>
      </c>
    </row>
    <row r="1324" spans="1:35" x14ac:dyDescent="0.2">
      <c r="A1324" s="102">
        <v>1302</v>
      </c>
      <c r="B1324">
        <v>4819</v>
      </c>
      <c r="C1324" t="s">
        <v>1257</v>
      </c>
      <c r="D1324" t="s">
        <v>1241</v>
      </c>
      <c r="E1324">
        <v>3800</v>
      </c>
      <c r="F1324">
        <v>3795</v>
      </c>
      <c r="G1324">
        <v>200</v>
      </c>
      <c r="H1324" t="s">
        <v>1242</v>
      </c>
      <c r="I1324">
        <v>6971</v>
      </c>
      <c r="J1324" t="s">
        <v>771</v>
      </c>
      <c r="K1324" t="s">
        <v>1244</v>
      </c>
      <c r="L1324">
        <v>7151</v>
      </c>
      <c r="M1324">
        <v>7179</v>
      </c>
      <c r="N1324">
        <v>100</v>
      </c>
      <c r="O1324" t="s">
        <v>1239</v>
      </c>
      <c r="P1324">
        <v>0.545065669947986</v>
      </c>
      <c r="Q1324">
        <v>0.83612964903075504</v>
      </c>
      <c r="R1324">
        <v>0.290460638786606</v>
      </c>
      <c r="S1324">
        <v>8.8294675116626906E-2</v>
      </c>
      <c r="T1324">
        <v>-1.1587627615002101</v>
      </c>
      <c r="U1324">
        <v>1.1587627615002101</v>
      </c>
      <c r="V1324">
        <v>0.85561742722599499</v>
      </c>
      <c r="W1324">
        <v>-6.51</v>
      </c>
      <c r="X1324">
        <v>5.73</v>
      </c>
      <c r="Y1324">
        <v>-52965</v>
      </c>
      <c r="Z1324">
        <v>-5296</v>
      </c>
      <c r="AA1324">
        <v>-0.23</v>
      </c>
      <c r="AB1324">
        <v>10</v>
      </c>
      <c r="AC1324">
        <v>5</v>
      </c>
      <c r="AD1324">
        <v>5</v>
      </c>
      <c r="AE1324">
        <v>50</v>
      </c>
      <c r="AF1324">
        <v>12</v>
      </c>
      <c r="AG1324">
        <v>4</v>
      </c>
      <c r="AH1324">
        <v>5</v>
      </c>
      <c r="AI1324">
        <v>1</v>
      </c>
    </row>
    <row r="1325" spans="1:35" x14ac:dyDescent="0.2">
      <c r="A1325" s="102">
        <v>67</v>
      </c>
      <c r="B1325">
        <v>7201</v>
      </c>
      <c r="C1325" t="s">
        <v>1279</v>
      </c>
      <c r="D1325" t="s">
        <v>1256</v>
      </c>
      <c r="E1325">
        <v>484.9</v>
      </c>
      <c r="F1325">
        <v>481.4</v>
      </c>
      <c r="G1325">
        <v>2200</v>
      </c>
      <c r="H1325" t="s">
        <v>1242</v>
      </c>
      <c r="I1325">
        <v>7211</v>
      </c>
      <c r="J1325" t="s">
        <v>26</v>
      </c>
      <c r="K1325" t="s">
        <v>1256</v>
      </c>
      <c r="L1325">
        <v>388</v>
      </c>
      <c r="M1325">
        <v>386</v>
      </c>
      <c r="N1325">
        <v>2700</v>
      </c>
      <c r="O1325" t="s">
        <v>1239</v>
      </c>
      <c r="P1325">
        <v>0.89637085253896498</v>
      </c>
      <c r="Q1325">
        <v>0.95091376390502902</v>
      </c>
      <c r="R1325">
        <v>0.45384122814189798</v>
      </c>
      <c r="S1325">
        <v>1.50832778093767E-2</v>
      </c>
      <c r="T1325">
        <v>-2.52373860246326</v>
      </c>
      <c r="U1325">
        <v>2.52373860246326</v>
      </c>
      <c r="V1325">
        <v>2.6627108501914201</v>
      </c>
      <c r="W1325">
        <v>-11.16</v>
      </c>
      <c r="X1325">
        <v>1.59</v>
      </c>
      <c r="Y1325">
        <v>-54622</v>
      </c>
      <c r="Z1325">
        <v>-3414</v>
      </c>
      <c r="AA1325">
        <v>-0.17</v>
      </c>
      <c r="AB1325">
        <v>16</v>
      </c>
      <c r="AC1325">
        <v>6</v>
      </c>
      <c r="AD1325">
        <v>10</v>
      </c>
      <c r="AE1325">
        <v>37.5</v>
      </c>
      <c r="AF1325">
        <v>15</v>
      </c>
      <c r="AG1325">
        <v>4</v>
      </c>
      <c r="AH1325">
        <v>3</v>
      </c>
      <c r="AI1325">
        <v>9</v>
      </c>
    </row>
    <row r="1326" spans="1:35" x14ac:dyDescent="0.2">
      <c r="A1326" s="102">
        <v>1554</v>
      </c>
      <c r="B1326">
        <v>2206</v>
      </c>
      <c r="C1326" t="s">
        <v>581</v>
      </c>
      <c r="D1326" t="s">
        <v>1266</v>
      </c>
      <c r="E1326">
        <v>4520</v>
      </c>
      <c r="F1326">
        <v>4535</v>
      </c>
      <c r="G1326">
        <v>200</v>
      </c>
      <c r="H1326" t="s">
        <v>1239</v>
      </c>
      <c r="I1326">
        <v>7276</v>
      </c>
      <c r="J1326" t="s">
        <v>1290</v>
      </c>
      <c r="K1326" t="s">
        <v>1244</v>
      </c>
      <c r="L1326">
        <v>4410</v>
      </c>
      <c r="M1326">
        <v>4445</v>
      </c>
      <c r="N1326">
        <v>200</v>
      </c>
      <c r="O1326" t="s">
        <v>1242</v>
      </c>
      <c r="P1326">
        <v>0.88422999779462697</v>
      </c>
      <c r="Q1326">
        <v>0.81476702828488101</v>
      </c>
      <c r="R1326">
        <v>4.5509228232191497E-3</v>
      </c>
      <c r="S1326">
        <v>8.6580106496413803E-2</v>
      </c>
      <c r="T1326">
        <v>1.7591998628718699</v>
      </c>
      <c r="U1326">
        <v>1.7591998628718699</v>
      </c>
      <c r="V1326">
        <v>1.4849887928421299</v>
      </c>
      <c r="W1326">
        <v>8.2899999999999991</v>
      </c>
      <c r="X1326">
        <v>1.98</v>
      </c>
      <c r="Y1326">
        <v>-54683</v>
      </c>
      <c r="Z1326">
        <v>-6076</v>
      </c>
      <c r="AA1326">
        <v>-0.63</v>
      </c>
      <c r="AB1326">
        <v>9</v>
      </c>
      <c r="AC1326">
        <v>3</v>
      </c>
      <c r="AD1326">
        <v>6</v>
      </c>
      <c r="AE1326">
        <v>33.33</v>
      </c>
      <c r="AF1326">
        <v>10</v>
      </c>
      <c r="AG1326">
        <v>2</v>
      </c>
      <c r="AH1326">
        <v>3</v>
      </c>
      <c r="AI1326">
        <v>4</v>
      </c>
    </row>
    <row r="1327" spans="1:35" x14ac:dyDescent="0.2">
      <c r="A1327" s="102">
        <v>1326</v>
      </c>
      <c r="B1327">
        <v>4188</v>
      </c>
      <c r="C1327" t="s">
        <v>1452</v>
      </c>
      <c r="D1327" t="s">
        <v>1263</v>
      </c>
      <c r="E1327">
        <v>761</v>
      </c>
      <c r="F1327">
        <v>773.5</v>
      </c>
      <c r="G1327">
        <v>1400</v>
      </c>
      <c r="H1327" t="s">
        <v>1239</v>
      </c>
      <c r="I1327">
        <v>4203</v>
      </c>
      <c r="J1327" t="s">
        <v>665</v>
      </c>
      <c r="K1327" t="s">
        <v>1263</v>
      </c>
      <c r="L1327">
        <v>3425</v>
      </c>
      <c r="M1327">
        <v>3510</v>
      </c>
      <c r="N1327">
        <v>300</v>
      </c>
      <c r="O1327" t="s">
        <v>1242</v>
      </c>
      <c r="P1327">
        <v>0.73066419680240902</v>
      </c>
      <c r="Q1327">
        <v>0.83446087516962497</v>
      </c>
      <c r="R1327">
        <v>0.16175020954304201</v>
      </c>
      <c r="S1327">
        <v>1.18681393796779E-2</v>
      </c>
      <c r="T1327">
        <v>2.8871602147847901</v>
      </c>
      <c r="U1327">
        <v>2.8871602147847901</v>
      </c>
      <c r="V1327">
        <v>2.8683287778040998</v>
      </c>
      <c r="W1327">
        <v>11.24</v>
      </c>
      <c r="X1327">
        <v>2.84</v>
      </c>
      <c r="Y1327">
        <v>-55808</v>
      </c>
      <c r="Z1327">
        <v>-2790</v>
      </c>
      <c r="AA1327">
        <v>-0.18</v>
      </c>
      <c r="AB1327">
        <v>20</v>
      </c>
      <c r="AC1327">
        <v>8</v>
      </c>
      <c r="AD1327">
        <v>12</v>
      </c>
      <c r="AE1327">
        <v>40</v>
      </c>
      <c r="AF1327">
        <v>13</v>
      </c>
      <c r="AG1327">
        <v>5</v>
      </c>
      <c r="AH1327">
        <v>4</v>
      </c>
      <c r="AI1327">
        <v>11</v>
      </c>
    </row>
    <row r="1328" spans="1:35" x14ac:dyDescent="0.2">
      <c r="A1328" s="102">
        <v>284</v>
      </c>
      <c r="B1328">
        <v>5714</v>
      </c>
      <c r="C1328" t="s">
        <v>708</v>
      </c>
      <c r="D1328" t="s">
        <v>1254</v>
      </c>
      <c r="E1328">
        <v>3725</v>
      </c>
      <c r="F1328">
        <v>3735</v>
      </c>
      <c r="G1328">
        <v>200</v>
      </c>
      <c r="H1328" t="s">
        <v>1239</v>
      </c>
      <c r="I1328">
        <v>7729</v>
      </c>
      <c r="J1328" t="s">
        <v>544</v>
      </c>
      <c r="K1328" t="s">
        <v>1248</v>
      </c>
      <c r="L1328">
        <v>3600</v>
      </c>
      <c r="M1328">
        <v>3715</v>
      </c>
      <c r="N1328">
        <v>200</v>
      </c>
      <c r="O1328" t="s">
        <v>1242</v>
      </c>
      <c r="P1328">
        <v>0.75601112886106803</v>
      </c>
      <c r="Q1328">
        <v>0.91729968150765695</v>
      </c>
      <c r="R1328">
        <v>5.4457353416225499E-2</v>
      </c>
      <c r="S1328">
        <v>8.3747566510595194E-3</v>
      </c>
      <c r="T1328">
        <v>7.2357793960223002E-2</v>
      </c>
      <c r="U1328">
        <v>7.2357793960223002E-2</v>
      </c>
      <c r="V1328">
        <v>0.28452313831926801</v>
      </c>
      <c r="W1328">
        <v>0.31</v>
      </c>
      <c r="X1328">
        <v>0.54</v>
      </c>
      <c r="Y1328">
        <v>-56089</v>
      </c>
      <c r="Z1328">
        <v>-4674</v>
      </c>
      <c r="AA1328">
        <v>-0.11</v>
      </c>
      <c r="AB1328">
        <v>12</v>
      </c>
      <c r="AC1328">
        <v>5</v>
      </c>
      <c r="AD1328">
        <v>7</v>
      </c>
      <c r="AE1328">
        <v>41.67</v>
      </c>
      <c r="AF1328">
        <v>7</v>
      </c>
      <c r="AG1328">
        <v>5</v>
      </c>
      <c r="AH1328">
        <v>6</v>
      </c>
      <c r="AI1328">
        <v>1</v>
      </c>
    </row>
    <row r="1329" spans="1:35" x14ac:dyDescent="0.2">
      <c r="A1329" s="102">
        <v>212</v>
      </c>
      <c r="B1329">
        <v>1860</v>
      </c>
      <c r="C1329" t="s">
        <v>54</v>
      </c>
      <c r="D1329" t="s">
        <v>1249</v>
      </c>
      <c r="E1329">
        <v>678</v>
      </c>
      <c r="F1329">
        <v>678</v>
      </c>
      <c r="G1329">
        <v>1600</v>
      </c>
      <c r="H1329" t="s">
        <v>1239</v>
      </c>
      <c r="I1329">
        <v>8601</v>
      </c>
      <c r="J1329" t="s">
        <v>23</v>
      </c>
      <c r="K1329" t="s">
        <v>1428</v>
      </c>
      <c r="L1329">
        <v>510.6</v>
      </c>
      <c r="M1329">
        <v>501.5</v>
      </c>
      <c r="N1329">
        <v>2200</v>
      </c>
      <c r="O1329" t="s">
        <v>1242</v>
      </c>
      <c r="P1329">
        <v>0.572142615927</v>
      </c>
      <c r="Q1329">
        <v>0.92675816417981105</v>
      </c>
      <c r="R1329">
        <v>0.45972920706890302</v>
      </c>
      <c r="S1329">
        <v>1.95244490114031E-2</v>
      </c>
      <c r="T1329">
        <v>1.3725743169167199</v>
      </c>
      <c r="U1329">
        <v>1.3725743169167199</v>
      </c>
      <c r="V1329">
        <v>0.54647474130464702</v>
      </c>
      <c r="W1329">
        <v>3.72</v>
      </c>
      <c r="X1329">
        <v>1.71</v>
      </c>
      <c r="Y1329">
        <v>-56492</v>
      </c>
      <c r="Z1329">
        <v>-2456</v>
      </c>
      <c r="AA1329">
        <v>-0.12</v>
      </c>
      <c r="AB1329">
        <v>23</v>
      </c>
      <c r="AC1329">
        <v>12</v>
      </c>
      <c r="AD1329">
        <v>11</v>
      </c>
      <c r="AE1329">
        <v>52.17</v>
      </c>
      <c r="AF1329">
        <v>12</v>
      </c>
      <c r="AG1329">
        <v>9</v>
      </c>
      <c r="AH1329">
        <v>6</v>
      </c>
      <c r="AI1329">
        <v>8</v>
      </c>
    </row>
    <row r="1330" spans="1:35" x14ac:dyDescent="0.2">
      <c r="A1330" s="102">
        <v>888</v>
      </c>
      <c r="B1330">
        <v>2810</v>
      </c>
      <c r="C1330" t="s">
        <v>1504</v>
      </c>
      <c r="D1330" t="s">
        <v>1266</v>
      </c>
      <c r="E1330">
        <v>3315</v>
      </c>
      <c r="F1330">
        <v>3310</v>
      </c>
      <c r="G1330">
        <v>300</v>
      </c>
      <c r="H1330" t="s">
        <v>1242</v>
      </c>
      <c r="I1330">
        <v>9509</v>
      </c>
      <c r="J1330" t="s">
        <v>2159</v>
      </c>
      <c r="K1330" t="s">
        <v>1296</v>
      </c>
      <c r="L1330">
        <v>504</v>
      </c>
      <c r="M1330">
        <v>500</v>
      </c>
      <c r="N1330">
        <v>2000</v>
      </c>
      <c r="O1330" t="s">
        <v>1239</v>
      </c>
      <c r="P1330">
        <v>0.54733076495087896</v>
      </c>
      <c r="Q1330">
        <v>0.86895119123615505</v>
      </c>
      <c r="R1330">
        <v>0.28336422529692301</v>
      </c>
      <c r="S1330">
        <v>2.4953663002557799E-2</v>
      </c>
      <c r="T1330">
        <v>-2.53114859419669</v>
      </c>
      <c r="U1330">
        <v>2.53114859419669</v>
      </c>
      <c r="V1330">
        <v>2.7550778538665002</v>
      </c>
      <c r="W1330">
        <v>-8.5</v>
      </c>
      <c r="X1330">
        <v>0.7</v>
      </c>
      <c r="Y1330">
        <v>-56774</v>
      </c>
      <c r="Z1330">
        <v>-2988</v>
      </c>
      <c r="AA1330">
        <v>-0.12</v>
      </c>
      <c r="AB1330">
        <v>19</v>
      </c>
      <c r="AC1330">
        <v>9</v>
      </c>
      <c r="AD1330">
        <v>10</v>
      </c>
      <c r="AE1330">
        <v>47.37</v>
      </c>
      <c r="AF1330">
        <v>11</v>
      </c>
      <c r="AG1330">
        <v>7</v>
      </c>
      <c r="AH1330">
        <v>6</v>
      </c>
      <c r="AI1330">
        <v>6</v>
      </c>
    </row>
    <row r="1331" spans="1:35" x14ac:dyDescent="0.2">
      <c r="A1331" s="102">
        <v>773</v>
      </c>
      <c r="B1331">
        <v>1969</v>
      </c>
      <c r="C1331" t="s">
        <v>1597</v>
      </c>
      <c r="D1331" t="s">
        <v>1249</v>
      </c>
      <c r="E1331">
        <v>1784</v>
      </c>
      <c r="F1331">
        <v>1789</v>
      </c>
      <c r="G1331">
        <v>300</v>
      </c>
      <c r="H1331" t="s">
        <v>1239</v>
      </c>
      <c r="I1331">
        <v>6856</v>
      </c>
      <c r="J1331" t="s">
        <v>231</v>
      </c>
      <c r="K1331" t="s">
        <v>1244</v>
      </c>
      <c r="L1331">
        <v>6260</v>
      </c>
      <c r="M1331">
        <v>6240</v>
      </c>
      <c r="N1331">
        <v>100</v>
      </c>
      <c r="O1331" t="s">
        <v>1242</v>
      </c>
      <c r="P1331">
        <v>0.79408945772384298</v>
      </c>
      <c r="Q1331">
        <v>0.87870051147747097</v>
      </c>
      <c r="R1331">
        <v>0.139929811344217</v>
      </c>
      <c r="S1331">
        <v>6.5398572198018007E-2</v>
      </c>
      <c r="T1331">
        <v>3.4249603459330298</v>
      </c>
      <c r="U1331">
        <v>3.4249603459330298</v>
      </c>
      <c r="V1331">
        <v>2.49812023092375</v>
      </c>
      <c r="W1331">
        <v>7.55</v>
      </c>
      <c r="X1331">
        <v>13.99</v>
      </c>
      <c r="Y1331">
        <v>-57051</v>
      </c>
      <c r="Z1331">
        <v>-3170</v>
      </c>
      <c r="AA1331">
        <v>-0.15</v>
      </c>
      <c r="AB1331">
        <v>18</v>
      </c>
      <c r="AC1331">
        <v>8</v>
      </c>
      <c r="AD1331">
        <v>10</v>
      </c>
      <c r="AE1331">
        <v>44.44</v>
      </c>
      <c r="AF1331">
        <v>11</v>
      </c>
      <c r="AG1331">
        <v>7</v>
      </c>
      <c r="AH1331">
        <v>6</v>
      </c>
      <c r="AI1331">
        <v>5</v>
      </c>
    </row>
    <row r="1332" spans="1:35" x14ac:dyDescent="0.2">
      <c r="A1332" s="102">
        <v>777</v>
      </c>
      <c r="B1332">
        <v>1951</v>
      </c>
      <c r="C1332" t="s">
        <v>1658</v>
      </c>
      <c r="D1332" t="s">
        <v>1249</v>
      </c>
      <c r="E1332">
        <v>2525</v>
      </c>
      <c r="F1332">
        <v>2526</v>
      </c>
      <c r="G1332">
        <v>400</v>
      </c>
      <c r="H1332" t="s">
        <v>1242</v>
      </c>
      <c r="I1332">
        <v>8086</v>
      </c>
      <c r="J1332" t="s">
        <v>1522</v>
      </c>
      <c r="K1332" t="s">
        <v>1248</v>
      </c>
      <c r="L1332">
        <v>1209</v>
      </c>
      <c r="M1332">
        <v>1205</v>
      </c>
      <c r="N1332">
        <v>800</v>
      </c>
      <c r="O1332" t="s">
        <v>1239</v>
      </c>
      <c r="P1332">
        <v>0.75096873136369402</v>
      </c>
      <c r="Q1332">
        <v>0.87846083961440902</v>
      </c>
      <c r="R1332">
        <v>2.1837956719053399E-2</v>
      </c>
      <c r="S1332">
        <v>3.6314747224587302E-2</v>
      </c>
      <c r="T1332">
        <v>-1.6092441479680699</v>
      </c>
      <c r="U1332">
        <v>1.6092441479680699</v>
      </c>
      <c r="V1332">
        <v>1.10047553215878</v>
      </c>
      <c r="W1332">
        <v>-3.59</v>
      </c>
      <c r="X1332">
        <v>4.59</v>
      </c>
      <c r="Y1332">
        <v>-57383</v>
      </c>
      <c r="Z1332">
        <v>-3826</v>
      </c>
      <c r="AA1332">
        <v>-0.16</v>
      </c>
      <c r="AB1332">
        <v>15</v>
      </c>
      <c r="AC1332">
        <v>7</v>
      </c>
      <c r="AD1332">
        <v>8</v>
      </c>
      <c r="AE1332">
        <v>46.67</v>
      </c>
      <c r="AF1332">
        <v>13</v>
      </c>
      <c r="AG1332">
        <v>7</v>
      </c>
      <c r="AH1332">
        <v>4</v>
      </c>
      <c r="AI1332">
        <v>4</v>
      </c>
    </row>
    <row r="1333" spans="1:35" x14ac:dyDescent="0.2">
      <c r="A1333" s="102">
        <v>992</v>
      </c>
      <c r="B1333">
        <v>4553</v>
      </c>
      <c r="C1333" t="s">
        <v>1190</v>
      </c>
      <c r="D1333" t="s">
        <v>1261</v>
      </c>
      <c r="E1333">
        <v>2300</v>
      </c>
      <c r="F1333">
        <v>2305</v>
      </c>
      <c r="G1333">
        <v>500</v>
      </c>
      <c r="H1333" t="s">
        <v>1242</v>
      </c>
      <c r="I1333">
        <v>7751</v>
      </c>
      <c r="J1333" t="s">
        <v>1667</v>
      </c>
      <c r="K1333" t="s">
        <v>1244</v>
      </c>
      <c r="L1333">
        <v>2676</v>
      </c>
      <c r="M1333">
        <v>2724</v>
      </c>
      <c r="N1333">
        <v>400</v>
      </c>
      <c r="O1333" t="s">
        <v>1239</v>
      </c>
      <c r="P1333">
        <v>0.90922842753021904</v>
      </c>
      <c r="Q1333">
        <v>0.85954743950290502</v>
      </c>
      <c r="R1333">
        <v>0.103059575723267</v>
      </c>
      <c r="S1333">
        <v>1.34838131128546E-2</v>
      </c>
      <c r="T1333">
        <v>-2.0670600973912001</v>
      </c>
      <c r="U1333">
        <v>2.0670600973912001</v>
      </c>
      <c r="V1333">
        <v>1.4598890702327201</v>
      </c>
      <c r="W1333">
        <v>-7.62</v>
      </c>
      <c r="X1333">
        <v>5.77</v>
      </c>
      <c r="Y1333">
        <v>-58235</v>
      </c>
      <c r="Z1333">
        <v>-5294</v>
      </c>
      <c r="AA1333">
        <v>-0.25</v>
      </c>
      <c r="AB1333">
        <v>11</v>
      </c>
      <c r="AC1333">
        <v>5</v>
      </c>
      <c r="AD1333">
        <v>6</v>
      </c>
      <c r="AE1333">
        <v>45.45</v>
      </c>
      <c r="AF1333">
        <v>13</v>
      </c>
      <c r="AG1333">
        <v>3</v>
      </c>
      <c r="AH1333">
        <v>3</v>
      </c>
      <c r="AI1333">
        <v>5</v>
      </c>
    </row>
    <row r="1334" spans="1:35" x14ac:dyDescent="0.2">
      <c r="A1334" s="102">
        <v>1062</v>
      </c>
      <c r="B1334">
        <v>2327</v>
      </c>
      <c r="C1334" t="s">
        <v>1644</v>
      </c>
      <c r="D1334" t="s">
        <v>1241</v>
      </c>
      <c r="E1334">
        <v>3180</v>
      </c>
      <c r="F1334">
        <v>3245</v>
      </c>
      <c r="G1334">
        <v>300</v>
      </c>
      <c r="H1334" t="s">
        <v>1239</v>
      </c>
      <c r="I1334">
        <v>6544</v>
      </c>
      <c r="J1334" t="s">
        <v>1665</v>
      </c>
      <c r="K1334" t="s">
        <v>1253</v>
      </c>
      <c r="L1334">
        <v>2000</v>
      </c>
      <c r="M1334">
        <v>2147</v>
      </c>
      <c r="N1334">
        <v>500</v>
      </c>
      <c r="O1334" t="s">
        <v>1242</v>
      </c>
      <c r="P1334">
        <v>0.88067383054732895</v>
      </c>
      <c r="Q1334">
        <v>0.85464964810813804</v>
      </c>
      <c r="R1334">
        <v>7.82034625869171E-2</v>
      </c>
      <c r="S1334">
        <v>9.9469877553363603E-2</v>
      </c>
      <c r="T1334">
        <v>2.5682818970015702</v>
      </c>
      <c r="U1334">
        <v>2.5682818970015702</v>
      </c>
      <c r="V1334">
        <v>3.4143879554167</v>
      </c>
      <c r="W1334">
        <v>11.14</v>
      </c>
      <c r="X1334">
        <v>10.27</v>
      </c>
      <c r="Y1334">
        <v>-58789</v>
      </c>
      <c r="Z1334">
        <v>-4522</v>
      </c>
      <c r="AA1334">
        <v>-0.22</v>
      </c>
      <c r="AB1334">
        <v>13</v>
      </c>
      <c r="AC1334">
        <v>8</v>
      </c>
      <c r="AD1334">
        <v>5</v>
      </c>
      <c r="AE1334">
        <v>61.54</v>
      </c>
      <c r="AF1334">
        <v>8</v>
      </c>
      <c r="AG1334">
        <v>7</v>
      </c>
      <c r="AH1334">
        <v>5</v>
      </c>
      <c r="AI1334">
        <v>1</v>
      </c>
    </row>
    <row r="1335" spans="1:35" x14ac:dyDescent="0.2">
      <c r="A1335" s="102">
        <v>1033</v>
      </c>
      <c r="B1335">
        <v>4114</v>
      </c>
      <c r="C1335" t="s">
        <v>1391</v>
      </c>
      <c r="D1335" t="s">
        <v>1263</v>
      </c>
      <c r="E1335">
        <v>5830</v>
      </c>
      <c r="F1335">
        <v>5800</v>
      </c>
      <c r="G1335">
        <v>100</v>
      </c>
      <c r="H1335" t="s">
        <v>1239</v>
      </c>
      <c r="I1335">
        <v>8242</v>
      </c>
      <c r="J1335" t="s">
        <v>852</v>
      </c>
      <c r="K1335" t="s">
        <v>1264</v>
      </c>
      <c r="L1335">
        <v>900</v>
      </c>
      <c r="M1335">
        <v>896</v>
      </c>
      <c r="N1335">
        <v>600</v>
      </c>
      <c r="O1335" t="s">
        <v>1242</v>
      </c>
      <c r="P1335">
        <v>0.92819736171088596</v>
      </c>
      <c r="Q1335">
        <v>0.85645309265122804</v>
      </c>
      <c r="R1335">
        <v>2.7121699623813898E-3</v>
      </c>
      <c r="S1335">
        <v>4.19374443442673E-2</v>
      </c>
      <c r="T1335">
        <v>2.1256259047435799</v>
      </c>
      <c r="U1335">
        <v>2.1256259047435799</v>
      </c>
      <c r="V1335">
        <v>1.9876515812247699</v>
      </c>
      <c r="W1335">
        <v>12.14</v>
      </c>
      <c r="X1335">
        <v>7.31</v>
      </c>
      <c r="Y1335">
        <v>-58844</v>
      </c>
      <c r="Z1335">
        <v>-3461</v>
      </c>
      <c r="AA1335">
        <v>-0.16</v>
      </c>
      <c r="AB1335">
        <v>17</v>
      </c>
      <c r="AC1335">
        <v>9</v>
      </c>
      <c r="AD1335">
        <v>8</v>
      </c>
      <c r="AE1335">
        <v>52.94</v>
      </c>
      <c r="AF1335">
        <v>12</v>
      </c>
      <c r="AG1335">
        <v>5</v>
      </c>
      <c r="AH1335">
        <v>5</v>
      </c>
      <c r="AI1335">
        <v>7</v>
      </c>
    </row>
    <row r="1336" spans="1:35" x14ac:dyDescent="0.2">
      <c r="A1336" s="102">
        <v>556</v>
      </c>
      <c r="B1336">
        <v>5947</v>
      </c>
      <c r="C1336" t="s">
        <v>228</v>
      </c>
      <c r="D1336" t="s">
        <v>1436</v>
      </c>
      <c r="E1336">
        <v>7790</v>
      </c>
      <c r="F1336">
        <v>7950</v>
      </c>
      <c r="G1336">
        <v>100</v>
      </c>
      <c r="H1336" t="s">
        <v>1239</v>
      </c>
      <c r="I1336">
        <v>9706</v>
      </c>
      <c r="J1336" t="s">
        <v>1363</v>
      </c>
      <c r="K1336" t="s">
        <v>1260</v>
      </c>
      <c r="L1336">
        <v>4800</v>
      </c>
      <c r="M1336">
        <v>4760</v>
      </c>
      <c r="N1336">
        <v>200</v>
      </c>
      <c r="O1336" t="s">
        <v>1242</v>
      </c>
      <c r="P1336">
        <v>0.80205159155656403</v>
      </c>
      <c r="Q1336">
        <v>0.896849876524901</v>
      </c>
      <c r="R1336">
        <v>0.30730725169156903</v>
      </c>
      <c r="S1336" s="15">
        <v>3.4653987906158298E-2</v>
      </c>
      <c r="T1336">
        <v>2.7234219024992798</v>
      </c>
      <c r="U1336">
        <v>2.7234219024992798</v>
      </c>
      <c r="V1336">
        <v>1.8036461707162501</v>
      </c>
      <c r="W1336">
        <v>10.96</v>
      </c>
      <c r="X1336">
        <v>19.75</v>
      </c>
      <c r="Y1336">
        <v>-59113</v>
      </c>
      <c r="Z1336">
        <v>-11823</v>
      </c>
      <c r="AA1336">
        <v>-0.3</v>
      </c>
      <c r="AB1336">
        <v>5</v>
      </c>
      <c r="AC1336">
        <v>2</v>
      </c>
      <c r="AD1336">
        <v>3</v>
      </c>
      <c r="AE1336">
        <v>40</v>
      </c>
      <c r="AF1336">
        <v>13</v>
      </c>
      <c r="AG1336">
        <v>2</v>
      </c>
      <c r="AH1336">
        <v>2</v>
      </c>
      <c r="AI1336">
        <v>1</v>
      </c>
    </row>
    <row r="1337" spans="1:35" x14ac:dyDescent="0.2">
      <c r="A1337" s="102">
        <v>286</v>
      </c>
      <c r="B1337">
        <v>5714</v>
      </c>
      <c r="C1337" t="s">
        <v>708</v>
      </c>
      <c r="D1337" t="s">
        <v>1254</v>
      </c>
      <c r="E1337">
        <v>3725</v>
      </c>
      <c r="F1337">
        <v>3735</v>
      </c>
      <c r="G1337">
        <v>200</v>
      </c>
      <c r="H1337" t="s">
        <v>1239</v>
      </c>
      <c r="I1337">
        <v>6856</v>
      </c>
      <c r="J1337" t="s">
        <v>231</v>
      </c>
      <c r="K1337" t="s">
        <v>1244</v>
      </c>
      <c r="L1337">
        <v>6260</v>
      </c>
      <c r="M1337">
        <v>6240</v>
      </c>
      <c r="N1337">
        <v>100</v>
      </c>
      <c r="O1337" t="s">
        <v>1242</v>
      </c>
      <c r="P1337">
        <v>0.709996099555667</v>
      </c>
      <c r="Q1337">
        <v>0.91721205542898498</v>
      </c>
      <c r="R1337">
        <v>0.43664225094714698</v>
      </c>
      <c r="S1337">
        <v>1.7309796231735002E-2</v>
      </c>
      <c r="T1337">
        <v>2.5126068848287599</v>
      </c>
      <c r="U1337">
        <v>2.5126068848287599</v>
      </c>
      <c r="V1337">
        <v>2.0995785975462602</v>
      </c>
      <c r="W1337">
        <v>7.79</v>
      </c>
      <c r="X1337">
        <v>19.71</v>
      </c>
      <c r="Y1337">
        <v>-59268</v>
      </c>
      <c r="Z1337">
        <v>-4939</v>
      </c>
      <c r="AA1337">
        <v>-0.6</v>
      </c>
      <c r="AB1337">
        <v>12</v>
      </c>
      <c r="AC1337">
        <v>5</v>
      </c>
      <c r="AD1337">
        <v>7</v>
      </c>
      <c r="AE1337">
        <v>41.67</v>
      </c>
      <c r="AF1337">
        <v>10</v>
      </c>
      <c r="AG1337">
        <v>5</v>
      </c>
      <c r="AH1337">
        <v>5</v>
      </c>
      <c r="AI1337">
        <v>2</v>
      </c>
    </row>
    <row r="1338" spans="1:35" x14ac:dyDescent="0.2">
      <c r="A1338" s="102">
        <v>135</v>
      </c>
      <c r="B1338">
        <v>2267</v>
      </c>
      <c r="C1338" t="s">
        <v>1481</v>
      </c>
      <c r="D1338" t="s">
        <v>1266</v>
      </c>
      <c r="E1338">
        <v>5210</v>
      </c>
      <c r="F1338">
        <v>5210</v>
      </c>
      <c r="G1338">
        <v>200</v>
      </c>
      <c r="H1338" t="s">
        <v>1239</v>
      </c>
      <c r="I1338">
        <v>7211</v>
      </c>
      <c r="J1338" t="s">
        <v>26</v>
      </c>
      <c r="K1338" t="s">
        <v>1256</v>
      </c>
      <c r="L1338">
        <v>388</v>
      </c>
      <c r="M1338">
        <v>386</v>
      </c>
      <c r="N1338">
        <v>2700</v>
      </c>
      <c r="O1338" t="s">
        <v>1242</v>
      </c>
      <c r="P1338">
        <v>0.91659046216788498</v>
      </c>
      <c r="Q1338">
        <v>0.936922118571485</v>
      </c>
      <c r="R1338">
        <v>0.22329740177165</v>
      </c>
      <c r="S1338">
        <v>9.7524892808824402E-4</v>
      </c>
      <c r="T1338">
        <v>0.78597491886715798</v>
      </c>
      <c r="U1338">
        <v>0.78597491886715798</v>
      </c>
      <c r="V1338">
        <v>0.59102358837737001</v>
      </c>
      <c r="W1338">
        <v>2.83</v>
      </c>
      <c r="X1338">
        <v>0.02</v>
      </c>
      <c r="Y1338">
        <v>-59496</v>
      </c>
      <c r="Z1338">
        <v>-3718</v>
      </c>
      <c r="AA1338">
        <v>-0.03</v>
      </c>
      <c r="AB1338">
        <v>16</v>
      </c>
      <c r="AC1338">
        <v>7</v>
      </c>
      <c r="AD1338">
        <v>9</v>
      </c>
      <c r="AE1338">
        <v>43.75</v>
      </c>
      <c r="AF1338">
        <v>9</v>
      </c>
      <c r="AG1338">
        <v>7</v>
      </c>
      <c r="AH1338">
        <v>7</v>
      </c>
      <c r="AI1338">
        <v>2</v>
      </c>
    </row>
    <row r="1339" spans="1:35" x14ac:dyDescent="0.2">
      <c r="A1339" s="102">
        <v>232</v>
      </c>
      <c r="B1339">
        <v>2768</v>
      </c>
      <c r="C1339" t="s">
        <v>2074</v>
      </c>
      <c r="D1339" t="s">
        <v>1246</v>
      </c>
      <c r="E1339">
        <v>330</v>
      </c>
      <c r="F1339">
        <v>331</v>
      </c>
      <c r="G1339">
        <v>3200</v>
      </c>
      <c r="H1339" t="s">
        <v>1242</v>
      </c>
      <c r="I1339">
        <v>7181</v>
      </c>
      <c r="J1339" t="s">
        <v>61</v>
      </c>
      <c r="K1339" t="s">
        <v>1418</v>
      </c>
      <c r="L1339">
        <v>1780</v>
      </c>
      <c r="M1339">
        <v>1783</v>
      </c>
      <c r="N1339">
        <v>600</v>
      </c>
      <c r="O1339" t="s">
        <v>1239</v>
      </c>
      <c r="P1339">
        <v>0.61017433032601098</v>
      </c>
      <c r="Q1339">
        <v>0.92410759316202995</v>
      </c>
      <c r="R1339">
        <v>7.3746426500757396E-3</v>
      </c>
      <c r="S1339">
        <v>2.97821321024156E-2</v>
      </c>
      <c r="T1339">
        <v>-0.112843434926753</v>
      </c>
      <c r="U1339">
        <v>0.112843434926753</v>
      </c>
      <c r="V1339">
        <v>3.0396574038290901E-2</v>
      </c>
      <c r="W1339">
        <v>-0.33</v>
      </c>
      <c r="X1339">
        <v>0.99</v>
      </c>
      <c r="Y1339">
        <v>-60135</v>
      </c>
      <c r="Z1339">
        <v>-3007</v>
      </c>
      <c r="AA1339">
        <v>-0.13</v>
      </c>
      <c r="AB1339">
        <v>20</v>
      </c>
      <c r="AC1339">
        <v>10</v>
      </c>
      <c r="AD1339">
        <v>10</v>
      </c>
      <c r="AE1339">
        <v>50</v>
      </c>
      <c r="AF1339">
        <v>12</v>
      </c>
      <c r="AG1339">
        <v>6</v>
      </c>
      <c r="AH1339">
        <v>6</v>
      </c>
      <c r="AI1339">
        <v>8</v>
      </c>
    </row>
    <row r="1340" spans="1:35" x14ac:dyDescent="0.2">
      <c r="A1340" s="102">
        <v>230</v>
      </c>
      <c r="B1340">
        <v>1719</v>
      </c>
      <c r="C1340" t="s">
        <v>545</v>
      </c>
      <c r="D1340" t="s">
        <v>1249</v>
      </c>
      <c r="E1340">
        <v>823</v>
      </c>
      <c r="F1340">
        <v>836</v>
      </c>
      <c r="G1340">
        <v>900</v>
      </c>
      <c r="H1340" t="s">
        <v>1242</v>
      </c>
      <c r="I1340">
        <v>7729</v>
      </c>
      <c r="J1340" t="s">
        <v>544</v>
      </c>
      <c r="K1340" t="s">
        <v>1248</v>
      </c>
      <c r="L1340">
        <v>3600</v>
      </c>
      <c r="M1340">
        <v>3715</v>
      </c>
      <c r="N1340">
        <v>200</v>
      </c>
      <c r="O1340" t="s">
        <v>1239</v>
      </c>
      <c r="P1340">
        <v>0.84096730300122602</v>
      </c>
      <c r="Q1340">
        <v>0.92446075521738003</v>
      </c>
      <c r="R1340">
        <v>1.4808025215439599E-2</v>
      </c>
      <c r="S1340">
        <v>5.8018513650016701E-2</v>
      </c>
      <c r="T1340">
        <v>-0.50094654420114204</v>
      </c>
      <c r="U1340">
        <v>0.50094654420114204</v>
      </c>
      <c r="V1340">
        <v>0.73712629841708199</v>
      </c>
      <c r="W1340">
        <v>-2.04</v>
      </c>
      <c r="X1340">
        <v>1.27</v>
      </c>
      <c r="Y1340">
        <v>-60249</v>
      </c>
      <c r="Z1340">
        <v>-3766</v>
      </c>
      <c r="AA1340">
        <v>-0.33</v>
      </c>
      <c r="AB1340">
        <v>16</v>
      </c>
      <c r="AC1340">
        <v>7</v>
      </c>
      <c r="AD1340">
        <v>9</v>
      </c>
      <c r="AE1340">
        <v>43.75</v>
      </c>
      <c r="AF1340">
        <v>9</v>
      </c>
      <c r="AG1340">
        <v>7</v>
      </c>
      <c r="AH1340">
        <v>7</v>
      </c>
      <c r="AI1340">
        <v>2</v>
      </c>
    </row>
    <row r="1341" spans="1:35" x14ac:dyDescent="0.2">
      <c r="A1341" s="102">
        <v>1029</v>
      </c>
      <c r="B1341">
        <v>3405</v>
      </c>
      <c r="C1341" t="s">
        <v>1915</v>
      </c>
      <c r="D1341" t="s">
        <v>1263</v>
      </c>
      <c r="E1341">
        <v>1200</v>
      </c>
      <c r="F1341">
        <v>1214</v>
      </c>
      <c r="G1341">
        <v>900</v>
      </c>
      <c r="H1341" t="s">
        <v>1239</v>
      </c>
      <c r="I1341">
        <v>4202</v>
      </c>
      <c r="J1341" t="s">
        <v>46</v>
      </c>
      <c r="K1341" t="s">
        <v>1263</v>
      </c>
      <c r="L1341">
        <v>944</v>
      </c>
      <c r="M1341">
        <v>956</v>
      </c>
      <c r="N1341">
        <v>1100</v>
      </c>
      <c r="O1341" t="s">
        <v>1242</v>
      </c>
      <c r="P1341">
        <v>0.67269692623819599</v>
      </c>
      <c r="Q1341">
        <v>0.85675678361155505</v>
      </c>
      <c r="R1341">
        <v>0.30856508692001</v>
      </c>
      <c r="S1341">
        <v>3.1789382280362898E-2</v>
      </c>
      <c r="T1341">
        <v>0.27287921592557501</v>
      </c>
      <c r="U1341">
        <v>0.27287921592557501</v>
      </c>
      <c r="V1341">
        <v>0.41182621002455699</v>
      </c>
      <c r="W1341">
        <v>0.77</v>
      </c>
      <c r="X1341">
        <v>3.75</v>
      </c>
      <c r="Y1341">
        <v>-60663</v>
      </c>
      <c r="Z1341">
        <v>-3193</v>
      </c>
      <c r="AA1341">
        <v>-0.12</v>
      </c>
      <c r="AB1341">
        <v>19</v>
      </c>
      <c r="AC1341">
        <v>10</v>
      </c>
      <c r="AD1341">
        <v>9</v>
      </c>
      <c r="AE1341">
        <v>52.63</v>
      </c>
      <c r="AF1341">
        <v>12</v>
      </c>
      <c r="AG1341">
        <v>7</v>
      </c>
      <c r="AH1341">
        <v>4</v>
      </c>
      <c r="AI1341">
        <v>8</v>
      </c>
    </row>
    <row r="1342" spans="1:35" x14ac:dyDescent="0.2">
      <c r="A1342" s="102">
        <v>589</v>
      </c>
      <c r="B1342">
        <v>2001</v>
      </c>
      <c r="C1342" t="s">
        <v>1160</v>
      </c>
      <c r="D1342" t="s">
        <v>1266</v>
      </c>
      <c r="E1342">
        <v>1630</v>
      </c>
      <c r="F1342">
        <v>1606</v>
      </c>
      <c r="G1342">
        <v>600</v>
      </c>
      <c r="H1342" t="s">
        <v>1239</v>
      </c>
      <c r="I1342">
        <v>3865</v>
      </c>
      <c r="J1342" t="s">
        <v>1189</v>
      </c>
      <c r="K1342" t="s">
        <v>1453</v>
      </c>
      <c r="L1342">
        <v>460</v>
      </c>
      <c r="M1342">
        <v>476</v>
      </c>
      <c r="N1342">
        <v>2000</v>
      </c>
      <c r="O1342" t="s">
        <v>1242</v>
      </c>
      <c r="P1342">
        <v>0.88851585821963197</v>
      </c>
      <c r="Q1342">
        <v>0.89441028346302098</v>
      </c>
      <c r="R1342">
        <v>8.9227135480294303E-4</v>
      </c>
      <c r="S1342" s="15">
        <v>1.4424713182643999E-2</v>
      </c>
      <c r="T1342">
        <v>2.4043251952187901</v>
      </c>
      <c r="U1342">
        <v>2.4043251952187901</v>
      </c>
      <c r="V1342">
        <v>2.2333697968255399</v>
      </c>
      <c r="W1342">
        <v>8.15</v>
      </c>
      <c r="X1342">
        <v>1.2</v>
      </c>
      <c r="Y1342">
        <v>-60833</v>
      </c>
      <c r="Z1342">
        <v>-2897</v>
      </c>
      <c r="AA1342">
        <v>-0.05</v>
      </c>
      <c r="AB1342">
        <v>21</v>
      </c>
      <c r="AC1342">
        <v>9</v>
      </c>
      <c r="AD1342">
        <v>12</v>
      </c>
      <c r="AE1342">
        <v>42.86</v>
      </c>
      <c r="AF1342">
        <v>11</v>
      </c>
      <c r="AG1342">
        <v>7</v>
      </c>
      <c r="AH1342">
        <v>7</v>
      </c>
      <c r="AI1342">
        <v>7</v>
      </c>
    </row>
    <row r="1343" spans="1:35" x14ac:dyDescent="0.2">
      <c r="A1343" s="102">
        <v>551</v>
      </c>
      <c r="B1343">
        <v>2001</v>
      </c>
      <c r="C1343" t="s">
        <v>1160</v>
      </c>
      <c r="D1343" t="s">
        <v>1266</v>
      </c>
      <c r="E1343">
        <v>1630</v>
      </c>
      <c r="F1343">
        <v>1606</v>
      </c>
      <c r="G1343">
        <v>600</v>
      </c>
      <c r="H1343" t="s">
        <v>1239</v>
      </c>
      <c r="I1343">
        <v>5401</v>
      </c>
      <c r="J1343" t="s">
        <v>1574</v>
      </c>
      <c r="K1343" t="s">
        <v>1292</v>
      </c>
      <c r="L1343">
        <v>1289.5</v>
      </c>
      <c r="M1343">
        <v>1270.5</v>
      </c>
      <c r="N1343">
        <v>800</v>
      </c>
      <c r="O1343" t="s">
        <v>1242</v>
      </c>
      <c r="P1343">
        <v>0.81254227933368095</v>
      </c>
      <c r="Q1343">
        <v>0.89731628714676503</v>
      </c>
      <c r="R1343">
        <v>7.9989868037817005E-2</v>
      </c>
      <c r="S1343">
        <v>4.5604526232934497E-2</v>
      </c>
      <c r="T1343">
        <v>3.5854262157874</v>
      </c>
      <c r="U1343">
        <v>3.5854262157874</v>
      </c>
      <c r="V1343">
        <v>3.0903097231599901</v>
      </c>
      <c r="W1343">
        <v>16.149999999999999</v>
      </c>
      <c r="X1343">
        <v>5.48</v>
      </c>
      <c r="Y1343">
        <v>-61176</v>
      </c>
      <c r="Z1343">
        <v>-3399</v>
      </c>
      <c r="AA1343">
        <v>-0.14000000000000001</v>
      </c>
      <c r="AB1343">
        <v>18</v>
      </c>
      <c r="AC1343">
        <v>8</v>
      </c>
      <c r="AD1343">
        <v>10</v>
      </c>
      <c r="AE1343">
        <v>44.44</v>
      </c>
      <c r="AF1343">
        <v>15</v>
      </c>
      <c r="AG1343">
        <v>4</v>
      </c>
      <c r="AH1343">
        <v>5</v>
      </c>
      <c r="AI1343">
        <v>9</v>
      </c>
    </row>
    <row r="1344" spans="1:35" x14ac:dyDescent="0.2">
      <c r="A1344" s="102">
        <v>1375</v>
      </c>
      <c r="B1344">
        <v>1812</v>
      </c>
      <c r="C1344" t="s">
        <v>1335</v>
      </c>
      <c r="D1344" t="s">
        <v>1249</v>
      </c>
      <c r="E1344">
        <v>1206</v>
      </c>
      <c r="F1344">
        <v>1220</v>
      </c>
      <c r="G1344">
        <v>900</v>
      </c>
      <c r="H1344" t="s">
        <v>1242</v>
      </c>
      <c r="I1344">
        <v>7181</v>
      </c>
      <c r="J1344" t="s">
        <v>61</v>
      </c>
      <c r="K1344" t="s">
        <v>1418</v>
      </c>
      <c r="L1344">
        <v>1780</v>
      </c>
      <c r="M1344">
        <v>1783</v>
      </c>
      <c r="N1344">
        <v>600</v>
      </c>
      <c r="O1344" t="s">
        <v>1239</v>
      </c>
      <c r="P1344">
        <v>0.639437034505422</v>
      </c>
      <c r="Q1344">
        <v>0.83029502779005404</v>
      </c>
      <c r="R1344" s="15">
        <v>0.296739134699955</v>
      </c>
      <c r="S1344">
        <v>6.4937622073915598E-3</v>
      </c>
      <c r="T1344">
        <v>-1.912540552604</v>
      </c>
      <c r="U1344">
        <v>1.912540552604</v>
      </c>
      <c r="V1344">
        <v>1.9020190414764699</v>
      </c>
      <c r="W1344">
        <v>-12.32</v>
      </c>
      <c r="X1344">
        <v>2.64</v>
      </c>
      <c r="Y1344">
        <v>-62834</v>
      </c>
      <c r="Z1344">
        <v>-3491</v>
      </c>
      <c r="AA1344">
        <v>-0.19</v>
      </c>
      <c r="AB1344">
        <v>18</v>
      </c>
      <c r="AC1344">
        <v>9</v>
      </c>
      <c r="AD1344">
        <v>9</v>
      </c>
      <c r="AE1344">
        <v>50</v>
      </c>
      <c r="AF1344">
        <v>14</v>
      </c>
      <c r="AG1344">
        <v>3</v>
      </c>
      <c r="AH1344">
        <v>4</v>
      </c>
      <c r="AI1344">
        <v>11</v>
      </c>
    </row>
    <row r="1345" spans="1:35" x14ac:dyDescent="0.2">
      <c r="A1345" s="102">
        <v>156</v>
      </c>
      <c r="B1345">
        <v>6370</v>
      </c>
      <c r="C1345" t="s">
        <v>1480</v>
      </c>
      <c r="D1345" t="s">
        <v>1251</v>
      </c>
      <c r="E1345">
        <v>3090</v>
      </c>
      <c r="F1345">
        <v>3055</v>
      </c>
      <c r="G1345">
        <v>300</v>
      </c>
      <c r="H1345" t="s">
        <v>1242</v>
      </c>
      <c r="I1345">
        <v>6976</v>
      </c>
      <c r="J1345" t="s">
        <v>772</v>
      </c>
      <c r="K1345" t="s">
        <v>1244</v>
      </c>
      <c r="L1345">
        <v>3360</v>
      </c>
      <c r="M1345">
        <v>3425</v>
      </c>
      <c r="N1345">
        <v>300</v>
      </c>
      <c r="O1345" t="s">
        <v>1239</v>
      </c>
      <c r="P1345">
        <v>0.65578985494713604</v>
      </c>
      <c r="Q1345">
        <v>0.93305054805842702</v>
      </c>
      <c r="R1345">
        <v>2.7293919076864601E-3</v>
      </c>
      <c r="S1345">
        <v>4.5595417464975002E-4</v>
      </c>
      <c r="T1345">
        <v>-1.7530938870089301</v>
      </c>
      <c r="U1345">
        <v>1.7530938870089301</v>
      </c>
      <c r="V1345">
        <v>1.5080450195502599</v>
      </c>
      <c r="W1345">
        <v>-12.34</v>
      </c>
      <c r="X1345">
        <v>10.8</v>
      </c>
      <c r="Y1345">
        <v>-62938</v>
      </c>
      <c r="Z1345">
        <v>-3147</v>
      </c>
      <c r="AA1345">
        <v>-0.22</v>
      </c>
      <c r="AB1345">
        <v>20</v>
      </c>
      <c r="AC1345">
        <v>12</v>
      </c>
      <c r="AD1345">
        <v>8</v>
      </c>
      <c r="AE1345">
        <v>60</v>
      </c>
      <c r="AF1345">
        <v>10</v>
      </c>
      <c r="AG1345">
        <v>10</v>
      </c>
      <c r="AH1345">
        <v>6</v>
      </c>
      <c r="AI1345">
        <v>4</v>
      </c>
    </row>
    <row r="1346" spans="1:35" x14ac:dyDescent="0.2">
      <c r="A1346" s="102">
        <v>1210</v>
      </c>
      <c r="B1346">
        <v>6268</v>
      </c>
      <c r="C1346" t="s">
        <v>1654</v>
      </c>
      <c r="D1346" t="s">
        <v>1251</v>
      </c>
      <c r="E1346">
        <v>2999</v>
      </c>
      <c r="F1346">
        <v>3070</v>
      </c>
      <c r="G1346">
        <v>200</v>
      </c>
      <c r="H1346" t="s">
        <v>1239</v>
      </c>
      <c r="I1346">
        <v>6856</v>
      </c>
      <c r="J1346" t="s">
        <v>231</v>
      </c>
      <c r="K1346" t="s">
        <v>1244</v>
      </c>
      <c r="L1346">
        <v>6260</v>
      </c>
      <c r="M1346">
        <v>6240</v>
      </c>
      <c r="N1346">
        <v>100</v>
      </c>
      <c r="O1346" t="s">
        <v>1242</v>
      </c>
      <c r="P1346">
        <v>0.63191424143553598</v>
      </c>
      <c r="Q1346">
        <v>0.84385127308796404</v>
      </c>
      <c r="R1346">
        <v>2.9065602255085699E-2</v>
      </c>
      <c r="S1346">
        <v>3.5650287615737103E-2</v>
      </c>
      <c r="T1346">
        <v>2.3899514690429098</v>
      </c>
      <c r="U1346">
        <v>2.3899514690429098</v>
      </c>
      <c r="V1346">
        <v>1.8899931682645199</v>
      </c>
      <c r="W1346">
        <v>6.54</v>
      </c>
      <c r="X1346">
        <v>1.6</v>
      </c>
      <c r="Y1346">
        <v>-63517</v>
      </c>
      <c r="Z1346">
        <v>-6352</v>
      </c>
      <c r="AA1346">
        <v>-0.41</v>
      </c>
      <c r="AB1346">
        <v>10</v>
      </c>
      <c r="AC1346">
        <v>5</v>
      </c>
      <c r="AD1346">
        <v>5</v>
      </c>
      <c r="AE1346">
        <v>50</v>
      </c>
      <c r="AF1346">
        <v>9</v>
      </c>
      <c r="AG1346">
        <v>5</v>
      </c>
      <c r="AH1346">
        <v>4</v>
      </c>
      <c r="AI1346">
        <v>1</v>
      </c>
    </row>
    <row r="1347" spans="1:35" x14ac:dyDescent="0.2">
      <c r="A1347" s="102">
        <v>525</v>
      </c>
      <c r="B1347">
        <v>2607</v>
      </c>
      <c r="C1347" t="s">
        <v>1267</v>
      </c>
      <c r="D1347" t="s">
        <v>1266</v>
      </c>
      <c r="E1347">
        <v>2641</v>
      </c>
      <c r="F1347">
        <v>2604</v>
      </c>
      <c r="G1347">
        <v>400</v>
      </c>
      <c r="H1347" t="s">
        <v>1239</v>
      </c>
      <c r="I1347">
        <v>7201</v>
      </c>
      <c r="J1347" t="s">
        <v>1279</v>
      </c>
      <c r="K1347" t="s">
        <v>1256</v>
      </c>
      <c r="L1347">
        <v>484.9</v>
      </c>
      <c r="M1347">
        <v>481.4</v>
      </c>
      <c r="N1347">
        <v>2200</v>
      </c>
      <c r="O1347" t="s">
        <v>1242</v>
      </c>
      <c r="P1347">
        <v>0.90279039546103901</v>
      </c>
      <c r="Q1347">
        <v>0.89872108452084898</v>
      </c>
      <c r="R1347">
        <v>7.1931876773803305E-2</v>
      </c>
      <c r="S1347">
        <v>1.4883188571941699E-2</v>
      </c>
      <c r="T1347">
        <v>2.4433997404604302</v>
      </c>
      <c r="U1347">
        <v>2.4433997404604302</v>
      </c>
      <c r="V1347">
        <v>2.7688145441760601</v>
      </c>
      <c r="W1347">
        <v>12.62</v>
      </c>
      <c r="X1347">
        <v>1.68</v>
      </c>
      <c r="Y1347">
        <v>-63657</v>
      </c>
      <c r="Z1347">
        <v>-2546</v>
      </c>
      <c r="AA1347">
        <v>-0.09</v>
      </c>
      <c r="AB1347">
        <v>25</v>
      </c>
      <c r="AC1347">
        <v>11</v>
      </c>
      <c r="AD1347">
        <v>14</v>
      </c>
      <c r="AE1347">
        <v>44</v>
      </c>
      <c r="AF1347">
        <v>11</v>
      </c>
      <c r="AG1347">
        <v>8</v>
      </c>
      <c r="AH1347">
        <v>8</v>
      </c>
      <c r="AI1347">
        <v>9</v>
      </c>
    </row>
    <row r="1348" spans="1:35" x14ac:dyDescent="0.2">
      <c r="A1348" s="102">
        <v>628</v>
      </c>
      <c r="B1348">
        <v>1969</v>
      </c>
      <c r="C1348" t="s">
        <v>1597</v>
      </c>
      <c r="D1348" t="s">
        <v>1249</v>
      </c>
      <c r="E1348">
        <v>1784</v>
      </c>
      <c r="F1348">
        <v>1789</v>
      </c>
      <c r="G1348">
        <v>500</v>
      </c>
      <c r="H1348" t="s">
        <v>1239</v>
      </c>
      <c r="I1348">
        <v>9706</v>
      </c>
      <c r="J1348" t="s">
        <v>1363</v>
      </c>
      <c r="K1348" t="s">
        <v>1260</v>
      </c>
      <c r="L1348">
        <v>4800</v>
      </c>
      <c r="M1348">
        <v>4760</v>
      </c>
      <c r="N1348">
        <v>200</v>
      </c>
      <c r="O1348" t="s">
        <v>1242</v>
      </c>
      <c r="P1348">
        <v>0.66812499893980903</v>
      </c>
      <c r="Q1348">
        <v>0.89029153109449499</v>
      </c>
      <c r="R1348">
        <v>0.176102556620054</v>
      </c>
      <c r="S1348">
        <v>4.7391539844322296E-3</v>
      </c>
      <c r="T1348">
        <v>1.73438181741368</v>
      </c>
      <c r="U1348">
        <v>1.73438181741368</v>
      </c>
      <c r="V1348">
        <v>1.06073111498505</v>
      </c>
      <c r="W1348">
        <v>8.35</v>
      </c>
      <c r="X1348">
        <v>6.04</v>
      </c>
      <c r="Y1348">
        <v>-64839</v>
      </c>
      <c r="Z1348">
        <v>-3602</v>
      </c>
      <c r="AA1348">
        <v>-0.13</v>
      </c>
      <c r="AB1348">
        <v>18</v>
      </c>
      <c r="AC1348">
        <v>9</v>
      </c>
      <c r="AD1348">
        <v>9</v>
      </c>
      <c r="AE1348">
        <v>50</v>
      </c>
      <c r="AF1348">
        <v>14</v>
      </c>
      <c r="AG1348">
        <v>6</v>
      </c>
      <c r="AH1348">
        <v>6</v>
      </c>
      <c r="AI1348">
        <v>6</v>
      </c>
    </row>
    <row r="1349" spans="1:35" x14ac:dyDescent="0.2">
      <c r="A1349" s="102">
        <v>664</v>
      </c>
      <c r="B1349">
        <v>7327</v>
      </c>
      <c r="C1349" t="s">
        <v>1487</v>
      </c>
      <c r="D1349" t="s">
        <v>1294</v>
      </c>
      <c r="E1349">
        <v>2484</v>
      </c>
      <c r="F1349">
        <v>2453</v>
      </c>
      <c r="G1349">
        <v>400</v>
      </c>
      <c r="H1349" t="s">
        <v>1239</v>
      </c>
      <c r="I1349">
        <v>9603</v>
      </c>
      <c r="J1349" t="s">
        <v>1412</v>
      </c>
      <c r="K1349" t="s">
        <v>1253</v>
      </c>
      <c r="L1349">
        <v>2318</v>
      </c>
      <c r="M1349">
        <v>2329</v>
      </c>
      <c r="N1349">
        <v>400</v>
      </c>
      <c r="O1349" t="s">
        <v>1242</v>
      </c>
      <c r="P1349">
        <v>0.96207694395108501</v>
      </c>
      <c r="Q1349">
        <v>0.88759232706233104</v>
      </c>
      <c r="R1349">
        <v>9.2816279314095904E-2</v>
      </c>
      <c r="S1349">
        <v>4.64455983516842E-2</v>
      </c>
      <c r="T1349">
        <v>1.62907242232774</v>
      </c>
      <c r="U1349">
        <v>1.62907242232774</v>
      </c>
      <c r="V1349">
        <v>1.14148429145532</v>
      </c>
      <c r="W1349">
        <v>4.76</v>
      </c>
      <c r="X1349">
        <v>5.0599999999999996</v>
      </c>
      <c r="Y1349">
        <v>-65352</v>
      </c>
      <c r="Z1349">
        <v>-16338</v>
      </c>
      <c r="AA1349">
        <v>-0.72</v>
      </c>
      <c r="AB1349">
        <v>4</v>
      </c>
      <c r="AC1349">
        <v>2</v>
      </c>
      <c r="AD1349">
        <v>2</v>
      </c>
      <c r="AE1349">
        <v>50</v>
      </c>
      <c r="AF1349">
        <v>16</v>
      </c>
      <c r="AG1349">
        <v>0</v>
      </c>
      <c r="AH1349">
        <v>1</v>
      </c>
      <c r="AI1349">
        <v>3</v>
      </c>
    </row>
    <row r="1350" spans="1:35" x14ac:dyDescent="0.2">
      <c r="A1350" s="102">
        <v>741</v>
      </c>
      <c r="B1350">
        <v>4005</v>
      </c>
      <c r="C1350" t="s">
        <v>1479</v>
      </c>
      <c r="D1350" t="s">
        <v>1263</v>
      </c>
      <c r="E1350">
        <v>425</v>
      </c>
      <c r="F1350">
        <v>430</v>
      </c>
      <c r="G1350">
        <v>2100</v>
      </c>
      <c r="H1350" t="s">
        <v>1239</v>
      </c>
      <c r="I1350">
        <v>4324</v>
      </c>
      <c r="J1350" t="s">
        <v>1471</v>
      </c>
      <c r="K1350" t="s">
        <v>1253</v>
      </c>
      <c r="L1350">
        <v>3060</v>
      </c>
      <c r="M1350">
        <v>3060</v>
      </c>
      <c r="N1350">
        <v>300</v>
      </c>
      <c r="O1350" t="s">
        <v>1242</v>
      </c>
      <c r="P1350">
        <v>0.86094203350605703</v>
      </c>
      <c r="Q1350">
        <v>0.88127889308646001</v>
      </c>
      <c r="R1350">
        <v>0.23607982923396201</v>
      </c>
      <c r="S1350">
        <v>2.7228836404085501E-3</v>
      </c>
      <c r="T1350">
        <v>3.5595011506424998</v>
      </c>
      <c r="U1350">
        <v>3.5595011506424998</v>
      </c>
      <c r="V1350">
        <v>2.0387434884956601</v>
      </c>
      <c r="W1350">
        <v>9.26</v>
      </c>
      <c r="X1350">
        <v>1.63</v>
      </c>
      <c r="Y1350">
        <v>-66031</v>
      </c>
      <c r="Z1350">
        <v>-3884</v>
      </c>
      <c r="AA1350">
        <v>-0.12</v>
      </c>
      <c r="AB1350">
        <v>17</v>
      </c>
      <c r="AC1350">
        <v>9</v>
      </c>
      <c r="AD1350">
        <v>8</v>
      </c>
      <c r="AE1350">
        <v>52.94</v>
      </c>
      <c r="AF1350">
        <v>13</v>
      </c>
      <c r="AG1350">
        <v>5</v>
      </c>
      <c r="AH1350">
        <v>6</v>
      </c>
      <c r="AI1350">
        <v>6</v>
      </c>
    </row>
    <row r="1351" spans="1:35" x14ac:dyDescent="0.2">
      <c r="A1351" s="102">
        <v>162</v>
      </c>
      <c r="B1351">
        <v>4204</v>
      </c>
      <c r="C1351" t="s">
        <v>227</v>
      </c>
      <c r="D1351" t="s">
        <v>1263</v>
      </c>
      <c r="E1351">
        <v>1686</v>
      </c>
      <c r="F1351">
        <v>1732</v>
      </c>
      <c r="G1351">
        <v>500</v>
      </c>
      <c r="H1351" t="s">
        <v>1242</v>
      </c>
      <c r="I1351">
        <v>5947</v>
      </c>
      <c r="J1351" t="s">
        <v>228</v>
      </c>
      <c r="K1351" t="s">
        <v>1436</v>
      </c>
      <c r="L1351">
        <v>7790</v>
      </c>
      <c r="M1351">
        <v>7950</v>
      </c>
      <c r="N1351">
        <v>100</v>
      </c>
      <c r="O1351" t="s">
        <v>1239</v>
      </c>
      <c r="P1351">
        <v>0.62015612066525805</v>
      </c>
      <c r="Q1351">
        <v>0.93184856692592499</v>
      </c>
      <c r="R1351">
        <v>3.9402600097641498E-4</v>
      </c>
      <c r="S1351">
        <v>8.4309688703391897E-4</v>
      </c>
      <c r="T1351">
        <v>-1.3405090047311701</v>
      </c>
      <c r="U1351">
        <v>1.3405090047311701</v>
      </c>
      <c r="V1351">
        <v>1.2228533265064001</v>
      </c>
      <c r="W1351">
        <v>-4.29</v>
      </c>
      <c r="X1351">
        <v>8.93</v>
      </c>
      <c r="Y1351">
        <v>-66469</v>
      </c>
      <c r="Z1351">
        <v>-4431</v>
      </c>
      <c r="AA1351">
        <v>-0.05</v>
      </c>
      <c r="AB1351">
        <v>15</v>
      </c>
      <c r="AC1351">
        <v>8</v>
      </c>
      <c r="AD1351">
        <v>7</v>
      </c>
      <c r="AE1351">
        <v>53.33</v>
      </c>
      <c r="AF1351">
        <v>16</v>
      </c>
      <c r="AG1351">
        <v>5</v>
      </c>
      <c r="AH1351">
        <v>2</v>
      </c>
      <c r="AI1351">
        <v>8</v>
      </c>
    </row>
    <row r="1352" spans="1:35" x14ac:dyDescent="0.2">
      <c r="A1352" s="102">
        <v>902</v>
      </c>
      <c r="B1352">
        <v>3076</v>
      </c>
      <c r="C1352" t="s">
        <v>1553</v>
      </c>
      <c r="D1352" t="s">
        <v>1246</v>
      </c>
      <c r="E1352">
        <v>1640</v>
      </c>
      <c r="F1352">
        <v>1630</v>
      </c>
      <c r="G1352">
        <v>700</v>
      </c>
      <c r="H1352" t="s">
        <v>1239</v>
      </c>
      <c r="I1352">
        <v>6770</v>
      </c>
      <c r="J1352" t="s">
        <v>22</v>
      </c>
      <c r="K1352" t="s">
        <v>1244</v>
      </c>
      <c r="L1352">
        <v>1722</v>
      </c>
      <c r="M1352">
        <v>1786</v>
      </c>
      <c r="N1352">
        <v>600</v>
      </c>
      <c r="O1352" t="s">
        <v>1242</v>
      </c>
      <c r="P1352">
        <v>0.89511686833659099</v>
      </c>
      <c r="Q1352">
        <v>0.86737484536348597</v>
      </c>
      <c r="R1352">
        <v>9.6907168915045406E-3</v>
      </c>
      <c r="S1352">
        <v>2.1117506931713399E-2</v>
      </c>
      <c r="T1352">
        <v>1.2144075767460101</v>
      </c>
      <c r="U1352">
        <v>1.2144075767460101</v>
      </c>
      <c r="V1352">
        <v>1.5433484882881301</v>
      </c>
      <c r="W1352">
        <v>8.65</v>
      </c>
      <c r="X1352">
        <v>6.48</v>
      </c>
      <c r="Y1352">
        <v>-67011</v>
      </c>
      <c r="Z1352">
        <v>-3723</v>
      </c>
      <c r="AA1352">
        <v>-0.19</v>
      </c>
      <c r="AB1352">
        <v>18</v>
      </c>
      <c r="AC1352">
        <v>9</v>
      </c>
      <c r="AD1352">
        <v>9</v>
      </c>
      <c r="AE1352">
        <v>50</v>
      </c>
      <c r="AF1352">
        <v>11</v>
      </c>
      <c r="AG1352">
        <v>7</v>
      </c>
      <c r="AH1352">
        <v>8</v>
      </c>
      <c r="AI1352">
        <v>3</v>
      </c>
    </row>
    <row r="1353" spans="1:35" x14ac:dyDescent="0.2">
      <c r="A1353" s="102">
        <v>371</v>
      </c>
      <c r="B1353">
        <v>6302</v>
      </c>
      <c r="C1353" t="s">
        <v>1495</v>
      </c>
      <c r="D1353" t="s">
        <v>1251</v>
      </c>
      <c r="E1353">
        <v>2488</v>
      </c>
      <c r="F1353">
        <v>2500</v>
      </c>
      <c r="G1353">
        <v>400</v>
      </c>
      <c r="H1353" t="s">
        <v>1239</v>
      </c>
      <c r="I1353">
        <v>7201</v>
      </c>
      <c r="J1353" t="s">
        <v>1279</v>
      </c>
      <c r="K1353" t="s">
        <v>1256</v>
      </c>
      <c r="L1353">
        <v>484.9</v>
      </c>
      <c r="M1353">
        <v>481.4</v>
      </c>
      <c r="N1353">
        <v>2100</v>
      </c>
      <c r="O1353" t="s">
        <v>1242</v>
      </c>
      <c r="P1353">
        <v>0.92859927828617295</v>
      </c>
      <c r="Q1353">
        <v>0.90928345300568403</v>
      </c>
      <c r="R1353">
        <v>0.208705782128004</v>
      </c>
      <c r="S1353">
        <v>5.9506923604424201E-2</v>
      </c>
      <c r="T1353">
        <v>1.7620436390531899</v>
      </c>
      <c r="U1353">
        <v>1.7620436390531899</v>
      </c>
      <c r="V1353">
        <v>1.9958846281304099</v>
      </c>
      <c r="W1353">
        <v>6.9</v>
      </c>
      <c r="X1353">
        <v>1.0900000000000001</v>
      </c>
      <c r="Y1353">
        <v>-67305</v>
      </c>
      <c r="Z1353">
        <v>-3205</v>
      </c>
      <c r="AA1353">
        <v>-0.18</v>
      </c>
      <c r="AB1353">
        <v>21</v>
      </c>
      <c r="AC1353">
        <v>10</v>
      </c>
      <c r="AD1353">
        <v>11</v>
      </c>
      <c r="AE1353">
        <v>47.62</v>
      </c>
      <c r="AF1353">
        <v>14</v>
      </c>
      <c r="AG1353">
        <v>6</v>
      </c>
      <c r="AH1353">
        <v>6</v>
      </c>
      <c r="AI1353">
        <v>9</v>
      </c>
    </row>
    <row r="1354" spans="1:35" x14ac:dyDescent="0.2">
      <c r="A1354" s="102">
        <v>1310</v>
      </c>
      <c r="B1354">
        <v>3048</v>
      </c>
      <c r="C1354" t="s">
        <v>1552</v>
      </c>
      <c r="D1354" t="s">
        <v>1264</v>
      </c>
      <c r="E1354">
        <v>1031</v>
      </c>
      <c r="F1354">
        <v>1036</v>
      </c>
      <c r="G1354">
        <v>900</v>
      </c>
      <c r="H1354" t="s">
        <v>1242</v>
      </c>
      <c r="I1354">
        <v>7282</v>
      </c>
      <c r="J1354" t="s">
        <v>1488</v>
      </c>
      <c r="K1354" t="s">
        <v>1256</v>
      </c>
      <c r="L1354">
        <v>2435</v>
      </c>
      <c r="M1354">
        <v>2429</v>
      </c>
      <c r="N1354">
        <v>400</v>
      </c>
      <c r="O1354" t="s">
        <v>1239</v>
      </c>
      <c r="P1354">
        <v>0.77556264285370602</v>
      </c>
      <c r="Q1354">
        <v>0.83550145830164202</v>
      </c>
      <c r="R1354">
        <v>5.4423645426041403E-2</v>
      </c>
      <c r="S1354">
        <v>1.6227647732516301E-3</v>
      </c>
      <c r="T1354">
        <v>-2.7622784254609098</v>
      </c>
      <c r="U1354">
        <v>2.7622784254609098</v>
      </c>
      <c r="V1354">
        <v>3.2085351468182002</v>
      </c>
      <c r="W1354">
        <v>-9.6300000000000008</v>
      </c>
      <c r="X1354">
        <v>4.03</v>
      </c>
      <c r="Y1354">
        <v>-67499</v>
      </c>
      <c r="Z1354">
        <v>-4821</v>
      </c>
      <c r="AA1354">
        <v>-0.15</v>
      </c>
      <c r="AB1354">
        <v>14</v>
      </c>
      <c r="AC1354">
        <v>8</v>
      </c>
      <c r="AD1354">
        <v>6</v>
      </c>
      <c r="AE1354">
        <v>57.14</v>
      </c>
      <c r="AF1354">
        <v>12</v>
      </c>
      <c r="AG1354">
        <v>3</v>
      </c>
      <c r="AH1354">
        <v>5</v>
      </c>
      <c r="AI1354">
        <v>6</v>
      </c>
    </row>
    <row r="1355" spans="1:35" x14ac:dyDescent="0.2">
      <c r="A1355" s="102">
        <v>53</v>
      </c>
      <c r="B1355">
        <v>5802</v>
      </c>
      <c r="C1355" t="s">
        <v>1460</v>
      </c>
      <c r="D1355" t="s">
        <v>1254</v>
      </c>
      <c r="E1355">
        <v>1370</v>
      </c>
      <c r="F1355">
        <v>1389.5</v>
      </c>
      <c r="G1355">
        <v>700</v>
      </c>
      <c r="H1355" t="s">
        <v>1242</v>
      </c>
      <c r="I1355">
        <v>8002</v>
      </c>
      <c r="J1355" t="s">
        <v>27</v>
      </c>
      <c r="K1355" t="s">
        <v>1246</v>
      </c>
      <c r="L1355">
        <v>750</v>
      </c>
      <c r="M1355">
        <v>757.5</v>
      </c>
      <c r="N1355">
        <v>1300</v>
      </c>
      <c r="O1355" t="s">
        <v>1239</v>
      </c>
      <c r="P1355">
        <v>0.89681579261363997</v>
      </c>
      <c r="Q1355">
        <v>0.95438300662580899</v>
      </c>
      <c r="R1355">
        <v>0.429633854783388</v>
      </c>
      <c r="S1355">
        <v>1.40914186560776E-2</v>
      </c>
      <c r="T1355">
        <v>-1.91736262084063</v>
      </c>
      <c r="U1355">
        <v>1.91736262084063</v>
      </c>
      <c r="V1355">
        <v>1.8691338175846599</v>
      </c>
      <c r="W1355">
        <v>-6.72</v>
      </c>
      <c r="X1355">
        <v>1.24</v>
      </c>
      <c r="Y1355">
        <v>-70066</v>
      </c>
      <c r="Z1355">
        <v>-3893</v>
      </c>
      <c r="AA1355">
        <v>-0.18</v>
      </c>
      <c r="AB1355">
        <v>18</v>
      </c>
      <c r="AC1355">
        <v>7</v>
      </c>
      <c r="AD1355">
        <v>11</v>
      </c>
      <c r="AE1355">
        <v>38.89</v>
      </c>
      <c r="AF1355">
        <v>15</v>
      </c>
      <c r="AG1355">
        <v>4</v>
      </c>
      <c r="AH1355">
        <v>2</v>
      </c>
      <c r="AI1355">
        <v>12</v>
      </c>
    </row>
    <row r="1356" spans="1:35" x14ac:dyDescent="0.2">
      <c r="A1356" s="102">
        <v>24</v>
      </c>
      <c r="B1356">
        <v>6981</v>
      </c>
      <c r="C1356" t="s">
        <v>1424</v>
      </c>
      <c r="D1356" t="s">
        <v>1244</v>
      </c>
      <c r="E1356">
        <v>5900</v>
      </c>
      <c r="F1356">
        <v>6138</v>
      </c>
      <c r="G1356">
        <v>100</v>
      </c>
      <c r="H1356" t="s">
        <v>1239</v>
      </c>
      <c r="I1356">
        <v>8253</v>
      </c>
      <c r="J1356" t="s">
        <v>527</v>
      </c>
      <c r="K1356" t="s">
        <v>1245</v>
      </c>
      <c r="L1356">
        <v>1737</v>
      </c>
      <c r="M1356">
        <v>1716</v>
      </c>
      <c r="N1356">
        <v>400</v>
      </c>
      <c r="O1356" t="s">
        <v>1242</v>
      </c>
      <c r="P1356">
        <v>0.71184336094547496</v>
      </c>
      <c r="Q1356">
        <v>0.96223691318581805</v>
      </c>
      <c r="R1356" s="15">
        <v>0.133646533464994</v>
      </c>
      <c r="S1356">
        <v>2.2837188690820199E-4</v>
      </c>
      <c r="T1356">
        <v>0.24459132737762501</v>
      </c>
      <c r="U1356">
        <v>0.24459132737762501</v>
      </c>
      <c r="V1356">
        <v>0.90785317472897598</v>
      </c>
      <c r="W1356">
        <v>0.79</v>
      </c>
      <c r="X1356">
        <v>11.83</v>
      </c>
      <c r="Y1356">
        <v>-70272</v>
      </c>
      <c r="Z1356">
        <v>-5406</v>
      </c>
      <c r="AA1356">
        <v>-0.24</v>
      </c>
      <c r="AB1356">
        <v>13</v>
      </c>
      <c r="AC1356">
        <v>7</v>
      </c>
      <c r="AD1356">
        <v>6</v>
      </c>
      <c r="AE1356">
        <v>53.85</v>
      </c>
      <c r="AF1356">
        <v>13</v>
      </c>
      <c r="AG1356">
        <v>4</v>
      </c>
      <c r="AH1356">
        <v>3</v>
      </c>
      <c r="AI1356">
        <v>6</v>
      </c>
    </row>
    <row r="1357" spans="1:35" x14ac:dyDescent="0.2">
      <c r="A1357" s="102">
        <v>1101</v>
      </c>
      <c r="B1357">
        <v>7458</v>
      </c>
      <c r="C1357" t="s">
        <v>1671</v>
      </c>
      <c r="D1357" t="s">
        <v>1246</v>
      </c>
      <c r="E1357">
        <v>4615</v>
      </c>
      <c r="F1357">
        <v>4620</v>
      </c>
      <c r="G1357">
        <v>200</v>
      </c>
      <c r="H1357" t="s">
        <v>1242</v>
      </c>
      <c r="I1357">
        <v>9787</v>
      </c>
      <c r="J1357" t="s">
        <v>1655</v>
      </c>
      <c r="K1357" t="s">
        <v>1253</v>
      </c>
      <c r="L1357">
        <v>3535</v>
      </c>
      <c r="M1357">
        <v>3540</v>
      </c>
      <c r="N1357">
        <v>300</v>
      </c>
      <c r="O1357" t="s">
        <v>1239</v>
      </c>
      <c r="P1357">
        <v>0.75880513792748605</v>
      </c>
      <c r="Q1357">
        <v>0.85148396905363499</v>
      </c>
      <c r="R1357">
        <v>0.276821415447212</v>
      </c>
      <c r="S1357">
        <v>2.87339022700971E-2</v>
      </c>
      <c r="T1357">
        <v>-2.31429275046191</v>
      </c>
      <c r="U1357">
        <v>2.31429275046191</v>
      </c>
      <c r="V1357">
        <v>2.6589601124411799</v>
      </c>
      <c r="W1357">
        <v>-7.79</v>
      </c>
      <c r="X1357">
        <v>14.94</v>
      </c>
      <c r="Y1357">
        <v>-70343</v>
      </c>
      <c r="Z1357">
        <v>-10049</v>
      </c>
      <c r="AA1357">
        <v>-0.45</v>
      </c>
      <c r="AB1357">
        <v>7</v>
      </c>
      <c r="AC1357">
        <v>4</v>
      </c>
      <c r="AD1357">
        <v>3</v>
      </c>
      <c r="AE1357">
        <v>57.14</v>
      </c>
      <c r="AF1357">
        <v>14</v>
      </c>
      <c r="AG1357">
        <v>1</v>
      </c>
      <c r="AH1357">
        <v>2</v>
      </c>
      <c r="AI1357">
        <v>4</v>
      </c>
    </row>
    <row r="1358" spans="1:35" x14ac:dyDescent="0.2">
      <c r="A1358" s="102">
        <v>118</v>
      </c>
      <c r="B1358">
        <v>4118</v>
      </c>
      <c r="C1358" t="s">
        <v>1484</v>
      </c>
      <c r="D1358" t="s">
        <v>1263</v>
      </c>
      <c r="E1358">
        <v>3130</v>
      </c>
      <c r="F1358">
        <v>3160</v>
      </c>
      <c r="G1358">
        <v>300</v>
      </c>
      <c r="H1358" t="s">
        <v>1239</v>
      </c>
      <c r="I1358">
        <v>9956</v>
      </c>
      <c r="J1358" t="s">
        <v>1194</v>
      </c>
      <c r="K1358" t="s">
        <v>1264</v>
      </c>
      <c r="L1358">
        <v>1750</v>
      </c>
      <c r="M1358">
        <v>1724</v>
      </c>
      <c r="N1358">
        <v>500</v>
      </c>
      <c r="O1358" t="s">
        <v>1242</v>
      </c>
      <c r="P1358">
        <v>0.84224345749684904</v>
      </c>
      <c r="Q1358">
        <v>0.94009656806346897</v>
      </c>
      <c r="R1358">
        <v>0.13050810127250101</v>
      </c>
      <c r="S1358">
        <v>2.2265547669047401E-2</v>
      </c>
      <c r="T1358">
        <v>0.86012725701283899</v>
      </c>
      <c r="U1358">
        <v>0.86012725701283899</v>
      </c>
      <c r="V1358">
        <v>0.841594389042572</v>
      </c>
      <c r="W1358">
        <v>3.66</v>
      </c>
      <c r="X1358">
        <v>9.07</v>
      </c>
      <c r="Y1358">
        <v>-70436</v>
      </c>
      <c r="Z1358">
        <v>-3707</v>
      </c>
      <c r="AA1358">
        <v>-0.2</v>
      </c>
      <c r="AB1358">
        <v>19</v>
      </c>
      <c r="AC1358">
        <v>10</v>
      </c>
      <c r="AD1358">
        <v>9</v>
      </c>
      <c r="AE1358">
        <v>52.63</v>
      </c>
      <c r="AF1358">
        <v>11</v>
      </c>
      <c r="AG1358">
        <v>6</v>
      </c>
      <c r="AH1358">
        <v>4</v>
      </c>
      <c r="AI1358">
        <v>9</v>
      </c>
    </row>
    <row r="1359" spans="1:35" x14ac:dyDescent="0.2">
      <c r="A1359" s="102">
        <v>58</v>
      </c>
      <c r="B1359">
        <v>1893</v>
      </c>
      <c r="C1359" t="s">
        <v>1646</v>
      </c>
      <c r="D1359" t="s">
        <v>1249</v>
      </c>
      <c r="E1359">
        <v>620</v>
      </c>
      <c r="F1359">
        <v>623</v>
      </c>
      <c r="G1359">
        <v>1500</v>
      </c>
      <c r="H1359" t="s">
        <v>1242</v>
      </c>
      <c r="I1359">
        <v>8425</v>
      </c>
      <c r="J1359" t="s">
        <v>1416</v>
      </c>
      <c r="K1359" t="s">
        <v>1245</v>
      </c>
      <c r="L1359">
        <v>3085</v>
      </c>
      <c r="M1359">
        <v>3115</v>
      </c>
      <c r="N1359">
        <v>300</v>
      </c>
      <c r="O1359" t="s">
        <v>1239</v>
      </c>
      <c r="P1359">
        <v>0.70857330960463605</v>
      </c>
      <c r="Q1359">
        <v>0.95348372333618403</v>
      </c>
      <c r="R1359" s="15">
        <v>3.7011499994456902E-2</v>
      </c>
      <c r="S1359">
        <v>1.5600583998759399E-2</v>
      </c>
      <c r="T1359">
        <v>-0.39128983142617801</v>
      </c>
      <c r="U1359">
        <v>0.39128983142617801</v>
      </c>
      <c r="V1359">
        <v>0.18851651058214</v>
      </c>
      <c r="W1359">
        <v>-1.02</v>
      </c>
      <c r="X1359">
        <v>0</v>
      </c>
      <c r="Y1359">
        <v>-71064</v>
      </c>
      <c r="Z1359">
        <v>-5076</v>
      </c>
      <c r="AA1359">
        <v>-0.24</v>
      </c>
      <c r="AB1359">
        <v>14</v>
      </c>
      <c r="AC1359">
        <v>8</v>
      </c>
      <c r="AD1359">
        <v>6</v>
      </c>
      <c r="AE1359">
        <v>57.14</v>
      </c>
      <c r="AF1359">
        <v>11</v>
      </c>
      <c r="AG1359">
        <v>4</v>
      </c>
      <c r="AH1359">
        <v>5</v>
      </c>
      <c r="AI1359">
        <v>5</v>
      </c>
    </row>
    <row r="1360" spans="1:35" x14ac:dyDescent="0.2">
      <c r="A1360" s="102">
        <v>1690</v>
      </c>
      <c r="B1360">
        <v>4553</v>
      </c>
      <c r="C1360" t="s">
        <v>1190</v>
      </c>
      <c r="D1360" t="s">
        <v>1261</v>
      </c>
      <c r="E1360">
        <v>2300</v>
      </c>
      <c r="F1360">
        <v>2305</v>
      </c>
      <c r="G1360">
        <v>400</v>
      </c>
      <c r="H1360" t="s">
        <v>1242</v>
      </c>
      <c r="I1360">
        <v>5703</v>
      </c>
      <c r="J1360" t="s">
        <v>219</v>
      </c>
      <c r="K1360" t="s">
        <v>1254</v>
      </c>
      <c r="L1360">
        <v>207</v>
      </c>
      <c r="M1360">
        <v>205</v>
      </c>
      <c r="N1360">
        <v>4500</v>
      </c>
      <c r="O1360" t="s">
        <v>1239</v>
      </c>
      <c r="P1360">
        <v>0.86498413758050496</v>
      </c>
      <c r="Q1360">
        <v>0.80083998276369694</v>
      </c>
      <c r="R1360">
        <v>0.12846634333193899</v>
      </c>
      <c r="S1360">
        <v>3.8634896362163898E-2</v>
      </c>
      <c r="T1360">
        <v>-2.2097251964895999</v>
      </c>
      <c r="U1360">
        <v>2.2097251964895999</v>
      </c>
      <c r="V1360">
        <v>2.61431444622791</v>
      </c>
      <c r="W1360">
        <v>-8.4600000000000009</v>
      </c>
      <c r="X1360">
        <v>0.05</v>
      </c>
      <c r="Y1360">
        <v>-71916</v>
      </c>
      <c r="Z1360">
        <v>-4495</v>
      </c>
      <c r="AA1360">
        <v>-0.28000000000000003</v>
      </c>
      <c r="AB1360">
        <v>16</v>
      </c>
      <c r="AC1360">
        <v>5</v>
      </c>
      <c r="AD1360">
        <v>11</v>
      </c>
      <c r="AE1360">
        <v>31.25</v>
      </c>
      <c r="AF1360">
        <v>12</v>
      </c>
      <c r="AG1360">
        <v>5</v>
      </c>
      <c r="AH1360">
        <v>6</v>
      </c>
      <c r="AI1360">
        <v>5</v>
      </c>
    </row>
    <row r="1361" spans="1:35" x14ac:dyDescent="0.2">
      <c r="A1361" s="102">
        <v>1429</v>
      </c>
      <c r="B1361">
        <v>5713</v>
      </c>
      <c r="C1361" t="s">
        <v>1514</v>
      </c>
      <c r="D1361" t="s">
        <v>1254</v>
      </c>
      <c r="E1361">
        <v>2930</v>
      </c>
      <c r="F1361">
        <v>2922.5</v>
      </c>
      <c r="G1361">
        <v>300</v>
      </c>
      <c r="H1361" t="s">
        <v>1242</v>
      </c>
      <c r="I1361">
        <v>6902</v>
      </c>
      <c r="J1361" t="s">
        <v>765</v>
      </c>
      <c r="K1361" t="s">
        <v>1256</v>
      </c>
      <c r="L1361">
        <v>4280</v>
      </c>
      <c r="M1361">
        <v>4328</v>
      </c>
      <c r="N1361">
        <v>200</v>
      </c>
      <c r="O1361" t="s">
        <v>1239</v>
      </c>
      <c r="P1361">
        <v>0.91540081798402995</v>
      </c>
      <c r="Q1361">
        <v>0.82534827793294896</v>
      </c>
      <c r="R1361">
        <v>0.23558489599916899</v>
      </c>
      <c r="S1361">
        <v>7.6181439621070601E-2</v>
      </c>
      <c r="T1361">
        <v>-1.2325634666485401</v>
      </c>
      <c r="U1361">
        <v>1.2325634666485401</v>
      </c>
      <c r="V1361">
        <v>0.65845855377711204</v>
      </c>
      <c r="W1361">
        <v>-2.95</v>
      </c>
      <c r="X1361">
        <v>1.29</v>
      </c>
      <c r="Y1361">
        <v>-72513</v>
      </c>
      <c r="Z1361">
        <v>-9064</v>
      </c>
      <c r="AA1361">
        <v>-0.45</v>
      </c>
      <c r="AB1361">
        <v>8</v>
      </c>
      <c r="AC1361">
        <v>4</v>
      </c>
      <c r="AD1361">
        <v>4</v>
      </c>
      <c r="AE1361">
        <v>50</v>
      </c>
      <c r="AF1361">
        <v>11</v>
      </c>
      <c r="AG1361">
        <v>2</v>
      </c>
      <c r="AH1361">
        <v>3</v>
      </c>
      <c r="AI1361">
        <v>3</v>
      </c>
    </row>
    <row r="1362" spans="1:35" x14ac:dyDescent="0.2">
      <c r="A1362" s="102">
        <v>917</v>
      </c>
      <c r="B1362">
        <v>1332</v>
      </c>
      <c r="C1362" t="s">
        <v>1647</v>
      </c>
      <c r="D1362" t="s">
        <v>1357</v>
      </c>
      <c r="E1362">
        <v>571</v>
      </c>
      <c r="F1362">
        <v>570</v>
      </c>
      <c r="G1362">
        <v>1500</v>
      </c>
      <c r="H1362" t="s">
        <v>1242</v>
      </c>
      <c r="I1362">
        <v>5019</v>
      </c>
      <c r="J1362" t="s">
        <v>1499</v>
      </c>
      <c r="K1362" t="s">
        <v>1500</v>
      </c>
      <c r="L1362">
        <v>2813</v>
      </c>
      <c r="M1362">
        <v>2851</v>
      </c>
      <c r="N1362">
        <v>300</v>
      </c>
      <c r="O1362" t="s">
        <v>1239</v>
      </c>
      <c r="P1362">
        <v>0.70914625803123199</v>
      </c>
      <c r="Q1362">
        <v>0.865842815038394</v>
      </c>
      <c r="R1362">
        <v>5.5318256013918397E-3</v>
      </c>
      <c r="S1362">
        <v>4.3157408092705303E-2</v>
      </c>
      <c r="T1362">
        <v>-1.6065676829770299</v>
      </c>
      <c r="U1362">
        <v>1.6065676829770299</v>
      </c>
      <c r="V1362">
        <v>1.10884597663954</v>
      </c>
      <c r="W1362">
        <v>-5.85</v>
      </c>
      <c r="X1362">
        <v>0.04</v>
      </c>
      <c r="Y1362">
        <v>-72564</v>
      </c>
      <c r="Z1362">
        <v>-2592</v>
      </c>
      <c r="AA1362">
        <v>-0.16</v>
      </c>
      <c r="AB1362">
        <v>28</v>
      </c>
      <c r="AC1362">
        <v>14</v>
      </c>
      <c r="AD1362">
        <v>14</v>
      </c>
      <c r="AE1362">
        <v>50</v>
      </c>
      <c r="AF1362">
        <v>9</v>
      </c>
      <c r="AG1362">
        <v>14</v>
      </c>
      <c r="AH1362">
        <v>13</v>
      </c>
      <c r="AI1362">
        <v>1</v>
      </c>
    </row>
    <row r="1363" spans="1:35" x14ac:dyDescent="0.2">
      <c r="A1363" s="102">
        <v>33</v>
      </c>
      <c r="B1363">
        <v>6988</v>
      </c>
      <c r="C1363" t="s">
        <v>62</v>
      </c>
      <c r="D1363" t="s">
        <v>1263</v>
      </c>
      <c r="E1363">
        <v>5630</v>
      </c>
      <c r="F1363">
        <v>5710</v>
      </c>
      <c r="G1363">
        <v>100</v>
      </c>
      <c r="H1363" t="s">
        <v>1242</v>
      </c>
      <c r="I1363">
        <v>8002</v>
      </c>
      <c r="J1363" t="s">
        <v>27</v>
      </c>
      <c r="K1363" t="s">
        <v>1246</v>
      </c>
      <c r="L1363">
        <v>750</v>
      </c>
      <c r="M1363">
        <v>757.5</v>
      </c>
      <c r="N1363">
        <v>800</v>
      </c>
      <c r="O1363" t="s">
        <v>1239</v>
      </c>
      <c r="P1363">
        <v>0.67568795453511099</v>
      </c>
      <c r="Q1363">
        <v>0.96046081148724405</v>
      </c>
      <c r="R1363">
        <v>4.59721746209662E-2</v>
      </c>
      <c r="S1363">
        <v>5.2422431497242397E-3</v>
      </c>
      <c r="T1363">
        <v>-0.88275642808544896</v>
      </c>
      <c r="U1363">
        <v>0.88275642808544896</v>
      </c>
      <c r="V1363">
        <v>1.15309501688449</v>
      </c>
      <c r="W1363">
        <v>-1.52</v>
      </c>
      <c r="X1363">
        <v>6.13</v>
      </c>
      <c r="Y1363">
        <v>-72580</v>
      </c>
      <c r="Z1363">
        <v>-4269</v>
      </c>
      <c r="AA1363">
        <v>-0.39</v>
      </c>
      <c r="AB1363">
        <v>17</v>
      </c>
      <c r="AC1363">
        <v>7</v>
      </c>
      <c r="AD1363">
        <v>10</v>
      </c>
      <c r="AE1363">
        <v>41.18</v>
      </c>
      <c r="AF1363">
        <v>13</v>
      </c>
      <c r="AG1363">
        <v>5</v>
      </c>
      <c r="AH1363">
        <v>4</v>
      </c>
      <c r="AI1363">
        <v>8</v>
      </c>
    </row>
    <row r="1364" spans="1:35" x14ac:dyDescent="0.2">
      <c r="A1364" s="102">
        <v>1286</v>
      </c>
      <c r="B1364">
        <v>1812</v>
      </c>
      <c r="C1364" t="s">
        <v>1335</v>
      </c>
      <c r="D1364" t="s">
        <v>1249</v>
      </c>
      <c r="E1364">
        <v>1206</v>
      </c>
      <c r="F1364">
        <v>1220</v>
      </c>
      <c r="G1364">
        <v>900</v>
      </c>
      <c r="H1364" t="s">
        <v>1239</v>
      </c>
      <c r="I1364">
        <v>3099</v>
      </c>
      <c r="J1364" t="s">
        <v>34</v>
      </c>
      <c r="K1364" t="s">
        <v>1264</v>
      </c>
      <c r="L1364">
        <v>752</v>
      </c>
      <c r="M1364">
        <v>756</v>
      </c>
      <c r="N1364">
        <v>1500</v>
      </c>
      <c r="O1364" t="s">
        <v>1242</v>
      </c>
      <c r="P1364">
        <v>0.79366859522682998</v>
      </c>
      <c r="Q1364">
        <v>0.83751213003899705</v>
      </c>
      <c r="R1364">
        <v>0.221602806896878</v>
      </c>
      <c r="S1364">
        <v>9.3821946445742099E-2</v>
      </c>
      <c r="T1364">
        <v>0.98174240394691803</v>
      </c>
      <c r="U1364">
        <v>0.98174240394691803</v>
      </c>
      <c r="V1364">
        <v>0.57879001535178698</v>
      </c>
      <c r="W1364">
        <v>5.38</v>
      </c>
      <c r="X1364">
        <v>3.28</v>
      </c>
      <c r="Y1364">
        <v>-72889</v>
      </c>
      <c r="Z1364">
        <v>-3037</v>
      </c>
      <c r="AA1364">
        <v>-0.17</v>
      </c>
      <c r="AB1364">
        <v>24</v>
      </c>
      <c r="AC1364">
        <v>10</v>
      </c>
      <c r="AD1364">
        <v>14</v>
      </c>
      <c r="AE1364">
        <v>41.67</v>
      </c>
      <c r="AF1364">
        <v>10</v>
      </c>
      <c r="AG1364">
        <v>8</v>
      </c>
      <c r="AH1364">
        <v>11</v>
      </c>
      <c r="AI1364">
        <v>5</v>
      </c>
    </row>
    <row r="1365" spans="1:35" x14ac:dyDescent="0.2">
      <c r="A1365" s="102">
        <v>982</v>
      </c>
      <c r="B1365">
        <v>5020</v>
      </c>
      <c r="C1365" t="s">
        <v>1573</v>
      </c>
      <c r="D1365" t="s">
        <v>1500</v>
      </c>
      <c r="E1365">
        <v>460.9</v>
      </c>
      <c r="F1365">
        <v>464.7</v>
      </c>
      <c r="G1365">
        <v>2300</v>
      </c>
      <c r="H1365" t="s">
        <v>1239</v>
      </c>
      <c r="I1365">
        <v>7751</v>
      </c>
      <c r="J1365" t="s">
        <v>1667</v>
      </c>
      <c r="K1365" t="s">
        <v>1244</v>
      </c>
      <c r="L1365">
        <v>2676</v>
      </c>
      <c r="M1365">
        <v>2724</v>
      </c>
      <c r="N1365">
        <v>400</v>
      </c>
      <c r="O1365" t="s">
        <v>1242</v>
      </c>
      <c r="P1365">
        <v>0.77013842155341505</v>
      </c>
      <c r="Q1365">
        <v>0.86022493494682495</v>
      </c>
      <c r="R1365">
        <v>0.31654388287275798</v>
      </c>
      <c r="S1365">
        <v>9.3107632020649894E-3</v>
      </c>
      <c r="T1365">
        <v>1.4078062209817399</v>
      </c>
      <c r="U1365">
        <v>1.4078062209817399</v>
      </c>
      <c r="V1365">
        <v>1.3971641558546699</v>
      </c>
      <c r="W1365">
        <v>3.72</v>
      </c>
      <c r="X1365">
        <v>1.91</v>
      </c>
      <c r="Y1365">
        <v>-73542</v>
      </c>
      <c r="Z1365">
        <v>-4326</v>
      </c>
      <c r="AA1365">
        <v>-0.32</v>
      </c>
      <c r="AB1365">
        <v>17</v>
      </c>
      <c r="AC1365">
        <v>8</v>
      </c>
      <c r="AD1365">
        <v>9</v>
      </c>
      <c r="AE1365">
        <v>47.06</v>
      </c>
      <c r="AF1365">
        <v>14</v>
      </c>
      <c r="AG1365">
        <v>5</v>
      </c>
      <c r="AH1365">
        <v>6</v>
      </c>
      <c r="AI1365">
        <v>6</v>
      </c>
    </row>
    <row r="1366" spans="1:35" x14ac:dyDescent="0.2">
      <c r="A1366" s="102">
        <v>205</v>
      </c>
      <c r="B1366">
        <v>2531</v>
      </c>
      <c r="C1366" t="s">
        <v>1265</v>
      </c>
      <c r="D1366" t="s">
        <v>1266</v>
      </c>
      <c r="E1366">
        <v>883</v>
      </c>
      <c r="F1366">
        <v>869</v>
      </c>
      <c r="G1366">
        <v>1200</v>
      </c>
      <c r="H1366" t="s">
        <v>1242</v>
      </c>
      <c r="I1366">
        <v>7261</v>
      </c>
      <c r="J1366" t="s">
        <v>1609</v>
      </c>
      <c r="K1366" t="s">
        <v>1256</v>
      </c>
      <c r="L1366">
        <v>854</v>
      </c>
      <c r="M1366">
        <v>836</v>
      </c>
      <c r="N1366">
        <v>1200</v>
      </c>
      <c r="O1366" t="s">
        <v>1239</v>
      </c>
      <c r="P1366">
        <v>0.71693771155532005</v>
      </c>
      <c r="Q1366">
        <v>0.92794633593311204</v>
      </c>
      <c r="R1366">
        <v>0.33602836650697998</v>
      </c>
      <c r="S1366">
        <v>2.7220870753725899E-3</v>
      </c>
      <c r="T1366">
        <v>-1.0521251854607301</v>
      </c>
      <c r="U1366">
        <v>1.0521251854607301</v>
      </c>
      <c r="V1366">
        <v>1.0154702479447</v>
      </c>
      <c r="W1366">
        <v>-3.02</v>
      </c>
      <c r="X1366">
        <v>3.8</v>
      </c>
      <c r="Y1366">
        <v>-73559</v>
      </c>
      <c r="Z1366">
        <v>-3065</v>
      </c>
      <c r="AA1366">
        <v>-0.23</v>
      </c>
      <c r="AB1366">
        <v>24</v>
      </c>
      <c r="AC1366">
        <v>12</v>
      </c>
      <c r="AD1366">
        <v>12</v>
      </c>
      <c r="AE1366">
        <v>50</v>
      </c>
      <c r="AF1366">
        <v>10</v>
      </c>
      <c r="AG1366">
        <v>9</v>
      </c>
      <c r="AH1366">
        <v>9</v>
      </c>
      <c r="AI1366">
        <v>6</v>
      </c>
    </row>
    <row r="1367" spans="1:35" x14ac:dyDescent="0.2">
      <c r="A1367" s="102">
        <v>1183</v>
      </c>
      <c r="B1367">
        <v>4045</v>
      </c>
      <c r="C1367" t="s">
        <v>1555</v>
      </c>
      <c r="D1367" t="s">
        <v>1263</v>
      </c>
      <c r="E1367">
        <v>1163</v>
      </c>
      <c r="F1367">
        <v>1161</v>
      </c>
      <c r="G1367">
        <v>900</v>
      </c>
      <c r="H1367" t="s">
        <v>1239</v>
      </c>
      <c r="I1367">
        <v>6361</v>
      </c>
      <c r="J1367" t="s">
        <v>740</v>
      </c>
      <c r="K1367" t="s">
        <v>1251</v>
      </c>
      <c r="L1367">
        <v>2705</v>
      </c>
      <c r="M1367">
        <v>2723</v>
      </c>
      <c r="N1367">
        <v>400</v>
      </c>
      <c r="O1367" t="s">
        <v>1242</v>
      </c>
      <c r="P1367">
        <v>0.69617357095445198</v>
      </c>
      <c r="Q1367">
        <v>0.84519645575468605</v>
      </c>
      <c r="R1367">
        <v>0.14646764439617099</v>
      </c>
      <c r="S1367" s="15">
        <v>2.4376031543571802E-2</v>
      </c>
      <c r="T1367">
        <v>2.3527146509857899</v>
      </c>
      <c r="U1367">
        <v>2.3527146509857899</v>
      </c>
      <c r="V1367">
        <v>2.5601425000370099</v>
      </c>
      <c r="W1367">
        <v>9.31</v>
      </c>
      <c r="X1367">
        <v>4.07</v>
      </c>
      <c r="Y1367">
        <v>-73592</v>
      </c>
      <c r="Z1367">
        <v>-4906</v>
      </c>
      <c r="AA1367">
        <v>-0.31</v>
      </c>
      <c r="AB1367">
        <v>15</v>
      </c>
      <c r="AC1367">
        <v>7</v>
      </c>
      <c r="AD1367">
        <v>8</v>
      </c>
      <c r="AE1367">
        <v>46.67</v>
      </c>
      <c r="AF1367">
        <v>10</v>
      </c>
      <c r="AG1367">
        <v>6</v>
      </c>
      <c r="AH1367">
        <v>6</v>
      </c>
      <c r="AI1367">
        <v>3</v>
      </c>
    </row>
    <row r="1368" spans="1:35" x14ac:dyDescent="0.2">
      <c r="A1368" s="102">
        <v>1215</v>
      </c>
      <c r="B1368">
        <v>3048</v>
      </c>
      <c r="C1368" t="s">
        <v>1552</v>
      </c>
      <c r="D1368" t="s">
        <v>1264</v>
      </c>
      <c r="E1368">
        <v>1031</v>
      </c>
      <c r="F1368">
        <v>1036</v>
      </c>
      <c r="G1368">
        <v>1000</v>
      </c>
      <c r="H1368" t="s">
        <v>1239</v>
      </c>
      <c r="I1368">
        <v>6770</v>
      </c>
      <c r="J1368" t="s">
        <v>22</v>
      </c>
      <c r="K1368" t="s">
        <v>1244</v>
      </c>
      <c r="L1368">
        <v>1722</v>
      </c>
      <c r="M1368">
        <v>1786</v>
      </c>
      <c r="N1368">
        <v>600</v>
      </c>
      <c r="O1368" t="s">
        <v>1242</v>
      </c>
      <c r="P1368">
        <v>0.82996905681246902</v>
      </c>
      <c r="Q1368">
        <v>0.84344355053967202</v>
      </c>
      <c r="R1368">
        <v>0.18527111403136301</v>
      </c>
      <c r="S1368">
        <v>3.5591712520856099E-2</v>
      </c>
      <c r="T1368">
        <v>1.32735483456544</v>
      </c>
      <c r="U1368">
        <v>1.32735483456544</v>
      </c>
      <c r="V1368">
        <v>1.4106368169566501</v>
      </c>
      <c r="W1368">
        <v>9.7799999999999994</v>
      </c>
      <c r="X1368">
        <v>3.32</v>
      </c>
      <c r="Y1368">
        <v>-73850</v>
      </c>
      <c r="Z1368">
        <v>-3211</v>
      </c>
      <c r="AA1368">
        <v>-0.11</v>
      </c>
      <c r="AB1368">
        <v>23</v>
      </c>
      <c r="AC1368">
        <v>10</v>
      </c>
      <c r="AD1368">
        <v>13</v>
      </c>
      <c r="AE1368">
        <v>43.48</v>
      </c>
      <c r="AF1368">
        <v>10</v>
      </c>
      <c r="AG1368">
        <v>9</v>
      </c>
      <c r="AH1368">
        <v>8</v>
      </c>
      <c r="AI1368">
        <v>6</v>
      </c>
    </row>
    <row r="1369" spans="1:35" x14ac:dyDescent="0.2">
      <c r="A1369" s="102">
        <v>692</v>
      </c>
      <c r="B1369">
        <v>3865</v>
      </c>
      <c r="C1369" t="s">
        <v>1189</v>
      </c>
      <c r="D1369" t="s">
        <v>1453</v>
      </c>
      <c r="E1369">
        <v>460</v>
      </c>
      <c r="F1369">
        <v>476</v>
      </c>
      <c r="G1369">
        <v>2300</v>
      </c>
      <c r="H1369" t="s">
        <v>1239</v>
      </c>
      <c r="I1369">
        <v>7211</v>
      </c>
      <c r="J1369" t="s">
        <v>26</v>
      </c>
      <c r="K1369" t="s">
        <v>1256</v>
      </c>
      <c r="L1369">
        <v>388</v>
      </c>
      <c r="M1369">
        <v>386</v>
      </c>
      <c r="N1369">
        <v>2800</v>
      </c>
      <c r="O1369" t="s">
        <v>1242</v>
      </c>
      <c r="P1369">
        <v>0.93469081280602695</v>
      </c>
      <c r="Q1369">
        <v>0.88553739244450402</v>
      </c>
      <c r="R1369">
        <v>0.29070946901803701</v>
      </c>
      <c r="S1369">
        <v>2.6545343282813301E-3</v>
      </c>
      <c r="T1369">
        <v>0.75129425938012395</v>
      </c>
      <c r="U1369">
        <v>0.75129425938012395</v>
      </c>
      <c r="V1369">
        <v>0.43384190936547201</v>
      </c>
      <c r="W1369">
        <v>2.71</v>
      </c>
      <c r="X1369">
        <v>1.28</v>
      </c>
      <c r="Y1369">
        <v>-73867</v>
      </c>
      <c r="Z1369">
        <v>-3693</v>
      </c>
      <c r="AA1369">
        <v>-0.23</v>
      </c>
      <c r="AB1369">
        <v>20</v>
      </c>
      <c r="AC1369">
        <v>9</v>
      </c>
      <c r="AD1369">
        <v>11</v>
      </c>
      <c r="AE1369">
        <v>45</v>
      </c>
      <c r="AF1369">
        <v>13</v>
      </c>
      <c r="AG1369">
        <v>5</v>
      </c>
      <c r="AH1369">
        <v>7</v>
      </c>
      <c r="AI1369">
        <v>8</v>
      </c>
    </row>
    <row r="1370" spans="1:35" x14ac:dyDescent="0.2">
      <c r="A1370" s="102">
        <v>1449</v>
      </c>
      <c r="B1370">
        <v>4114</v>
      </c>
      <c r="C1370" t="s">
        <v>1391</v>
      </c>
      <c r="D1370" t="s">
        <v>1263</v>
      </c>
      <c r="E1370">
        <v>5830</v>
      </c>
      <c r="F1370">
        <v>5800</v>
      </c>
      <c r="G1370">
        <v>100</v>
      </c>
      <c r="H1370" t="s">
        <v>1242</v>
      </c>
      <c r="I1370">
        <v>5703</v>
      </c>
      <c r="J1370" t="s">
        <v>219</v>
      </c>
      <c r="K1370" t="s">
        <v>1254</v>
      </c>
      <c r="L1370">
        <v>207</v>
      </c>
      <c r="M1370">
        <v>205</v>
      </c>
      <c r="N1370">
        <v>2800</v>
      </c>
      <c r="O1370" t="s">
        <v>1239</v>
      </c>
      <c r="P1370">
        <v>0.80882736300412805</v>
      </c>
      <c r="Q1370">
        <v>0.82373816126352795</v>
      </c>
      <c r="R1370">
        <v>0.153126747717549</v>
      </c>
      <c r="S1370">
        <v>4.4269495868182802E-2</v>
      </c>
      <c r="T1370">
        <v>-1.52594190896848</v>
      </c>
      <c r="U1370">
        <v>1.52594190896848</v>
      </c>
      <c r="V1370">
        <v>2.1330189182002499</v>
      </c>
      <c r="W1370">
        <v>-4.46</v>
      </c>
      <c r="X1370">
        <v>1.03</v>
      </c>
      <c r="Y1370">
        <v>-74499</v>
      </c>
      <c r="Z1370">
        <v>-4382</v>
      </c>
      <c r="AA1370">
        <v>-0.27</v>
      </c>
      <c r="AB1370">
        <v>17</v>
      </c>
      <c r="AC1370">
        <v>9</v>
      </c>
      <c r="AD1370">
        <v>8</v>
      </c>
      <c r="AE1370">
        <v>52.94</v>
      </c>
      <c r="AF1370">
        <v>12</v>
      </c>
      <c r="AG1370">
        <v>3</v>
      </c>
      <c r="AH1370">
        <v>5</v>
      </c>
      <c r="AI1370">
        <v>9</v>
      </c>
    </row>
    <row r="1371" spans="1:35" x14ac:dyDescent="0.2">
      <c r="A1371" s="102">
        <v>1264</v>
      </c>
      <c r="B1371">
        <v>2730</v>
      </c>
      <c r="C1371" t="s">
        <v>602</v>
      </c>
      <c r="D1371" t="s">
        <v>1264</v>
      </c>
      <c r="E1371">
        <v>999</v>
      </c>
      <c r="F1371">
        <v>976</v>
      </c>
      <c r="G1371">
        <v>900</v>
      </c>
      <c r="H1371" t="s">
        <v>1242</v>
      </c>
      <c r="I1371">
        <v>4716</v>
      </c>
      <c r="J1371" t="s">
        <v>1558</v>
      </c>
      <c r="K1371" t="s">
        <v>1241</v>
      </c>
      <c r="L1371">
        <v>9240</v>
      </c>
      <c r="M1371">
        <v>9150</v>
      </c>
      <c r="N1371">
        <v>100</v>
      </c>
      <c r="O1371" t="s">
        <v>1239</v>
      </c>
      <c r="P1371">
        <v>0.78610474473888003</v>
      </c>
      <c r="Q1371">
        <v>0.83977525859381796</v>
      </c>
      <c r="R1371">
        <v>0.11021111827578001</v>
      </c>
      <c r="S1371">
        <v>8.2542373511089895E-2</v>
      </c>
      <c r="T1371">
        <v>-2.1634787085831402</v>
      </c>
      <c r="U1371">
        <v>2.1634787085831402</v>
      </c>
      <c r="V1371">
        <v>2.8275705865092902</v>
      </c>
      <c r="W1371">
        <v>-11.31</v>
      </c>
      <c r="X1371">
        <v>4</v>
      </c>
      <c r="Y1371">
        <v>-75128</v>
      </c>
      <c r="Z1371">
        <v>-3266</v>
      </c>
      <c r="AA1371">
        <v>-0.15</v>
      </c>
      <c r="AB1371">
        <v>23</v>
      </c>
      <c r="AC1371">
        <v>11</v>
      </c>
      <c r="AD1371">
        <v>12</v>
      </c>
      <c r="AE1371">
        <v>47.83</v>
      </c>
      <c r="AF1371">
        <v>13</v>
      </c>
      <c r="AG1371">
        <v>6</v>
      </c>
      <c r="AH1371">
        <v>7</v>
      </c>
      <c r="AI1371">
        <v>10</v>
      </c>
    </row>
    <row r="1372" spans="1:35" x14ac:dyDescent="0.2">
      <c r="A1372" s="102">
        <v>1462</v>
      </c>
      <c r="B1372">
        <v>4581</v>
      </c>
      <c r="C1372" t="s">
        <v>1675</v>
      </c>
      <c r="D1372" t="s">
        <v>1261</v>
      </c>
      <c r="E1372">
        <v>6950</v>
      </c>
      <c r="F1372">
        <v>6930</v>
      </c>
      <c r="G1372">
        <v>100</v>
      </c>
      <c r="H1372" t="s">
        <v>1239</v>
      </c>
      <c r="I1372">
        <v>9716</v>
      </c>
      <c r="J1372" t="s">
        <v>1438</v>
      </c>
      <c r="K1372" t="s">
        <v>1253</v>
      </c>
      <c r="L1372">
        <v>1074</v>
      </c>
      <c r="M1372">
        <v>1096</v>
      </c>
      <c r="N1372">
        <v>600</v>
      </c>
      <c r="O1372" t="s">
        <v>1242</v>
      </c>
      <c r="P1372">
        <v>0.73481411757609805</v>
      </c>
      <c r="Q1372">
        <v>0.82236500332710605</v>
      </c>
      <c r="R1372" s="15">
        <v>0.119501538339938</v>
      </c>
      <c r="S1372">
        <v>6.6285292794695194E-2</v>
      </c>
      <c r="T1372">
        <v>1.70780680414016</v>
      </c>
      <c r="U1372">
        <v>1.70780680414016</v>
      </c>
      <c r="V1372">
        <v>1.3951218455482099</v>
      </c>
      <c r="W1372">
        <v>7.77</v>
      </c>
      <c r="X1372">
        <v>5.1100000000000003</v>
      </c>
      <c r="Y1372">
        <v>-75424</v>
      </c>
      <c r="Z1372">
        <v>-6857</v>
      </c>
      <c r="AA1372">
        <v>-0.26</v>
      </c>
      <c r="AB1372">
        <v>11</v>
      </c>
      <c r="AC1372">
        <v>3</v>
      </c>
      <c r="AD1372">
        <v>8</v>
      </c>
      <c r="AE1372">
        <v>27.27</v>
      </c>
      <c r="AF1372">
        <v>12</v>
      </c>
      <c r="AG1372">
        <v>3</v>
      </c>
      <c r="AH1372">
        <v>4</v>
      </c>
      <c r="AI1372">
        <v>4</v>
      </c>
    </row>
    <row r="1373" spans="1:35" x14ac:dyDescent="0.2">
      <c r="A1373" s="102">
        <v>884</v>
      </c>
      <c r="B1373">
        <v>1963</v>
      </c>
      <c r="C1373" t="s">
        <v>1486</v>
      </c>
      <c r="D1373" t="s">
        <v>1249</v>
      </c>
      <c r="E1373">
        <v>1482</v>
      </c>
      <c r="F1373">
        <v>1500</v>
      </c>
      <c r="G1373">
        <v>500</v>
      </c>
      <c r="H1373" t="s">
        <v>1242</v>
      </c>
      <c r="I1373">
        <v>8309</v>
      </c>
      <c r="J1373" t="s">
        <v>861</v>
      </c>
      <c r="K1373" t="s">
        <v>1294</v>
      </c>
      <c r="L1373">
        <v>3854</v>
      </c>
      <c r="M1373">
        <v>3887</v>
      </c>
      <c r="N1373">
        <v>200</v>
      </c>
      <c r="O1373" t="s">
        <v>1239</v>
      </c>
      <c r="P1373">
        <v>0.89299682326524099</v>
      </c>
      <c r="Q1373">
        <v>0.86934240554424702</v>
      </c>
      <c r="R1373">
        <v>0.103363282063862</v>
      </c>
      <c r="S1373">
        <v>3.5701399172078298E-2</v>
      </c>
      <c r="T1373">
        <v>-0.92164344270989196</v>
      </c>
      <c r="U1373">
        <v>0.92164344270989196</v>
      </c>
      <c r="V1373">
        <v>0.89742799262027795</v>
      </c>
      <c r="W1373">
        <v>-2.5499999999999998</v>
      </c>
      <c r="X1373">
        <v>3.52</v>
      </c>
      <c r="Y1373">
        <v>-75870</v>
      </c>
      <c r="Z1373">
        <v>-3794</v>
      </c>
      <c r="AA1373">
        <v>-0.14000000000000001</v>
      </c>
      <c r="AB1373">
        <v>20</v>
      </c>
      <c r="AC1373">
        <v>12</v>
      </c>
      <c r="AD1373">
        <v>8</v>
      </c>
      <c r="AE1373">
        <v>60</v>
      </c>
      <c r="AF1373">
        <v>13</v>
      </c>
      <c r="AG1373">
        <v>7</v>
      </c>
      <c r="AH1373">
        <v>7</v>
      </c>
      <c r="AI1373">
        <v>6</v>
      </c>
    </row>
    <row r="1374" spans="1:35" x14ac:dyDescent="0.2">
      <c r="A1374" s="102">
        <v>276</v>
      </c>
      <c r="B1374">
        <v>2531</v>
      </c>
      <c r="C1374" t="s">
        <v>1265</v>
      </c>
      <c r="D1374" t="s">
        <v>1266</v>
      </c>
      <c r="E1374">
        <v>883</v>
      </c>
      <c r="F1374">
        <v>869</v>
      </c>
      <c r="G1374">
        <v>1200</v>
      </c>
      <c r="H1374" t="s">
        <v>1242</v>
      </c>
      <c r="I1374">
        <v>9501</v>
      </c>
      <c r="J1374" t="s">
        <v>1298</v>
      </c>
      <c r="K1374" t="s">
        <v>1296</v>
      </c>
      <c r="L1374">
        <v>425</v>
      </c>
      <c r="M1374">
        <v>428</v>
      </c>
      <c r="N1374">
        <v>2400</v>
      </c>
      <c r="O1374" t="s">
        <v>1239</v>
      </c>
      <c r="P1374">
        <v>0.74997130227279796</v>
      </c>
      <c r="Q1374">
        <v>0.91810128678536995</v>
      </c>
      <c r="R1374">
        <v>9.1327322147745707E-3</v>
      </c>
      <c r="S1374">
        <v>2.0756671508957599E-2</v>
      </c>
      <c r="T1374">
        <v>-2.3995984441196101</v>
      </c>
      <c r="U1374">
        <v>2.3995984441196101</v>
      </c>
      <c r="V1374">
        <v>0.71448349801298605</v>
      </c>
      <c r="W1374">
        <v>-7.95</v>
      </c>
      <c r="X1374">
        <v>1.5</v>
      </c>
      <c r="Y1374">
        <v>-76198</v>
      </c>
      <c r="Z1374">
        <v>-4482</v>
      </c>
      <c r="AA1374">
        <v>-0.23</v>
      </c>
      <c r="AB1374">
        <v>17</v>
      </c>
      <c r="AC1374">
        <v>9</v>
      </c>
      <c r="AD1374">
        <v>8</v>
      </c>
      <c r="AE1374">
        <v>52.94</v>
      </c>
      <c r="AF1374">
        <v>11</v>
      </c>
      <c r="AG1374">
        <v>6</v>
      </c>
      <c r="AH1374">
        <v>5</v>
      </c>
      <c r="AI1374">
        <v>6</v>
      </c>
    </row>
    <row r="1375" spans="1:35" x14ac:dyDescent="0.2">
      <c r="A1375" s="102">
        <v>1223</v>
      </c>
      <c r="B1375">
        <v>6995</v>
      </c>
      <c r="C1375" t="s">
        <v>48</v>
      </c>
      <c r="D1375" t="s">
        <v>1256</v>
      </c>
      <c r="E1375">
        <v>1711</v>
      </c>
      <c r="F1375">
        <v>1717</v>
      </c>
      <c r="G1375">
        <v>600</v>
      </c>
      <c r="H1375" t="s">
        <v>1242</v>
      </c>
      <c r="I1375">
        <v>7984</v>
      </c>
      <c r="J1375" t="s">
        <v>820</v>
      </c>
      <c r="K1375" t="s">
        <v>1262</v>
      </c>
      <c r="L1375">
        <v>1523</v>
      </c>
      <c r="M1375">
        <v>1548</v>
      </c>
      <c r="N1375">
        <v>700</v>
      </c>
      <c r="O1375" t="s">
        <v>1239</v>
      </c>
      <c r="P1375">
        <v>0.82357079282516099</v>
      </c>
      <c r="Q1375">
        <v>0.84282547031244404</v>
      </c>
      <c r="R1375">
        <v>0.35146266018501499</v>
      </c>
      <c r="S1375">
        <v>6.9685592503939298E-2</v>
      </c>
      <c r="T1375">
        <v>-2.3113883399491701</v>
      </c>
      <c r="U1375">
        <v>2.3113883399491701</v>
      </c>
      <c r="V1375">
        <v>2.0073556506830998</v>
      </c>
      <c r="W1375">
        <v>-13.4</v>
      </c>
      <c r="X1375">
        <v>5.18</v>
      </c>
      <c r="Y1375">
        <v>-77158</v>
      </c>
      <c r="Z1375">
        <v>-4822</v>
      </c>
      <c r="AA1375">
        <v>-0.22</v>
      </c>
      <c r="AB1375">
        <v>16</v>
      </c>
      <c r="AC1375">
        <v>8</v>
      </c>
      <c r="AD1375">
        <v>8</v>
      </c>
      <c r="AE1375">
        <v>50</v>
      </c>
      <c r="AF1375">
        <v>11</v>
      </c>
      <c r="AG1375">
        <v>5</v>
      </c>
      <c r="AH1375">
        <v>6</v>
      </c>
      <c r="AI1375">
        <v>5</v>
      </c>
    </row>
    <row r="1376" spans="1:35" x14ac:dyDescent="0.2">
      <c r="A1376" s="102">
        <v>1628</v>
      </c>
      <c r="B1376">
        <v>3048</v>
      </c>
      <c r="C1376" t="s">
        <v>1552</v>
      </c>
      <c r="D1376" t="s">
        <v>1264</v>
      </c>
      <c r="E1376">
        <v>1031</v>
      </c>
      <c r="F1376">
        <v>1036</v>
      </c>
      <c r="G1376">
        <v>600</v>
      </c>
      <c r="H1376" t="s">
        <v>1242</v>
      </c>
      <c r="I1376">
        <v>6981</v>
      </c>
      <c r="J1376" t="s">
        <v>1424</v>
      </c>
      <c r="K1376" t="s">
        <v>1244</v>
      </c>
      <c r="L1376">
        <v>5900</v>
      </c>
      <c r="M1376">
        <v>6138</v>
      </c>
      <c r="N1376">
        <v>100</v>
      </c>
      <c r="O1376" t="s">
        <v>1239</v>
      </c>
      <c r="P1376">
        <v>0.78930308880475397</v>
      </c>
      <c r="Q1376">
        <v>0.80724858735977101</v>
      </c>
      <c r="R1376">
        <v>3.93153794808924E-2</v>
      </c>
      <c r="S1376" s="15">
        <v>1.57785895742222E-3</v>
      </c>
      <c r="T1376">
        <v>-2.7853208618294101</v>
      </c>
      <c r="U1376">
        <v>2.7853208618294101</v>
      </c>
      <c r="V1376">
        <v>2.5664293446270898</v>
      </c>
      <c r="W1376">
        <v>-11.82</v>
      </c>
      <c r="X1376">
        <v>1.27</v>
      </c>
      <c r="Y1376">
        <v>-77158</v>
      </c>
      <c r="Z1376">
        <v>-3215</v>
      </c>
      <c r="AA1376">
        <v>-0.24</v>
      </c>
      <c r="AB1376">
        <v>24</v>
      </c>
      <c r="AC1376">
        <v>11</v>
      </c>
      <c r="AD1376">
        <v>13</v>
      </c>
      <c r="AE1376">
        <v>45.83</v>
      </c>
      <c r="AF1376">
        <v>9</v>
      </c>
      <c r="AG1376">
        <v>11</v>
      </c>
      <c r="AH1376">
        <v>10</v>
      </c>
      <c r="AI1376">
        <v>3</v>
      </c>
    </row>
    <row r="1377" spans="1:35" x14ac:dyDescent="0.2">
      <c r="A1377" s="102">
        <v>518</v>
      </c>
      <c r="B1377">
        <v>3863</v>
      </c>
      <c r="C1377" t="s">
        <v>1454</v>
      </c>
      <c r="D1377" t="s">
        <v>1453</v>
      </c>
      <c r="E1377">
        <v>1633</v>
      </c>
      <c r="F1377">
        <v>1645</v>
      </c>
      <c r="G1377">
        <v>600</v>
      </c>
      <c r="H1377" t="s">
        <v>1239</v>
      </c>
      <c r="I1377">
        <v>9003</v>
      </c>
      <c r="J1377" t="s">
        <v>1470</v>
      </c>
      <c r="K1377" t="s">
        <v>1359</v>
      </c>
      <c r="L1377">
        <v>2639</v>
      </c>
      <c r="M1377">
        <v>2607</v>
      </c>
      <c r="N1377">
        <v>400</v>
      </c>
      <c r="O1377" t="s">
        <v>1242</v>
      </c>
      <c r="P1377">
        <v>0.92134265442505903</v>
      </c>
      <c r="Q1377">
        <v>0.89902145961505098</v>
      </c>
      <c r="R1377">
        <v>4.5431044120187301E-2</v>
      </c>
      <c r="S1377">
        <v>3.9307941468819101E-2</v>
      </c>
      <c r="T1377">
        <v>0.70189053472986096</v>
      </c>
      <c r="U1377">
        <v>0.70189053472986096</v>
      </c>
      <c r="V1377">
        <v>0.39524133956298202</v>
      </c>
      <c r="W1377">
        <v>0.98</v>
      </c>
      <c r="X1377">
        <v>5.35</v>
      </c>
      <c r="Y1377">
        <v>-77768</v>
      </c>
      <c r="Z1377">
        <v>-6481</v>
      </c>
      <c r="AA1377">
        <v>-0.34</v>
      </c>
      <c r="AB1377">
        <v>12</v>
      </c>
      <c r="AC1377">
        <v>7</v>
      </c>
      <c r="AD1377">
        <v>5</v>
      </c>
      <c r="AE1377">
        <v>58.33</v>
      </c>
      <c r="AF1377">
        <v>14</v>
      </c>
      <c r="AG1377">
        <v>2</v>
      </c>
      <c r="AH1377">
        <v>3</v>
      </c>
      <c r="AI1377">
        <v>7</v>
      </c>
    </row>
    <row r="1378" spans="1:35" x14ac:dyDescent="0.2">
      <c r="A1378" s="102">
        <v>1618</v>
      </c>
      <c r="B1378">
        <v>4569</v>
      </c>
      <c r="C1378" t="s">
        <v>1503</v>
      </c>
      <c r="D1378" t="s">
        <v>1261</v>
      </c>
      <c r="E1378">
        <v>2079</v>
      </c>
      <c r="F1378">
        <v>2067</v>
      </c>
      <c r="G1378">
        <v>500</v>
      </c>
      <c r="H1378" t="s">
        <v>1239</v>
      </c>
      <c r="I1378">
        <v>8570</v>
      </c>
      <c r="J1378" t="s">
        <v>1677</v>
      </c>
      <c r="K1378" t="s">
        <v>1245</v>
      </c>
      <c r="L1378">
        <v>1709</v>
      </c>
      <c r="M1378">
        <v>1723</v>
      </c>
      <c r="N1378">
        <v>600</v>
      </c>
      <c r="O1378" t="s">
        <v>1242</v>
      </c>
      <c r="P1378">
        <v>0.72038389521893498</v>
      </c>
      <c r="Q1378">
        <v>0.80794872781920002</v>
      </c>
      <c r="R1378">
        <v>7.1373310478009294E-2</v>
      </c>
      <c r="S1378">
        <v>7.9002968994655504E-2</v>
      </c>
      <c r="T1378">
        <v>1.30427205882566</v>
      </c>
      <c r="U1378">
        <v>1.30427205882566</v>
      </c>
      <c r="V1378">
        <v>1.35618044189489</v>
      </c>
      <c r="W1378">
        <v>5.15</v>
      </c>
      <c r="X1378">
        <v>0.03</v>
      </c>
      <c r="Y1378">
        <v>-77936</v>
      </c>
      <c r="Z1378">
        <v>-4102</v>
      </c>
      <c r="AA1378">
        <v>-0.16</v>
      </c>
      <c r="AB1378">
        <v>19</v>
      </c>
      <c r="AC1378">
        <v>10</v>
      </c>
      <c r="AD1378">
        <v>9</v>
      </c>
      <c r="AE1378">
        <v>52.63</v>
      </c>
      <c r="AF1378">
        <v>13</v>
      </c>
      <c r="AG1378">
        <v>5</v>
      </c>
      <c r="AH1378">
        <v>5</v>
      </c>
      <c r="AI1378">
        <v>9</v>
      </c>
    </row>
    <row r="1379" spans="1:35" x14ac:dyDescent="0.2">
      <c r="A1379" s="102">
        <v>295</v>
      </c>
      <c r="B1379">
        <v>3231</v>
      </c>
      <c r="C1379" t="s">
        <v>440</v>
      </c>
      <c r="D1379" t="s">
        <v>1260</v>
      </c>
      <c r="E1379">
        <v>2603</v>
      </c>
      <c r="F1379">
        <v>2616</v>
      </c>
      <c r="G1379">
        <v>400</v>
      </c>
      <c r="H1379" t="s">
        <v>1242</v>
      </c>
      <c r="I1379">
        <v>6967</v>
      </c>
      <c r="J1379" t="s">
        <v>770</v>
      </c>
      <c r="K1379" t="s">
        <v>1244</v>
      </c>
      <c r="L1379">
        <v>1264</v>
      </c>
      <c r="M1379">
        <v>1329</v>
      </c>
      <c r="N1379">
        <v>800</v>
      </c>
      <c r="O1379" t="s">
        <v>1239</v>
      </c>
      <c r="P1379">
        <v>0.55409228485076401</v>
      </c>
      <c r="Q1379">
        <v>0.91672183985973699</v>
      </c>
      <c r="R1379">
        <v>0.107126221676555</v>
      </c>
      <c r="S1379">
        <v>3.96066363229714E-2</v>
      </c>
      <c r="T1379">
        <v>-1.23342725296825</v>
      </c>
      <c r="U1379">
        <v>1.23342725296825</v>
      </c>
      <c r="V1379">
        <v>1.2609170297241099</v>
      </c>
      <c r="W1379">
        <v>-10.25</v>
      </c>
      <c r="X1379">
        <v>1.61</v>
      </c>
      <c r="Y1379">
        <v>-78047</v>
      </c>
      <c r="Z1379">
        <v>-5203</v>
      </c>
      <c r="AA1379">
        <v>-0.28999999999999998</v>
      </c>
      <c r="AB1379">
        <v>15</v>
      </c>
      <c r="AC1379">
        <v>8</v>
      </c>
      <c r="AD1379">
        <v>7</v>
      </c>
      <c r="AE1379">
        <v>53.33</v>
      </c>
      <c r="AF1379">
        <v>11</v>
      </c>
      <c r="AG1379">
        <v>6</v>
      </c>
      <c r="AH1379">
        <v>3</v>
      </c>
      <c r="AI1379">
        <v>6</v>
      </c>
    </row>
    <row r="1380" spans="1:35" x14ac:dyDescent="0.2">
      <c r="A1380" s="102">
        <v>538</v>
      </c>
      <c r="B1380">
        <v>4188</v>
      </c>
      <c r="C1380" t="s">
        <v>1452</v>
      </c>
      <c r="D1380" t="s">
        <v>1263</v>
      </c>
      <c r="E1380">
        <v>761</v>
      </c>
      <c r="F1380">
        <v>773.5</v>
      </c>
      <c r="G1380">
        <v>1200</v>
      </c>
      <c r="H1380" t="s">
        <v>1239</v>
      </c>
      <c r="I1380">
        <v>7313</v>
      </c>
      <c r="J1380" t="s">
        <v>1192</v>
      </c>
      <c r="K1380" t="s">
        <v>1256</v>
      </c>
      <c r="L1380">
        <v>2965</v>
      </c>
      <c r="M1380">
        <v>3000</v>
      </c>
      <c r="N1380">
        <v>300</v>
      </c>
      <c r="O1380" t="s">
        <v>1242</v>
      </c>
      <c r="P1380">
        <v>0.87152074482639696</v>
      </c>
      <c r="Q1380">
        <v>0.897789913953005</v>
      </c>
      <c r="R1380">
        <v>1.64377043952211E-2</v>
      </c>
      <c r="S1380">
        <v>7.6387547335108996E-2</v>
      </c>
      <c r="T1380">
        <v>1.2203503094383901</v>
      </c>
      <c r="U1380">
        <v>1.2203503094383901</v>
      </c>
      <c r="V1380">
        <v>0.85815560997324103</v>
      </c>
      <c r="W1380">
        <v>4.3499999999999996</v>
      </c>
      <c r="X1380">
        <v>3.13</v>
      </c>
      <c r="Y1380">
        <v>-78115</v>
      </c>
      <c r="Z1380">
        <v>-5580</v>
      </c>
      <c r="AA1380">
        <v>-0.37</v>
      </c>
      <c r="AB1380">
        <v>14</v>
      </c>
      <c r="AC1380">
        <v>7</v>
      </c>
      <c r="AD1380">
        <v>7</v>
      </c>
      <c r="AE1380">
        <v>50</v>
      </c>
      <c r="AF1380">
        <v>14</v>
      </c>
      <c r="AG1380">
        <v>4</v>
      </c>
      <c r="AH1380">
        <v>5</v>
      </c>
      <c r="AI1380">
        <v>5</v>
      </c>
    </row>
    <row r="1381" spans="1:35" x14ac:dyDescent="0.2">
      <c r="A1381" s="102">
        <v>1631</v>
      </c>
      <c r="B1381">
        <v>7272</v>
      </c>
      <c r="C1381" t="s">
        <v>1443</v>
      </c>
      <c r="D1381" t="s">
        <v>1256</v>
      </c>
      <c r="E1381">
        <v>1846</v>
      </c>
      <c r="F1381">
        <v>1856</v>
      </c>
      <c r="G1381">
        <v>600</v>
      </c>
      <c r="H1381" t="s">
        <v>1242</v>
      </c>
      <c r="I1381">
        <v>9142</v>
      </c>
      <c r="J1381" t="s">
        <v>917</v>
      </c>
      <c r="K1381" t="s">
        <v>1359</v>
      </c>
      <c r="L1381">
        <v>3525</v>
      </c>
      <c r="M1381">
        <v>3570</v>
      </c>
      <c r="N1381">
        <v>300</v>
      </c>
      <c r="O1381" t="s">
        <v>1239</v>
      </c>
      <c r="P1381">
        <v>0.66546573888424498</v>
      </c>
      <c r="Q1381">
        <v>0.80666612275933403</v>
      </c>
      <c r="R1381">
        <v>0.357869577104939</v>
      </c>
      <c r="S1381">
        <v>9.3357241401032104E-3</v>
      </c>
      <c r="T1381">
        <v>-2.6356713713448698</v>
      </c>
      <c r="U1381">
        <v>2.6356713713448698</v>
      </c>
      <c r="V1381">
        <v>2.4160049234034902</v>
      </c>
      <c r="W1381">
        <v>-13.78</v>
      </c>
      <c r="X1381">
        <v>3.98</v>
      </c>
      <c r="Y1381">
        <v>-78383</v>
      </c>
      <c r="Z1381">
        <v>-4125</v>
      </c>
      <c r="AA1381">
        <v>-7.0000000000000007E-2</v>
      </c>
      <c r="AB1381">
        <v>19</v>
      </c>
      <c r="AC1381">
        <v>9</v>
      </c>
      <c r="AD1381">
        <v>10</v>
      </c>
      <c r="AE1381">
        <v>47.37</v>
      </c>
      <c r="AF1381">
        <v>13</v>
      </c>
      <c r="AG1381">
        <v>7</v>
      </c>
      <c r="AH1381">
        <v>7</v>
      </c>
      <c r="AI1381">
        <v>5</v>
      </c>
    </row>
    <row r="1382" spans="1:35" x14ac:dyDescent="0.2">
      <c r="A1382" s="102">
        <v>691</v>
      </c>
      <c r="B1382">
        <v>3865</v>
      </c>
      <c r="C1382" t="s">
        <v>1189</v>
      </c>
      <c r="D1382" t="s">
        <v>1453</v>
      </c>
      <c r="E1382">
        <v>460</v>
      </c>
      <c r="F1382">
        <v>476</v>
      </c>
      <c r="G1382">
        <v>1800</v>
      </c>
      <c r="H1382" t="s">
        <v>1242</v>
      </c>
      <c r="I1382">
        <v>5019</v>
      </c>
      <c r="J1382" t="s">
        <v>1499</v>
      </c>
      <c r="K1382" t="s">
        <v>1500</v>
      </c>
      <c r="L1382">
        <v>2813</v>
      </c>
      <c r="M1382">
        <v>2851</v>
      </c>
      <c r="N1382">
        <v>300</v>
      </c>
      <c r="O1382" t="s">
        <v>1239</v>
      </c>
      <c r="P1382">
        <v>0.76857998768679303</v>
      </c>
      <c r="Q1382">
        <v>0.88566760357001895</v>
      </c>
      <c r="R1382">
        <v>0.13241230195697601</v>
      </c>
      <c r="S1382">
        <v>6.9242252306297601E-4</v>
      </c>
      <c r="T1382">
        <v>-2.82133488257558</v>
      </c>
      <c r="U1382">
        <v>2.82133488257558</v>
      </c>
      <c r="V1382">
        <v>2.6940753906579</v>
      </c>
      <c r="W1382">
        <v>-10.71</v>
      </c>
      <c r="X1382">
        <v>0.18</v>
      </c>
      <c r="Y1382">
        <v>-80287</v>
      </c>
      <c r="Z1382">
        <v>-3649</v>
      </c>
      <c r="AA1382">
        <v>-0.19</v>
      </c>
      <c r="AB1382">
        <v>22</v>
      </c>
      <c r="AC1382">
        <v>11</v>
      </c>
      <c r="AD1382">
        <v>11</v>
      </c>
      <c r="AE1382">
        <v>50</v>
      </c>
      <c r="AF1382">
        <v>10</v>
      </c>
      <c r="AG1382">
        <v>10</v>
      </c>
      <c r="AH1382">
        <v>9</v>
      </c>
      <c r="AI1382">
        <v>3</v>
      </c>
    </row>
    <row r="1383" spans="1:35" x14ac:dyDescent="0.2">
      <c r="A1383" s="102">
        <v>1647</v>
      </c>
      <c r="B1383">
        <v>3405</v>
      </c>
      <c r="C1383" t="s">
        <v>1915</v>
      </c>
      <c r="D1383" t="s">
        <v>1263</v>
      </c>
      <c r="E1383">
        <v>1200</v>
      </c>
      <c r="F1383">
        <v>1214</v>
      </c>
      <c r="G1383">
        <v>800</v>
      </c>
      <c r="H1383" t="s">
        <v>1239</v>
      </c>
      <c r="I1383">
        <v>4004</v>
      </c>
      <c r="J1383" t="s">
        <v>1431</v>
      </c>
      <c r="K1383" t="s">
        <v>1263</v>
      </c>
      <c r="L1383">
        <v>2506</v>
      </c>
      <c r="M1383">
        <v>2572</v>
      </c>
      <c r="N1383">
        <v>400</v>
      </c>
      <c r="O1383" t="s">
        <v>1242</v>
      </c>
      <c r="P1383">
        <v>0.64955951494396602</v>
      </c>
      <c r="Q1383">
        <v>0.80479507370751102</v>
      </c>
      <c r="R1383">
        <v>4.1407792317649197E-2</v>
      </c>
      <c r="S1383">
        <v>7.1733500223399999E-2</v>
      </c>
      <c r="T1383">
        <v>0.37027993410631899</v>
      </c>
      <c r="U1383">
        <v>0.37027993410631899</v>
      </c>
      <c r="V1383">
        <v>0.53398356395090096</v>
      </c>
      <c r="W1383">
        <v>1.89</v>
      </c>
      <c r="X1383">
        <v>5.6</v>
      </c>
      <c r="Y1383">
        <v>-80855</v>
      </c>
      <c r="Z1383">
        <v>-4043</v>
      </c>
      <c r="AA1383">
        <v>-0.19</v>
      </c>
      <c r="AB1383">
        <v>20</v>
      </c>
      <c r="AC1383">
        <v>10</v>
      </c>
      <c r="AD1383">
        <v>10</v>
      </c>
      <c r="AE1383">
        <v>50</v>
      </c>
      <c r="AF1383">
        <v>11</v>
      </c>
      <c r="AG1383">
        <v>6</v>
      </c>
      <c r="AH1383">
        <v>8</v>
      </c>
      <c r="AI1383">
        <v>6</v>
      </c>
    </row>
    <row r="1384" spans="1:35" x14ac:dyDescent="0.2">
      <c r="A1384" s="102">
        <v>1368</v>
      </c>
      <c r="B1384">
        <v>3865</v>
      </c>
      <c r="C1384" t="s">
        <v>1189</v>
      </c>
      <c r="D1384" t="s">
        <v>1453</v>
      </c>
      <c r="E1384">
        <v>460</v>
      </c>
      <c r="F1384">
        <v>476</v>
      </c>
      <c r="G1384">
        <v>2000</v>
      </c>
      <c r="H1384" t="s">
        <v>1242</v>
      </c>
      <c r="I1384">
        <v>4118</v>
      </c>
      <c r="J1384" t="s">
        <v>1484</v>
      </c>
      <c r="K1384" t="s">
        <v>1263</v>
      </c>
      <c r="L1384">
        <v>3130</v>
      </c>
      <c r="M1384">
        <v>3160</v>
      </c>
      <c r="N1384">
        <v>300</v>
      </c>
      <c r="O1384" t="s">
        <v>1239</v>
      </c>
      <c r="P1384">
        <v>0.88364798754260099</v>
      </c>
      <c r="Q1384">
        <v>0.83072788982314005</v>
      </c>
      <c r="R1384">
        <v>0.152107894273602</v>
      </c>
      <c r="S1384">
        <v>4.2685307068102002E-2</v>
      </c>
      <c r="T1384">
        <v>-1.0824451192587701</v>
      </c>
      <c r="U1384">
        <v>1.0824451192587701</v>
      </c>
      <c r="V1384">
        <v>1.5984879458510799</v>
      </c>
      <c r="W1384">
        <v>-3.18</v>
      </c>
      <c r="X1384">
        <v>0.42</v>
      </c>
      <c r="Y1384">
        <v>-81516</v>
      </c>
      <c r="Z1384">
        <v>-5095</v>
      </c>
      <c r="AA1384">
        <v>-0.14000000000000001</v>
      </c>
      <c r="AB1384">
        <v>16</v>
      </c>
      <c r="AC1384">
        <v>9</v>
      </c>
      <c r="AD1384">
        <v>7</v>
      </c>
      <c r="AE1384">
        <v>56.25</v>
      </c>
      <c r="AF1384">
        <v>11</v>
      </c>
      <c r="AG1384">
        <v>7</v>
      </c>
      <c r="AH1384">
        <v>5</v>
      </c>
      <c r="AI1384">
        <v>4</v>
      </c>
    </row>
    <row r="1385" spans="1:35" x14ac:dyDescent="0.2">
      <c r="A1385" s="102">
        <v>1528</v>
      </c>
      <c r="B1385">
        <v>9401</v>
      </c>
      <c r="C1385" t="s">
        <v>923</v>
      </c>
      <c r="D1385" t="s">
        <v>1241</v>
      </c>
      <c r="E1385">
        <v>1836</v>
      </c>
      <c r="F1385">
        <v>1825</v>
      </c>
      <c r="G1385">
        <v>600</v>
      </c>
      <c r="H1385" t="s">
        <v>1239</v>
      </c>
      <c r="I1385">
        <v>9404</v>
      </c>
      <c r="J1385" t="s">
        <v>1352</v>
      </c>
      <c r="K1385" t="s">
        <v>1241</v>
      </c>
      <c r="L1385">
        <v>1433</v>
      </c>
      <c r="M1385">
        <v>1405</v>
      </c>
      <c r="N1385">
        <v>800</v>
      </c>
      <c r="O1385" t="s">
        <v>1242</v>
      </c>
      <c r="P1385">
        <v>0.74335788465110197</v>
      </c>
      <c r="Q1385">
        <v>0.81662066000446898</v>
      </c>
      <c r="R1385">
        <v>0.27540210354990002</v>
      </c>
      <c r="S1385">
        <v>9.40092014205548E-2</v>
      </c>
      <c r="T1385">
        <v>0.87396615302929004</v>
      </c>
      <c r="U1385">
        <v>0.87396615302929004</v>
      </c>
      <c r="V1385">
        <v>0.85445601630477597</v>
      </c>
      <c r="W1385">
        <v>3.05</v>
      </c>
      <c r="X1385">
        <v>2.65</v>
      </c>
      <c r="Y1385">
        <v>-81556</v>
      </c>
      <c r="Z1385">
        <v>-4531</v>
      </c>
      <c r="AA1385">
        <v>-0.28999999999999998</v>
      </c>
      <c r="AB1385">
        <v>18</v>
      </c>
      <c r="AC1385">
        <v>8</v>
      </c>
      <c r="AD1385">
        <v>10</v>
      </c>
      <c r="AE1385">
        <v>44.44</v>
      </c>
      <c r="AF1385">
        <v>15</v>
      </c>
      <c r="AG1385">
        <v>3</v>
      </c>
      <c r="AH1385">
        <v>4</v>
      </c>
      <c r="AI1385">
        <v>11</v>
      </c>
    </row>
    <row r="1386" spans="1:35" x14ac:dyDescent="0.2">
      <c r="A1386" s="102">
        <v>684</v>
      </c>
      <c r="B1386">
        <v>3863</v>
      </c>
      <c r="C1386" t="s">
        <v>1454</v>
      </c>
      <c r="D1386" t="s">
        <v>1453</v>
      </c>
      <c r="E1386">
        <v>1633</v>
      </c>
      <c r="F1386">
        <v>1645</v>
      </c>
      <c r="G1386">
        <v>500</v>
      </c>
      <c r="H1386" t="s">
        <v>1239</v>
      </c>
      <c r="I1386">
        <v>7276</v>
      </c>
      <c r="J1386" t="s">
        <v>1290</v>
      </c>
      <c r="K1386" t="s">
        <v>1244</v>
      </c>
      <c r="L1386">
        <v>4410</v>
      </c>
      <c r="M1386">
        <v>4445</v>
      </c>
      <c r="N1386">
        <v>200</v>
      </c>
      <c r="O1386" t="s">
        <v>1242</v>
      </c>
      <c r="P1386">
        <v>0.89333064185761601</v>
      </c>
      <c r="Q1386">
        <v>0.88620598407208995</v>
      </c>
      <c r="R1386">
        <v>4.3782739415383102E-3</v>
      </c>
      <c r="S1386" s="15">
        <v>6.8135330696575805E-2</v>
      </c>
      <c r="T1386">
        <v>0.99600786046525502</v>
      </c>
      <c r="U1386">
        <v>0.99600786046525502</v>
      </c>
      <c r="V1386">
        <v>0.88026613044638002</v>
      </c>
      <c r="W1386">
        <v>4.95</v>
      </c>
      <c r="X1386">
        <v>7.48</v>
      </c>
      <c r="Y1386">
        <v>-81950</v>
      </c>
      <c r="Z1386">
        <v>-5854</v>
      </c>
      <c r="AA1386">
        <v>-0.32</v>
      </c>
      <c r="AB1386">
        <v>14</v>
      </c>
      <c r="AC1386">
        <v>7</v>
      </c>
      <c r="AD1386">
        <v>7</v>
      </c>
      <c r="AE1386">
        <v>50</v>
      </c>
      <c r="AF1386">
        <v>10</v>
      </c>
      <c r="AG1386">
        <v>6</v>
      </c>
      <c r="AH1386">
        <v>4</v>
      </c>
      <c r="AI1386">
        <v>4</v>
      </c>
    </row>
    <row r="1387" spans="1:35" x14ac:dyDescent="0.2">
      <c r="A1387" s="102">
        <v>881</v>
      </c>
      <c r="B1387">
        <v>4613</v>
      </c>
      <c r="C1387" t="s">
        <v>224</v>
      </c>
      <c r="D1387" t="s">
        <v>1263</v>
      </c>
      <c r="E1387">
        <v>2449</v>
      </c>
      <c r="F1387">
        <v>2493</v>
      </c>
      <c r="G1387">
        <v>200</v>
      </c>
      <c r="H1387" t="s">
        <v>1242</v>
      </c>
      <c r="I1387">
        <v>6201</v>
      </c>
      <c r="J1387" t="s">
        <v>1606</v>
      </c>
      <c r="K1387" t="s">
        <v>1256</v>
      </c>
      <c r="L1387">
        <v>5990</v>
      </c>
      <c r="M1387">
        <v>6020</v>
      </c>
      <c r="N1387">
        <v>100</v>
      </c>
      <c r="O1387" t="s">
        <v>1239</v>
      </c>
      <c r="P1387">
        <v>0.58784721833655595</v>
      </c>
      <c r="Q1387">
        <v>0.86950399870782602</v>
      </c>
      <c r="R1387">
        <v>0.27266878779563902</v>
      </c>
      <c r="S1387" s="15">
        <v>2.74182909988471E-2</v>
      </c>
      <c r="T1387">
        <v>-0.519411827396146</v>
      </c>
      <c r="U1387">
        <v>0.519411827396146</v>
      </c>
      <c r="V1387">
        <v>1.55789671365908</v>
      </c>
      <c r="W1387">
        <v>-1.49</v>
      </c>
      <c r="X1387">
        <v>17.18</v>
      </c>
      <c r="Y1387">
        <v>-82039</v>
      </c>
      <c r="Z1387">
        <v>-10255</v>
      </c>
      <c r="AA1387">
        <v>-0.53</v>
      </c>
      <c r="AB1387">
        <v>8</v>
      </c>
      <c r="AC1387">
        <v>3</v>
      </c>
      <c r="AD1387">
        <v>5</v>
      </c>
      <c r="AE1387">
        <v>37.5</v>
      </c>
      <c r="AF1387">
        <v>13</v>
      </c>
      <c r="AG1387">
        <v>2</v>
      </c>
      <c r="AH1387">
        <v>2</v>
      </c>
      <c r="AI1387">
        <v>4</v>
      </c>
    </row>
    <row r="1388" spans="1:35" x14ac:dyDescent="0.2">
      <c r="A1388" s="102">
        <v>1043</v>
      </c>
      <c r="B1388">
        <v>4114</v>
      </c>
      <c r="C1388" t="s">
        <v>1391</v>
      </c>
      <c r="D1388" t="s">
        <v>1263</v>
      </c>
      <c r="E1388">
        <v>5830</v>
      </c>
      <c r="F1388">
        <v>5800</v>
      </c>
      <c r="G1388">
        <v>100</v>
      </c>
      <c r="H1388" t="s">
        <v>1242</v>
      </c>
      <c r="I1388">
        <v>7751</v>
      </c>
      <c r="J1388" t="s">
        <v>1667</v>
      </c>
      <c r="K1388" t="s">
        <v>1244</v>
      </c>
      <c r="L1388">
        <v>2676</v>
      </c>
      <c r="M1388">
        <v>2724</v>
      </c>
      <c r="N1388">
        <v>200</v>
      </c>
      <c r="O1388" t="s">
        <v>1239</v>
      </c>
      <c r="P1388">
        <v>0.87496901236872204</v>
      </c>
      <c r="Q1388">
        <v>0.85582827090073599</v>
      </c>
      <c r="R1388">
        <v>3.9686476830390997E-3</v>
      </c>
      <c r="S1388">
        <v>6.0110245767515599E-3</v>
      </c>
      <c r="T1388">
        <v>-1.4100332682203001</v>
      </c>
      <c r="U1388">
        <v>1.4100332682203001</v>
      </c>
      <c r="V1388">
        <v>0.66574689534167397</v>
      </c>
      <c r="W1388">
        <v>-3.64</v>
      </c>
      <c r="X1388">
        <v>6.07</v>
      </c>
      <c r="Y1388">
        <v>-82296</v>
      </c>
      <c r="Z1388">
        <v>-5878</v>
      </c>
      <c r="AA1388">
        <v>-0.33</v>
      </c>
      <c r="AB1388">
        <v>14</v>
      </c>
      <c r="AC1388">
        <v>7</v>
      </c>
      <c r="AD1388">
        <v>7</v>
      </c>
      <c r="AE1388">
        <v>50</v>
      </c>
      <c r="AF1388">
        <v>13</v>
      </c>
      <c r="AG1388">
        <v>3</v>
      </c>
      <c r="AH1388">
        <v>4</v>
      </c>
      <c r="AI1388">
        <v>7</v>
      </c>
    </row>
    <row r="1389" spans="1:35" x14ac:dyDescent="0.2">
      <c r="A1389" s="102">
        <v>1021</v>
      </c>
      <c r="B1389">
        <v>3405</v>
      </c>
      <c r="C1389" t="s">
        <v>1915</v>
      </c>
      <c r="D1389" t="s">
        <v>1263</v>
      </c>
      <c r="E1389">
        <v>1200</v>
      </c>
      <c r="F1389">
        <v>1214</v>
      </c>
      <c r="G1389">
        <v>900</v>
      </c>
      <c r="H1389" t="s">
        <v>1242</v>
      </c>
      <c r="I1389">
        <v>8086</v>
      </c>
      <c r="J1389" t="s">
        <v>1522</v>
      </c>
      <c r="K1389" t="s">
        <v>1248</v>
      </c>
      <c r="L1389">
        <v>1209</v>
      </c>
      <c r="M1389">
        <v>1205</v>
      </c>
      <c r="N1389">
        <v>900</v>
      </c>
      <c r="O1389" t="s">
        <v>1239</v>
      </c>
      <c r="P1389">
        <v>0.67210883101538399</v>
      </c>
      <c r="Q1389">
        <v>0.85717490232277105</v>
      </c>
      <c r="R1389">
        <v>0.103468653950578</v>
      </c>
      <c r="S1389">
        <v>3.45264842222182E-3</v>
      </c>
      <c r="T1389">
        <v>-1.2538651626052499</v>
      </c>
      <c r="U1389">
        <v>1.2538651626052499</v>
      </c>
      <c r="V1389">
        <v>0.77997219591706501</v>
      </c>
      <c r="W1389">
        <v>-3.26</v>
      </c>
      <c r="X1389">
        <v>0.74</v>
      </c>
      <c r="Y1389">
        <v>-82570</v>
      </c>
      <c r="Z1389">
        <v>-6352</v>
      </c>
      <c r="AA1389">
        <v>-0.33</v>
      </c>
      <c r="AB1389">
        <v>13</v>
      </c>
      <c r="AC1389">
        <v>6</v>
      </c>
      <c r="AD1389">
        <v>7</v>
      </c>
      <c r="AE1389">
        <v>46.15</v>
      </c>
      <c r="AF1389">
        <v>13</v>
      </c>
      <c r="AG1389">
        <v>3</v>
      </c>
      <c r="AH1389">
        <v>3</v>
      </c>
      <c r="AI1389">
        <v>7</v>
      </c>
    </row>
    <row r="1390" spans="1:35" x14ac:dyDescent="0.2">
      <c r="A1390" s="102">
        <v>1606</v>
      </c>
      <c r="B1390">
        <v>7459</v>
      </c>
      <c r="C1390" t="s">
        <v>790</v>
      </c>
      <c r="D1390" t="s">
        <v>1246</v>
      </c>
      <c r="E1390">
        <v>2077</v>
      </c>
      <c r="F1390">
        <v>2102</v>
      </c>
      <c r="G1390">
        <v>500</v>
      </c>
      <c r="H1390" t="s">
        <v>1239</v>
      </c>
      <c r="I1390">
        <v>8233</v>
      </c>
      <c r="J1390" t="s">
        <v>1282</v>
      </c>
      <c r="K1390" t="s">
        <v>1264</v>
      </c>
      <c r="L1390">
        <v>1050</v>
      </c>
      <c r="M1390">
        <v>1070</v>
      </c>
      <c r="N1390">
        <v>1000</v>
      </c>
      <c r="O1390" t="s">
        <v>1242</v>
      </c>
      <c r="P1390">
        <v>0.69410255498255802</v>
      </c>
      <c r="Q1390">
        <v>0.80852737244671102</v>
      </c>
      <c r="R1390" s="15">
        <v>0.16914371278376999</v>
      </c>
      <c r="S1390">
        <v>5.9276134322909096E-3</v>
      </c>
      <c r="T1390">
        <v>0.58953316145874701</v>
      </c>
      <c r="U1390">
        <v>0.58953316145874701</v>
      </c>
      <c r="V1390">
        <v>1.03153719515682</v>
      </c>
      <c r="W1390">
        <v>1.79</v>
      </c>
      <c r="X1390">
        <v>1.81</v>
      </c>
      <c r="Y1390">
        <v>-82573</v>
      </c>
      <c r="Z1390">
        <v>-4587</v>
      </c>
      <c r="AA1390">
        <v>-0.22</v>
      </c>
      <c r="AB1390">
        <v>18</v>
      </c>
      <c r="AC1390">
        <v>8</v>
      </c>
      <c r="AD1390">
        <v>10</v>
      </c>
      <c r="AE1390">
        <v>44.44</v>
      </c>
      <c r="AF1390">
        <v>14</v>
      </c>
      <c r="AG1390">
        <v>5</v>
      </c>
      <c r="AH1390">
        <v>4</v>
      </c>
      <c r="AI1390">
        <v>9</v>
      </c>
    </row>
    <row r="1391" spans="1:35" x14ac:dyDescent="0.2">
      <c r="A1391" s="102">
        <v>1322</v>
      </c>
      <c r="B1391">
        <v>1662</v>
      </c>
      <c r="C1391" t="s">
        <v>564</v>
      </c>
      <c r="D1391" t="s">
        <v>1449</v>
      </c>
      <c r="E1391">
        <v>2566</v>
      </c>
      <c r="F1391">
        <v>2605</v>
      </c>
      <c r="G1391">
        <v>200</v>
      </c>
      <c r="H1391" t="s">
        <v>1239</v>
      </c>
      <c r="I1391">
        <v>2222</v>
      </c>
      <c r="J1391" t="s">
        <v>585</v>
      </c>
      <c r="K1391" t="s">
        <v>1266</v>
      </c>
      <c r="L1391">
        <v>5670</v>
      </c>
      <c r="M1391">
        <v>5800</v>
      </c>
      <c r="N1391">
        <v>100</v>
      </c>
      <c r="O1391" t="s">
        <v>1242</v>
      </c>
      <c r="P1391">
        <v>0.63971041839896903</v>
      </c>
      <c r="Q1391">
        <v>0.83461278844065201</v>
      </c>
      <c r="R1391">
        <v>0.48022456215076198</v>
      </c>
      <c r="S1391">
        <v>8.9712885947811905E-2</v>
      </c>
      <c r="T1391">
        <v>2.3674979275415402</v>
      </c>
      <c r="U1391">
        <v>2.3674979275415402</v>
      </c>
      <c r="V1391">
        <v>2.7504471621712399</v>
      </c>
      <c r="W1391">
        <v>14.23</v>
      </c>
      <c r="X1391">
        <v>10.17</v>
      </c>
      <c r="Y1391">
        <v>-83286</v>
      </c>
      <c r="Z1391">
        <v>-8329</v>
      </c>
      <c r="AA1391">
        <v>-0.42</v>
      </c>
      <c r="AB1391">
        <v>10</v>
      </c>
      <c r="AC1391">
        <v>5</v>
      </c>
      <c r="AD1391">
        <v>5</v>
      </c>
      <c r="AE1391">
        <v>50</v>
      </c>
      <c r="AF1391">
        <v>12</v>
      </c>
      <c r="AG1391">
        <v>2</v>
      </c>
      <c r="AH1391">
        <v>4</v>
      </c>
      <c r="AI1391">
        <v>4</v>
      </c>
    </row>
    <row r="1392" spans="1:35" x14ac:dyDescent="0.2">
      <c r="A1392" s="102">
        <v>1482</v>
      </c>
      <c r="B1392">
        <v>4540</v>
      </c>
      <c r="C1392" t="s">
        <v>1659</v>
      </c>
      <c r="D1392" t="s">
        <v>1261</v>
      </c>
      <c r="E1392">
        <v>2688</v>
      </c>
      <c r="F1392">
        <v>2656</v>
      </c>
      <c r="G1392">
        <v>300</v>
      </c>
      <c r="H1392" t="s">
        <v>1242</v>
      </c>
      <c r="I1392">
        <v>8058</v>
      </c>
      <c r="J1392" t="s">
        <v>1575</v>
      </c>
      <c r="K1392" t="s">
        <v>1246</v>
      </c>
      <c r="L1392">
        <v>2769</v>
      </c>
      <c r="M1392">
        <v>2798.5</v>
      </c>
      <c r="N1392">
        <v>300</v>
      </c>
      <c r="O1392" t="s">
        <v>1239</v>
      </c>
      <c r="P1392">
        <v>0.70179752272502105</v>
      </c>
      <c r="Q1392">
        <v>0.82107295303957095</v>
      </c>
      <c r="R1392" s="15">
        <v>0.27224781741482201</v>
      </c>
      <c r="S1392">
        <v>4.70323266592791E-4</v>
      </c>
      <c r="T1392">
        <v>-3.41607240980602</v>
      </c>
      <c r="U1392">
        <v>3.41607240980602</v>
      </c>
      <c r="V1392">
        <v>2.95297293159767</v>
      </c>
      <c r="W1392">
        <v>-14.55</v>
      </c>
      <c r="X1392">
        <v>5.09</v>
      </c>
      <c r="Y1392">
        <v>-83420</v>
      </c>
      <c r="Z1392">
        <v>-9269</v>
      </c>
      <c r="AA1392">
        <v>-0.55000000000000004</v>
      </c>
      <c r="AB1392">
        <v>9</v>
      </c>
      <c r="AC1392">
        <v>4</v>
      </c>
      <c r="AD1392">
        <v>5</v>
      </c>
      <c r="AE1392">
        <v>44.44</v>
      </c>
      <c r="AF1392">
        <v>14</v>
      </c>
      <c r="AG1392">
        <v>1</v>
      </c>
      <c r="AH1392">
        <v>2</v>
      </c>
      <c r="AI1392">
        <v>6</v>
      </c>
    </row>
    <row r="1393" spans="1:35" x14ac:dyDescent="0.2">
      <c r="A1393" s="102">
        <v>340</v>
      </c>
      <c r="B1393">
        <v>4095</v>
      </c>
      <c r="C1393" t="s">
        <v>1929</v>
      </c>
      <c r="D1393" t="s">
        <v>1263</v>
      </c>
      <c r="E1393">
        <v>1049</v>
      </c>
      <c r="F1393">
        <v>1053</v>
      </c>
      <c r="G1393">
        <v>700</v>
      </c>
      <c r="H1393" t="s">
        <v>1239</v>
      </c>
      <c r="I1393">
        <v>4581</v>
      </c>
      <c r="J1393" t="s">
        <v>1675</v>
      </c>
      <c r="K1393" t="s">
        <v>1261</v>
      </c>
      <c r="L1393">
        <v>6950</v>
      </c>
      <c r="M1393">
        <v>6930</v>
      </c>
      <c r="N1393">
        <v>100</v>
      </c>
      <c r="O1393" t="s">
        <v>1242</v>
      </c>
      <c r="P1393">
        <v>0.85547931241345598</v>
      </c>
      <c r="Q1393">
        <v>0.91137451086886201</v>
      </c>
      <c r="R1393">
        <v>1.5218961522100999E-2</v>
      </c>
      <c r="S1393">
        <v>8.4576137207731605E-2</v>
      </c>
      <c r="T1393">
        <v>0.59850251934365695</v>
      </c>
      <c r="U1393">
        <v>0.59850251934365695</v>
      </c>
      <c r="V1393">
        <v>0.61680678070848705</v>
      </c>
      <c r="W1393">
        <v>2.72</v>
      </c>
      <c r="X1393">
        <v>6.36</v>
      </c>
      <c r="Y1393">
        <v>-83517</v>
      </c>
      <c r="Z1393">
        <v>-5220</v>
      </c>
      <c r="AA1393">
        <v>-0.19</v>
      </c>
      <c r="AB1393">
        <v>16</v>
      </c>
      <c r="AC1393">
        <v>10</v>
      </c>
      <c r="AD1393">
        <v>6</v>
      </c>
      <c r="AE1393">
        <v>62.5</v>
      </c>
      <c r="AF1393">
        <v>15</v>
      </c>
      <c r="AG1393">
        <v>2</v>
      </c>
      <c r="AH1393">
        <v>3</v>
      </c>
      <c r="AI1393">
        <v>11</v>
      </c>
    </row>
    <row r="1394" spans="1:35" x14ac:dyDescent="0.2">
      <c r="A1394" s="102">
        <v>240</v>
      </c>
      <c r="B1394">
        <v>4555</v>
      </c>
      <c r="C1394" t="s">
        <v>677</v>
      </c>
      <c r="D1394" t="s">
        <v>1261</v>
      </c>
      <c r="E1394">
        <v>6700</v>
      </c>
      <c r="F1394">
        <v>6740</v>
      </c>
      <c r="G1394">
        <v>100</v>
      </c>
      <c r="H1394" t="s">
        <v>1242</v>
      </c>
      <c r="I1394">
        <v>8586</v>
      </c>
      <c r="J1394" t="s">
        <v>1353</v>
      </c>
      <c r="K1394" t="s">
        <v>1245</v>
      </c>
      <c r="L1394">
        <v>2990</v>
      </c>
      <c r="M1394">
        <v>2947</v>
      </c>
      <c r="N1394">
        <v>200</v>
      </c>
      <c r="O1394" t="s">
        <v>1239</v>
      </c>
      <c r="P1394">
        <v>0.86232846825368503</v>
      </c>
      <c r="Q1394">
        <v>0.92301220881090096</v>
      </c>
      <c r="R1394">
        <v>0.12735405226893301</v>
      </c>
      <c r="S1394">
        <v>1.25551247372018E-2</v>
      </c>
      <c r="T1394">
        <v>-1.75079126875837</v>
      </c>
      <c r="U1394">
        <v>1.75079126875837</v>
      </c>
      <c r="V1394">
        <v>1.79688922406094</v>
      </c>
      <c r="W1394">
        <v>-5.0599999999999996</v>
      </c>
      <c r="X1394">
        <v>12.55</v>
      </c>
      <c r="Y1394">
        <v>-84629</v>
      </c>
      <c r="Z1394">
        <v>-9403</v>
      </c>
      <c r="AA1394">
        <v>-0.31</v>
      </c>
      <c r="AB1394">
        <v>9</v>
      </c>
      <c r="AC1394">
        <v>5</v>
      </c>
      <c r="AD1394">
        <v>4</v>
      </c>
      <c r="AE1394">
        <v>55.56</v>
      </c>
      <c r="AF1394">
        <v>12</v>
      </c>
      <c r="AG1394">
        <v>3</v>
      </c>
      <c r="AH1394">
        <v>3</v>
      </c>
      <c r="AI1394">
        <v>3</v>
      </c>
    </row>
    <row r="1395" spans="1:35" x14ac:dyDescent="0.2">
      <c r="A1395" s="102">
        <v>844</v>
      </c>
      <c r="B1395">
        <v>4183</v>
      </c>
      <c r="C1395" t="s">
        <v>1432</v>
      </c>
      <c r="D1395" t="s">
        <v>1263</v>
      </c>
      <c r="E1395">
        <v>2400</v>
      </c>
      <c r="F1395">
        <v>2450</v>
      </c>
      <c r="G1395">
        <v>400</v>
      </c>
      <c r="H1395" t="s">
        <v>1239</v>
      </c>
      <c r="I1395">
        <v>5991</v>
      </c>
      <c r="J1395" t="s">
        <v>1071</v>
      </c>
      <c r="K1395" t="s">
        <v>1436</v>
      </c>
      <c r="L1395">
        <v>860</v>
      </c>
      <c r="M1395">
        <v>859</v>
      </c>
      <c r="N1395">
        <v>1100</v>
      </c>
      <c r="O1395" t="s">
        <v>1242</v>
      </c>
      <c r="P1395">
        <v>0.84837200213080899</v>
      </c>
      <c r="Q1395">
        <v>0.87232714785702303</v>
      </c>
      <c r="R1395">
        <v>0.11865373336509</v>
      </c>
      <c r="S1395">
        <v>3.3724979104504303E-2</v>
      </c>
      <c r="T1395">
        <v>1.47437730550726</v>
      </c>
      <c r="U1395">
        <v>1.47437730550726</v>
      </c>
      <c r="V1395">
        <v>0.95873957488875305</v>
      </c>
      <c r="W1395">
        <v>4.13</v>
      </c>
      <c r="X1395">
        <v>3.58</v>
      </c>
      <c r="Y1395">
        <v>-84862</v>
      </c>
      <c r="Z1395">
        <v>-5304</v>
      </c>
      <c r="AA1395">
        <v>-0.24</v>
      </c>
      <c r="AB1395">
        <v>16</v>
      </c>
      <c r="AC1395">
        <v>6</v>
      </c>
      <c r="AD1395">
        <v>10</v>
      </c>
      <c r="AE1395">
        <v>37.5</v>
      </c>
      <c r="AF1395">
        <v>14</v>
      </c>
      <c r="AG1395">
        <v>5</v>
      </c>
      <c r="AH1395">
        <v>3</v>
      </c>
      <c r="AI1395">
        <v>8</v>
      </c>
    </row>
    <row r="1396" spans="1:35" x14ac:dyDescent="0.2">
      <c r="A1396" s="102">
        <v>386</v>
      </c>
      <c r="B1396">
        <v>2607</v>
      </c>
      <c r="C1396" t="s">
        <v>1267</v>
      </c>
      <c r="D1396" t="s">
        <v>1266</v>
      </c>
      <c r="E1396">
        <v>2641</v>
      </c>
      <c r="F1396">
        <v>2604</v>
      </c>
      <c r="G1396">
        <v>400</v>
      </c>
      <c r="H1396" t="s">
        <v>1239</v>
      </c>
      <c r="I1396">
        <v>8273</v>
      </c>
      <c r="J1396" t="s">
        <v>1361</v>
      </c>
      <c r="K1396" t="s">
        <v>1264</v>
      </c>
      <c r="L1396">
        <v>3175</v>
      </c>
      <c r="M1396">
        <v>3150</v>
      </c>
      <c r="N1396">
        <v>300</v>
      </c>
      <c r="O1396" t="s">
        <v>1242</v>
      </c>
      <c r="P1396">
        <v>0.923247057075127</v>
      </c>
      <c r="Q1396">
        <v>0.90815597679160698</v>
      </c>
      <c r="R1396">
        <v>2.06707704395598E-3</v>
      </c>
      <c r="S1396">
        <v>3.1995907670021598E-2</v>
      </c>
      <c r="T1396">
        <v>1.57142420650931</v>
      </c>
      <c r="U1396">
        <v>1.57142420650931</v>
      </c>
      <c r="V1396">
        <v>1.73161156756465</v>
      </c>
      <c r="W1396">
        <v>7.03</v>
      </c>
      <c r="X1396">
        <v>10.220000000000001</v>
      </c>
      <c r="Y1396">
        <v>-85127</v>
      </c>
      <c r="Z1396">
        <v>-7094</v>
      </c>
      <c r="AA1396">
        <v>-0.54</v>
      </c>
      <c r="AB1396">
        <v>12</v>
      </c>
      <c r="AC1396">
        <v>6</v>
      </c>
      <c r="AD1396">
        <v>6</v>
      </c>
      <c r="AE1396">
        <v>50</v>
      </c>
      <c r="AF1396">
        <v>15</v>
      </c>
      <c r="AG1396">
        <v>2</v>
      </c>
      <c r="AH1396">
        <v>3</v>
      </c>
      <c r="AI1396">
        <v>7</v>
      </c>
    </row>
    <row r="1397" spans="1:35" x14ac:dyDescent="0.2">
      <c r="A1397" s="102">
        <v>246</v>
      </c>
      <c r="B1397">
        <v>2331</v>
      </c>
      <c r="C1397" t="s">
        <v>1386</v>
      </c>
      <c r="D1397" t="s">
        <v>1253</v>
      </c>
      <c r="E1397">
        <v>5290</v>
      </c>
      <c r="F1397">
        <v>5310</v>
      </c>
      <c r="G1397">
        <v>200</v>
      </c>
      <c r="H1397" t="s">
        <v>1239</v>
      </c>
      <c r="I1397">
        <v>9684</v>
      </c>
      <c r="J1397" t="s">
        <v>1421</v>
      </c>
      <c r="K1397" t="s">
        <v>1241</v>
      </c>
      <c r="L1397">
        <v>4715</v>
      </c>
      <c r="M1397">
        <v>4725</v>
      </c>
      <c r="N1397">
        <v>200</v>
      </c>
      <c r="O1397" t="s">
        <v>1242</v>
      </c>
      <c r="P1397">
        <v>0.75437955504682797</v>
      </c>
      <c r="Q1397">
        <v>0.921719390885538</v>
      </c>
      <c r="R1397">
        <v>0.49773568536699803</v>
      </c>
      <c r="S1397">
        <v>1.1308212469539501E-2</v>
      </c>
      <c r="T1397">
        <v>0.91975519962934804</v>
      </c>
      <c r="U1397">
        <v>0.91975519962934804</v>
      </c>
      <c r="V1397">
        <v>0.74808466950861796</v>
      </c>
      <c r="W1397">
        <v>2.95</v>
      </c>
      <c r="X1397">
        <v>11.02</v>
      </c>
      <c r="Y1397">
        <v>-85378</v>
      </c>
      <c r="Z1397">
        <v>-5692</v>
      </c>
      <c r="AA1397">
        <v>0.01</v>
      </c>
      <c r="AB1397">
        <v>15</v>
      </c>
      <c r="AC1397">
        <v>9</v>
      </c>
      <c r="AD1397">
        <v>6</v>
      </c>
      <c r="AE1397">
        <v>60</v>
      </c>
      <c r="AF1397">
        <v>7</v>
      </c>
      <c r="AG1397">
        <v>9</v>
      </c>
      <c r="AH1397">
        <v>6</v>
      </c>
      <c r="AI1397">
        <v>0</v>
      </c>
    </row>
    <row r="1398" spans="1:35" x14ac:dyDescent="0.2">
      <c r="A1398" s="102">
        <v>620</v>
      </c>
      <c r="B1398">
        <v>5401</v>
      </c>
      <c r="C1398" t="s">
        <v>1574</v>
      </c>
      <c r="D1398" t="s">
        <v>1292</v>
      </c>
      <c r="E1398">
        <v>1289.5</v>
      </c>
      <c r="F1398">
        <v>1270.5</v>
      </c>
      <c r="G1398">
        <v>800</v>
      </c>
      <c r="H1398" t="s">
        <v>1242</v>
      </c>
      <c r="I1398">
        <v>7181</v>
      </c>
      <c r="J1398" t="s">
        <v>61</v>
      </c>
      <c r="K1398" t="s">
        <v>1418</v>
      </c>
      <c r="L1398">
        <v>1780</v>
      </c>
      <c r="M1398">
        <v>1783</v>
      </c>
      <c r="N1398">
        <v>600</v>
      </c>
      <c r="O1398" t="s">
        <v>1239</v>
      </c>
      <c r="P1398">
        <v>0.75806718547533603</v>
      </c>
      <c r="Q1398">
        <v>0.89145094349443399</v>
      </c>
      <c r="R1398">
        <v>0.13475977856003199</v>
      </c>
      <c r="S1398">
        <v>3.5892230380602502E-3</v>
      </c>
      <c r="T1398">
        <v>-3.3408188018534002</v>
      </c>
      <c r="U1398">
        <v>3.3408188018534002</v>
      </c>
      <c r="V1398">
        <v>3.0775824005009702</v>
      </c>
      <c r="W1398">
        <v>-20.38</v>
      </c>
      <c r="X1398">
        <v>4.99</v>
      </c>
      <c r="Y1398">
        <v>-85486</v>
      </c>
      <c r="Z1398">
        <v>-4499</v>
      </c>
      <c r="AA1398">
        <v>-0.26</v>
      </c>
      <c r="AB1398">
        <v>19</v>
      </c>
      <c r="AC1398">
        <v>9</v>
      </c>
      <c r="AD1398">
        <v>10</v>
      </c>
      <c r="AE1398">
        <v>47.37</v>
      </c>
      <c r="AF1398">
        <v>15</v>
      </c>
      <c r="AG1398">
        <v>4</v>
      </c>
      <c r="AH1398">
        <v>4</v>
      </c>
      <c r="AI1398">
        <v>11</v>
      </c>
    </row>
    <row r="1399" spans="1:35" x14ac:dyDescent="0.2">
      <c r="A1399" s="102">
        <v>875</v>
      </c>
      <c r="B1399">
        <v>7186</v>
      </c>
      <c r="C1399" t="s">
        <v>543</v>
      </c>
      <c r="D1399" t="s">
        <v>1294</v>
      </c>
      <c r="E1399">
        <v>401</v>
      </c>
      <c r="F1399">
        <v>404</v>
      </c>
      <c r="G1399">
        <v>2700</v>
      </c>
      <c r="H1399" t="s">
        <v>1239</v>
      </c>
      <c r="I1399">
        <v>8359</v>
      </c>
      <c r="J1399" t="s">
        <v>553</v>
      </c>
      <c r="K1399" t="s">
        <v>1294</v>
      </c>
      <c r="L1399">
        <v>395</v>
      </c>
      <c r="M1399">
        <v>388</v>
      </c>
      <c r="N1399">
        <v>2800</v>
      </c>
      <c r="O1399" t="s">
        <v>1242</v>
      </c>
      <c r="P1399">
        <v>0.94508357679104404</v>
      </c>
      <c r="Q1399">
        <v>0.86978173037738904</v>
      </c>
      <c r="R1399">
        <v>4.7695108337106398E-2</v>
      </c>
      <c r="S1399">
        <v>7.7347775953075001E-2</v>
      </c>
      <c r="T1399">
        <v>2.2226635002972999</v>
      </c>
      <c r="U1399">
        <v>2.2226635002972999</v>
      </c>
      <c r="V1399">
        <v>2.5263083584446502</v>
      </c>
      <c r="W1399">
        <v>7.07</v>
      </c>
      <c r="X1399">
        <v>0.4</v>
      </c>
      <c r="Y1399">
        <v>-85624</v>
      </c>
      <c r="Z1399">
        <v>-4507</v>
      </c>
      <c r="AA1399">
        <v>-0.23</v>
      </c>
      <c r="AB1399">
        <v>19</v>
      </c>
      <c r="AC1399">
        <v>9</v>
      </c>
      <c r="AD1399">
        <v>10</v>
      </c>
      <c r="AE1399">
        <v>47.37</v>
      </c>
      <c r="AF1399">
        <v>15</v>
      </c>
      <c r="AG1399">
        <v>4</v>
      </c>
      <c r="AH1399">
        <v>4</v>
      </c>
      <c r="AI1399">
        <v>11</v>
      </c>
    </row>
    <row r="1400" spans="1:35" x14ac:dyDescent="0.2">
      <c r="A1400" s="102">
        <v>956</v>
      </c>
      <c r="B1400">
        <v>4290</v>
      </c>
      <c r="C1400" t="s">
        <v>1293</v>
      </c>
      <c r="D1400" t="s">
        <v>1253</v>
      </c>
      <c r="E1400">
        <v>911</v>
      </c>
      <c r="F1400">
        <v>927</v>
      </c>
      <c r="G1400">
        <v>1100</v>
      </c>
      <c r="H1400" t="s">
        <v>1242</v>
      </c>
      <c r="I1400">
        <v>9746</v>
      </c>
      <c r="J1400" t="s">
        <v>1442</v>
      </c>
      <c r="K1400" t="s">
        <v>1241</v>
      </c>
      <c r="L1400">
        <v>5000</v>
      </c>
      <c r="M1400">
        <v>5050</v>
      </c>
      <c r="N1400">
        <v>200</v>
      </c>
      <c r="O1400" t="s">
        <v>1239</v>
      </c>
      <c r="P1400">
        <v>0.54485483132123003</v>
      </c>
      <c r="Q1400">
        <v>0.86273333089943005</v>
      </c>
      <c r="R1400">
        <v>0.108840630040827</v>
      </c>
      <c r="S1400">
        <v>6.00994471937683E-2</v>
      </c>
      <c r="T1400">
        <v>-0.19264014247061301</v>
      </c>
      <c r="U1400">
        <v>0.19264014247061301</v>
      </c>
      <c r="V1400">
        <v>0.28330269247744</v>
      </c>
      <c r="W1400">
        <v>-0.56000000000000005</v>
      </c>
      <c r="X1400">
        <v>0.96</v>
      </c>
      <c r="Y1400">
        <v>-85823</v>
      </c>
      <c r="Z1400">
        <v>-6130</v>
      </c>
      <c r="AA1400">
        <v>-0.34</v>
      </c>
      <c r="AB1400">
        <v>14</v>
      </c>
      <c r="AC1400">
        <v>5</v>
      </c>
      <c r="AD1400">
        <v>9</v>
      </c>
      <c r="AE1400">
        <v>35.71</v>
      </c>
      <c r="AF1400">
        <v>11</v>
      </c>
      <c r="AG1400">
        <v>4</v>
      </c>
      <c r="AH1400">
        <v>5</v>
      </c>
      <c r="AI1400">
        <v>5</v>
      </c>
    </row>
    <row r="1401" spans="1:35" x14ac:dyDescent="0.2">
      <c r="A1401" s="102">
        <v>147</v>
      </c>
      <c r="B1401">
        <v>1333</v>
      </c>
      <c r="C1401" t="s">
        <v>1356</v>
      </c>
      <c r="D1401" t="s">
        <v>1357</v>
      </c>
      <c r="E1401">
        <v>2478</v>
      </c>
      <c r="F1401">
        <v>2438</v>
      </c>
      <c r="G1401">
        <v>400</v>
      </c>
      <c r="H1401" t="s">
        <v>1239</v>
      </c>
      <c r="I1401">
        <v>2267</v>
      </c>
      <c r="J1401" t="s">
        <v>1481</v>
      </c>
      <c r="K1401" t="s">
        <v>1266</v>
      </c>
      <c r="L1401">
        <v>5210</v>
      </c>
      <c r="M1401">
        <v>5210</v>
      </c>
      <c r="N1401">
        <v>200</v>
      </c>
      <c r="O1401" t="s">
        <v>1242</v>
      </c>
      <c r="P1401">
        <v>0.94277037142127096</v>
      </c>
      <c r="Q1401">
        <v>0.93528780530273603</v>
      </c>
      <c r="R1401">
        <v>1.67328599686307E-3</v>
      </c>
      <c r="S1401">
        <v>9.1169897813216605E-2</v>
      </c>
      <c r="T1401">
        <v>0.79478092414400103</v>
      </c>
      <c r="U1401">
        <v>0.79478092414400103</v>
      </c>
      <c r="V1401">
        <v>1.0514107410062501</v>
      </c>
      <c r="W1401">
        <v>1.66</v>
      </c>
      <c r="X1401">
        <v>6.41</v>
      </c>
      <c r="Y1401">
        <v>-86320</v>
      </c>
      <c r="Z1401">
        <v>-8632</v>
      </c>
      <c r="AA1401">
        <v>-0.62</v>
      </c>
      <c r="AB1401">
        <v>10</v>
      </c>
      <c r="AC1401">
        <v>3</v>
      </c>
      <c r="AD1401">
        <v>7</v>
      </c>
      <c r="AE1401">
        <v>30</v>
      </c>
      <c r="AF1401">
        <v>13</v>
      </c>
      <c r="AG1401">
        <v>3</v>
      </c>
      <c r="AH1401">
        <v>3</v>
      </c>
      <c r="AI1401">
        <v>4</v>
      </c>
    </row>
    <row r="1402" spans="1:35" x14ac:dyDescent="0.2">
      <c r="A1402" s="102">
        <v>488</v>
      </c>
      <c r="B1402">
        <v>8306</v>
      </c>
      <c r="C1402" t="s">
        <v>1433</v>
      </c>
      <c r="D1402" t="s">
        <v>1294</v>
      </c>
      <c r="E1402">
        <v>545.5</v>
      </c>
      <c r="F1402">
        <v>556.29999999999995</v>
      </c>
      <c r="G1402">
        <v>1900</v>
      </c>
      <c r="H1402" t="s">
        <v>1239</v>
      </c>
      <c r="I1402">
        <v>8410</v>
      </c>
      <c r="J1402" t="s">
        <v>1451</v>
      </c>
      <c r="K1402" t="s">
        <v>1294</v>
      </c>
      <c r="L1402">
        <v>309</v>
      </c>
      <c r="M1402">
        <v>307</v>
      </c>
      <c r="N1402">
        <v>3400</v>
      </c>
      <c r="O1402" t="s">
        <v>1242</v>
      </c>
      <c r="P1402">
        <v>0.87394341794679298</v>
      </c>
      <c r="Q1402">
        <v>0.90160906547897202</v>
      </c>
      <c r="R1402">
        <v>6.6358498124876597E-2</v>
      </c>
      <c r="S1402">
        <v>4.0450071986088097E-2</v>
      </c>
      <c r="T1402">
        <v>1.6717031923088199</v>
      </c>
      <c r="U1402">
        <v>1.6717031923088199</v>
      </c>
      <c r="V1402">
        <v>0.77876722833768597</v>
      </c>
      <c r="W1402">
        <v>4.9400000000000004</v>
      </c>
      <c r="X1402">
        <v>1.25</v>
      </c>
      <c r="Y1402">
        <v>-86353</v>
      </c>
      <c r="Z1402">
        <v>-5757</v>
      </c>
      <c r="AA1402">
        <v>-0.28000000000000003</v>
      </c>
      <c r="AB1402">
        <v>15</v>
      </c>
      <c r="AC1402">
        <v>7</v>
      </c>
      <c r="AD1402">
        <v>8</v>
      </c>
      <c r="AE1402">
        <v>46.67</v>
      </c>
      <c r="AF1402">
        <v>15</v>
      </c>
      <c r="AG1402">
        <v>2</v>
      </c>
      <c r="AH1402">
        <v>4</v>
      </c>
      <c r="AI1402">
        <v>9</v>
      </c>
    </row>
    <row r="1403" spans="1:35" x14ac:dyDescent="0.2">
      <c r="A1403" s="102">
        <v>1369</v>
      </c>
      <c r="B1403">
        <v>1835</v>
      </c>
      <c r="C1403" t="s">
        <v>1089</v>
      </c>
      <c r="D1403" t="s">
        <v>1249</v>
      </c>
      <c r="E1403">
        <v>2890</v>
      </c>
      <c r="F1403">
        <v>2907</v>
      </c>
      <c r="G1403">
        <v>300</v>
      </c>
      <c r="H1403" t="s">
        <v>1242</v>
      </c>
      <c r="I1403">
        <v>2281</v>
      </c>
      <c r="J1403" t="s">
        <v>1090</v>
      </c>
      <c r="K1403" t="s">
        <v>1266</v>
      </c>
      <c r="L1403">
        <v>2358</v>
      </c>
      <c r="M1403">
        <v>2348</v>
      </c>
      <c r="N1403">
        <v>400</v>
      </c>
      <c r="O1403" t="s">
        <v>1239</v>
      </c>
      <c r="P1403">
        <v>0.73786398875578696</v>
      </c>
      <c r="Q1403">
        <v>0.83059958412235702</v>
      </c>
      <c r="R1403">
        <v>5.6794479832259201E-2</v>
      </c>
      <c r="S1403">
        <v>2.8140701461620003E-4</v>
      </c>
      <c r="T1403">
        <v>-1.58930962691217</v>
      </c>
      <c r="U1403">
        <v>1.58930962691217</v>
      </c>
      <c r="V1403">
        <v>2.13379276606506</v>
      </c>
      <c r="W1403">
        <v>-3.24</v>
      </c>
      <c r="X1403">
        <v>7.69</v>
      </c>
      <c r="Y1403">
        <v>-86828</v>
      </c>
      <c r="Z1403">
        <v>-5789</v>
      </c>
      <c r="AA1403">
        <v>-0.35</v>
      </c>
      <c r="AB1403">
        <v>15</v>
      </c>
      <c r="AC1403">
        <v>7</v>
      </c>
      <c r="AD1403">
        <v>8</v>
      </c>
      <c r="AE1403">
        <v>46.67</v>
      </c>
      <c r="AF1403">
        <v>11</v>
      </c>
      <c r="AG1403">
        <v>6</v>
      </c>
      <c r="AH1403">
        <v>5</v>
      </c>
      <c r="AI1403">
        <v>4</v>
      </c>
    </row>
    <row r="1404" spans="1:35" x14ac:dyDescent="0.2">
      <c r="A1404" s="102">
        <v>19</v>
      </c>
      <c r="B1404">
        <v>3110</v>
      </c>
      <c r="C1404" t="s">
        <v>540</v>
      </c>
      <c r="D1404" t="s">
        <v>1238</v>
      </c>
      <c r="E1404">
        <v>4900</v>
      </c>
      <c r="F1404">
        <v>4800</v>
      </c>
      <c r="G1404">
        <v>200</v>
      </c>
      <c r="H1404" t="s">
        <v>1239</v>
      </c>
      <c r="I1404">
        <v>6758</v>
      </c>
      <c r="J1404" t="s">
        <v>1255</v>
      </c>
      <c r="K1404" t="s">
        <v>1244</v>
      </c>
      <c r="L1404">
        <v>7105</v>
      </c>
      <c r="M1404">
        <v>7269</v>
      </c>
      <c r="N1404">
        <v>100</v>
      </c>
      <c r="O1404" t="s">
        <v>1242</v>
      </c>
      <c r="P1404">
        <v>0.79419208807726105</v>
      </c>
      <c r="Q1404">
        <v>0.96329462823822598</v>
      </c>
      <c r="R1404">
        <v>0.42527581470654902</v>
      </c>
      <c r="S1404">
        <v>2.5879849310689599E-2</v>
      </c>
      <c r="T1404">
        <v>1.3613723948410099</v>
      </c>
      <c r="U1404">
        <v>1.3613723948410099</v>
      </c>
      <c r="V1404">
        <v>1.95112184932217</v>
      </c>
      <c r="W1404">
        <v>9.0500000000000007</v>
      </c>
      <c r="X1404">
        <v>32.07</v>
      </c>
      <c r="Y1404">
        <v>-86883</v>
      </c>
      <c r="Z1404">
        <v>-7240</v>
      </c>
      <c r="AA1404">
        <v>-0.51</v>
      </c>
      <c r="AB1404">
        <v>12</v>
      </c>
      <c r="AC1404">
        <v>4</v>
      </c>
      <c r="AD1404">
        <v>8</v>
      </c>
      <c r="AE1404">
        <v>33.33</v>
      </c>
      <c r="AF1404">
        <v>14</v>
      </c>
      <c r="AG1404">
        <v>2</v>
      </c>
      <c r="AH1404">
        <v>3</v>
      </c>
      <c r="AI1404">
        <v>7</v>
      </c>
    </row>
    <row r="1405" spans="1:35" x14ac:dyDescent="0.2">
      <c r="A1405" s="102">
        <v>1243</v>
      </c>
      <c r="B1405">
        <v>1801</v>
      </c>
      <c r="C1405" t="s">
        <v>2070</v>
      </c>
      <c r="D1405" t="s">
        <v>1249</v>
      </c>
      <c r="E1405">
        <v>3840</v>
      </c>
      <c r="F1405">
        <v>3850</v>
      </c>
      <c r="G1405">
        <v>200</v>
      </c>
      <c r="H1405" t="s">
        <v>1242</v>
      </c>
      <c r="I1405">
        <v>3405</v>
      </c>
      <c r="J1405" t="s">
        <v>1915</v>
      </c>
      <c r="K1405" t="s">
        <v>1263</v>
      </c>
      <c r="L1405">
        <v>1200</v>
      </c>
      <c r="M1405">
        <v>1214</v>
      </c>
      <c r="N1405">
        <v>600</v>
      </c>
      <c r="O1405" t="s">
        <v>1239</v>
      </c>
      <c r="P1405">
        <v>0.66597128467890199</v>
      </c>
      <c r="Q1405">
        <v>0.84134063719835905</v>
      </c>
      <c r="R1405">
        <v>0.46910337925363599</v>
      </c>
      <c r="S1405">
        <v>1.57616503202112E-2</v>
      </c>
      <c r="T1405">
        <v>-1.1249619759054701</v>
      </c>
      <c r="U1405">
        <v>1.1249619759054701</v>
      </c>
      <c r="V1405">
        <v>1.0933949235740601</v>
      </c>
      <c r="W1405">
        <v>-3.73</v>
      </c>
      <c r="X1405">
        <v>5.4</v>
      </c>
      <c r="Y1405">
        <v>-87043</v>
      </c>
      <c r="Z1405">
        <v>-4352</v>
      </c>
      <c r="AA1405">
        <v>-0.34</v>
      </c>
      <c r="AB1405">
        <v>20</v>
      </c>
      <c r="AC1405">
        <v>8</v>
      </c>
      <c r="AD1405">
        <v>12</v>
      </c>
      <c r="AE1405">
        <v>40</v>
      </c>
      <c r="AF1405">
        <v>15</v>
      </c>
      <c r="AG1405">
        <v>4</v>
      </c>
      <c r="AH1405">
        <v>4</v>
      </c>
      <c r="AI1405">
        <v>12</v>
      </c>
    </row>
    <row r="1406" spans="1:35" x14ac:dyDescent="0.2">
      <c r="A1406" s="102">
        <v>96</v>
      </c>
      <c r="B1406">
        <v>1333</v>
      </c>
      <c r="C1406" t="s">
        <v>1356</v>
      </c>
      <c r="D1406" t="s">
        <v>1357</v>
      </c>
      <c r="E1406">
        <v>2478</v>
      </c>
      <c r="F1406">
        <v>2438</v>
      </c>
      <c r="G1406">
        <v>400</v>
      </c>
      <c r="H1406" t="s">
        <v>1239</v>
      </c>
      <c r="I1406">
        <v>7201</v>
      </c>
      <c r="J1406" t="s">
        <v>1279</v>
      </c>
      <c r="K1406" t="s">
        <v>1256</v>
      </c>
      <c r="L1406">
        <v>484.9</v>
      </c>
      <c r="M1406">
        <v>481.4</v>
      </c>
      <c r="N1406">
        <v>2000</v>
      </c>
      <c r="O1406" t="s">
        <v>1242</v>
      </c>
      <c r="P1406">
        <v>0.90395777812962996</v>
      </c>
      <c r="Q1406">
        <v>0.94479943247083797</v>
      </c>
      <c r="R1406">
        <v>0.34559586451465302</v>
      </c>
      <c r="S1406">
        <v>2.38940328341098E-3</v>
      </c>
      <c r="T1406">
        <v>2.71521446689415</v>
      </c>
      <c r="U1406">
        <v>2.71521446689415</v>
      </c>
      <c r="V1406">
        <v>2.8201912298343301</v>
      </c>
      <c r="W1406">
        <v>13.9</v>
      </c>
      <c r="X1406">
        <v>1.27</v>
      </c>
      <c r="Y1406">
        <v>-87467</v>
      </c>
      <c r="Z1406">
        <v>-4373</v>
      </c>
      <c r="AA1406">
        <v>-0.21</v>
      </c>
      <c r="AB1406">
        <v>20</v>
      </c>
      <c r="AC1406">
        <v>10</v>
      </c>
      <c r="AD1406">
        <v>10</v>
      </c>
      <c r="AE1406">
        <v>50</v>
      </c>
      <c r="AF1406">
        <v>11</v>
      </c>
      <c r="AG1406">
        <v>8</v>
      </c>
      <c r="AH1406">
        <v>7</v>
      </c>
      <c r="AI1406">
        <v>5</v>
      </c>
    </row>
    <row r="1407" spans="1:35" x14ac:dyDescent="0.2">
      <c r="A1407" s="102">
        <v>971</v>
      </c>
      <c r="B1407">
        <v>1969</v>
      </c>
      <c r="C1407" t="s">
        <v>1597</v>
      </c>
      <c r="D1407" t="s">
        <v>1249</v>
      </c>
      <c r="E1407">
        <v>1784</v>
      </c>
      <c r="F1407">
        <v>1789</v>
      </c>
      <c r="G1407">
        <v>300</v>
      </c>
      <c r="H1407" t="s">
        <v>1242</v>
      </c>
      <c r="I1407">
        <v>6981</v>
      </c>
      <c r="J1407" t="s">
        <v>1424</v>
      </c>
      <c r="K1407" t="s">
        <v>1244</v>
      </c>
      <c r="L1407">
        <v>5900</v>
      </c>
      <c r="M1407">
        <v>6138</v>
      </c>
      <c r="N1407">
        <v>100</v>
      </c>
      <c r="O1407" t="s">
        <v>1239</v>
      </c>
      <c r="P1407">
        <v>0.58262443870687197</v>
      </c>
      <c r="Q1407">
        <v>0.86106431267593997</v>
      </c>
      <c r="R1407">
        <v>0.12748077454657999</v>
      </c>
      <c r="S1407">
        <v>2.20996114286558E-2</v>
      </c>
      <c r="T1407">
        <v>-0.61944423972714302</v>
      </c>
      <c r="U1407">
        <v>0.61944423972714302</v>
      </c>
      <c r="V1407">
        <v>0.132586442588393</v>
      </c>
      <c r="W1407">
        <v>-2.34</v>
      </c>
      <c r="X1407">
        <v>12.56</v>
      </c>
      <c r="Y1407">
        <v>-87677</v>
      </c>
      <c r="Z1407">
        <v>-4615</v>
      </c>
      <c r="AA1407">
        <v>-0.26</v>
      </c>
      <c r="AB1407">
        <v>19</v>
      </c>
      <c r="AC1407">
        <v>9</v>
      </c>
      <c r="AD1407">
        <v>10</v>
      </c>
      <c r="AE1407">
        <v>47.37</v>
      </c>
      <c r="AF1407">
        <v>11</v>
      </c>
      <c r="AG1407">
        <v>6</v>
      </c>
      <c r="AH1407">
        <v>7</v>
      </c>
      <c r="AI1407">
        <v>6</v>
      </c>
    </row>
    <row r="1408" spans="1:35" x14ac:dyDescent="0.2">
      <c r="A1408" s="102">
        <v>113</v>
      </c>
      <c r="B1408">
        <v>3231</v>
      </c>
      <c r="C1408" t="s">
        <v>440</v>
      </c>
      <c r="D1408" t="s">
        <v>1260</v>
      </c>
      <c r="E1408">
        <v>2603</v>
      </c>
      <c r="F1408">
        <v>2616</v>
      </c>
      <c r="G1408">
        <v>400</v>
      </c>
      <c r="H1408" t="s">
        <v>1239</v>
      </c>
      <c r="I1408">
        <v>6951</v>
      </c>
      <c r="J1408" t="s">
        <v>226</v>
      </c>
      <c r="K1408" t="s">
        <v>1244</v>
      </c>
      <c r="L1408">
        <v>3065</v>
      </c>
      <c r="M1408">
        <v>3105</v>
      </c>
      <c r="N1408">
        <v>300</v>
      </c>
      <c r="O1408" t="s">
        <v>1242</v>
      </c>
      <c r="P1408">
        <v>0.69862482941580295</v>
      </c>
      <c r="Q1408">
        <v>0.94113951043892496</v>
      </c>
      <c r="R1408">
        <v>3.6295122194146399E-2</v>
      </c>
      <c r="S1408">
        <v>1.3416857467751E-2</v>
      </c>
      <c r="T1408">
        <v>0.55108939792930101</v>
      </c>
      <c r="U1408">
        <v>0.55108939792930101</v>
      </c>
      <c r="V1408">
        <v>0.30887764202961998</v>
      </c>
      <c r="W1408">
        <v>3.04</v>
      </c>
      <c r="X1408">
        <v>12.33</v>
      </c>
      <c r="Y1408">
        <v>-87720</v>
      </c>
      <c r="Z1408">
        <v>-5160</v>
      </c>
      <c r="AA1408">
        <v>-0.19</v>
      </c>
      <c r="AB1408">
        <v>17</v>
      </c>
      <c r="AC1408">
        <v>9</v>
      </c>
      <c r="AD1408">
        <v>8</v>
      </c>
      <c r="AE1408">
        <v>52.94</v>
      </c>
      <c r="AF1408">
        <v>8</v>
      </c>
      <c r="AG1408">
        <v>8</v>
      </c>
      <c r="AH1408">
        <v>6</v>
      </c>
      <c r="AI1408">
        <v>3</v>
      </c>
    </row>
    <row r="1409" spans="1:35" x14ac:dyDescent="0.2">
      <c r="A1409" s="102">
        <v>1063</v>
      </c>
      <c r="B1409">
        <v>3099</v>
      </c>
      <c r="C1409" t="s">
        <v>34</v>
      </c>
      <c r="D1409" t="s">
        <v>1264</v>
      </c>
      <c r="E1409">
        <v>752</v>
      </c>
      <c r="F1409">
        <v>756</v>
      </c>
      <c r="G1409">
        <v>1400</v>
      </c>
      <c r="H1409" t="s">
        <v>1242</v>
      </c>
      <c r="I1409">
        <v>3865</v>
      </c>
      <c r="J1409" t="s">
        <v>1189</v>
      </c>
      <c r="K1409" t="s">
        <v>1453</v>
      </c>
      <c r="L1409">
        <v>460</v>
      </c>
      <c r="M1409">
        <v>476</v>
      </c>
      <c r="N1409">
        <v>2200</v>
      </c>
      <c r="O1409" t="s">
        <v>1239</v>
      </c>
      <c r="P1409">
        <v>0.92991483892093896</v>
      </c>
      <c r="Q1409">
        <v>0.85456842508430697</v>
      </c>
      <c r="R1409">
        <v>2.2039924742874101E-2</v>
      </c>
      <c r="S1409">
        <v>8.0614814811897695E-2</v>
      </c>
      <c r="T1409">
        <v>-1.7868653416268301</v>
      </c>
      <c r="U1409">
        <v>1.7868653416268301</v>
      </c>
      <c r="V1409">
        <v>1.3437934234523199</v>
      </c>
      <c r="W1409">
        <v>-8.34</v>
      </c>
      <c r="X1409">
        <v>1.06</v>
      </c>
      <c r="Y1409">
        <v>-87892</v>
      </c>
      <c r="Z1409">
        <v>-4883</v>
      </c>
      <c r="AA1409">
        <v>-0.28999999999999998</v>
      </c>
      <c r="AB1409">
        <v>18</v>
      </c>
      <c r="AC1409">
        <v>8</v>
      </c>
      <c r="AD1409">
        <v>10</v>
      </c>
      <c r="AE1409">
        <v>44.44</v>
      </c>
      <c r="AF1409">
        <v>12</v>
      </c>
      <c r="AG1409">
        <v>6</v>
      </c>
      <c r="AH1409">
        <v>9</v>
      </c>
      <c r="AI1409">
        <v>3</v>
      </c>
    </row>
    <row r="1410" spans="1:35" x14ac:dyDescent="0.2">
      <c r="A1410" s="102">
        <v>1478</v>
      </c>
      <c r="B1410">
        <v>7453</v>
      </c>
      <c r="C1410" t="s">
        <v>51</v>
      </c>
      <c r="D1410" t="s">
        <v>1264</v>
      </c>
      <c r="E1410">
        <v>1632</v>
      </c>
      <c r="F1410">
        <v>1643</v>
      </c>
      <c r="G1410">
        <v>500</v>
      </c>
      <c r="H1410" t="s">
        <v>1242</v>
      </c>
      <c r="I1410">
        <v>9072</v>
      </c>
      <c r="J1410" t="s">
        <v>1358</v>
      </c>
      <c r="K1410" t="s">
        <v>1359</v>
      </c>
      <c r="L1410">
        <v>2247</v>
      </c>
      <c r="M1410">
        <v>2251</v>
      </c>
      <c r="N1410">
        <v>400</v>
      </c>
      <c r="O1410" t="s">
        <v>1239</v>
      </c>
      <c r="P1410">
        <v>0.86449320069983904</v>
      </c>
      <c r="Q1410">
        <v>0.82146092282554395</v>
      </c>
      <c r="R1410">
        <v>0.16144471254754</v>
      </c>
      <c r="S1410">
        <v>2.6124906489787901E-2</v>
      </c>
      <c r="T1410">
        <v>-1.3383334319368401</v>
      </c>
      <c r="U1410">
        <v>1.3383334319368401</v>
      </c>
      <c r="V1410">
        <v>1.48781337800835</v>
      </c>
      <c r="W1410">
        <v>-16.57</v>
      </c>
      <c r="X1410">
        <v>8.76</v>
      </c>
      <c r="Y1410">
        <v>-89062</v>
      </c>
      <c r="Z1410">
        <v>-5239</v>
      </c>
      <c r="AA1410">
        <v>-0.21</v>
      </c>
      <c r="AB1410">
        <v>17</v>
      </c>
      <c r="AC1410">
        <v>8</v>
      </c>
      <c r="AD1410">
        <v>9</v>
      </c>
      <c r="AE1410">
        <v>47.06</v>
      </c>
      <c r="AF1410">
        <v>14</v>
      </c>
      <c r="AG1410">
        <v>3</v>
      </c>
      <c r="AH1410">
        <v>5</v>
      </c>
      <c r="AI1410">
        <v>9</v>
      </c>
    </row>
    <row r="1411" spans="1:35" x14ac:dyDescent="0.2">
      <c r="A1411" s="102">
        <v>121</v>
      </c>
      <c r="B1411">
        <v>6976</v>
      </c>
      <c r="C1411" t="s">
        <v>772</v>
      </c>
      <c r="D1411" t="s">
        <v>1244</v>
      </c>
      <c r="E1411">
        <v>3360</v>
      </c>
      <c r="F1411">
        <v>3425</v>
      </c>
      <c r="G1411">
        <v>300</v>
      </c>
      <c r="H1411" t="s">
        <v>1239</v>
      </c>
      <c r="I1411">
        <v>8572</v>
      </c>
      <c r="J1411" t="s">
        <v>1207</v>
      </c>
      <c r="K1411" t="s">
        <v>1245</v>
      </c>
      <c r="L1411">
        <v>497</v>
      </c>
      <c r="M1411">
        <v>494</v>
      </c>
      <c r="N1411">
        <v>2100</v>
      </c>
      <c r="O1411" t="s">
        <v>1242</v>
      </c>
      <c r="P1411">
        <v>0.89851984138400898</v>
      </c>
      <c r="Q1411">
        <v>0.93986447446560495</v>
      </c>
      <c r="R1411">
        <v>8.0988546274356199E-2</v>
      </c>
      <c r="S1411">
        <v>4.2067196379084203E-2</v>
      </c>
      <c r="T1411">
        <v>1.55959522996361</v>
      </c>
      <c r="U1411">
        <v>1.55959522996361</v>
      </c>
      <c r="V1411">
        <v>1.1628326082195799</v>
      </c>
      <c r="W1411">
        <v>4.97</v>
      </c>
      <c r="X1411">
        <v>0.96</v>
      </c>
      <c r="Y1411">
        <v>-89589</v>
      </c>
      <c r="Z1411">
        <v>-4072</v>
      </c>
      <c r="AA1411">
        <v>-0.27</v>
      </c>
      <c r="AB1411">
        <v>22</v>
      </c>
      <c r="AC1411">
        <v>11</v>
      </c>
      <c r="AD1411">
        <v>11</v>
      </c>
      <c r="AE1411">
        <v>50</v>
      </c>
      <c r="AF1411">
        <v>10</v>
      </c>
      <c r="AG1411">
        <v>12</v>
      </c>
      <c r="AH1411">
        <v>7</v>
      </c>
      <c r="AI1411">
        <v>3</v>
      </c>
    </row>
    <row r="1412" spans="1:35" x14ac:dyDescent="0.2">
      <c r="A1412" s="102">
        <v>1683</v>
      </c>
      <c r="B1412">
        <v>5401</v>
      </c>
      <c r="C1412" t="s">
        <v>1574</v>
      </c>
      <c r="D1412" t="s">
        <v>1292</v>
      </c>
      <c r="E1412">
        <v>1289.5</v>
      </c>
      <c r="F1412">
        <v>1270.5</v>
      </c>
      <c r="G1412">
        <v>800</v>
      </c>
      <c r="H1412" t="s">
        <v>1242</v>
      </c>
      <c r="I1412">
        <v>6013</v>
      </c>
      <c r="J1412" t="s">
        <v>1672</v>
      </c>
      <c r="K1412" t="s">
        <v>1251</v>
      </c>
      <c r="L1412">
        <v>1192</v>
      </c>
      <c r="M1412">
        <v>1227</v>
      </c>
      <c r="N1412">
        <v>800</v>
      </c>
      <c r="O1412" t="s">
        <v>1239</v>
      </c>
      <c r="P1412">
        <v>0.64871767834722205</v>
      </c>
      <c r="Q1412">
        <v>0.80128285500968799</v>
      </c>
      <c r="R1412">
        <v>0.104030448454748</v>
      </c>
      <c r="S1412">
        <v>7.0705009741538205E-2</v>
      </c>
      <c r="T1412">
        <v>-3.75929815553864</v>
      </c>
      <c r="U1412">
        <v>3.75929815553864</v>
      </c>
      <c r="V1412">
        <v>3.4142270036738802</v>
      </c>
      <c r="W1412">
        <v>-22.79</v>
      </c>
      <c r="X1412">
        <v>3.42</v>
      </c>
      <c r="Y1412">
        <v>-89830</v>
      </c>
      <c r="Z1412">
        <v>-4278</v>
      </c>
      <c r="AA1412">
        <v>-0.28999999999999998</v>
      </c>
      <c r="AB1412">
        <v>21</v>
      </c>
      <c r="AC1412">
        <v>9</v>
      </c>
      <c r="AD1412">
        <v>12</v>
      </c>
      <c r="AE1412">
        <v>42.86</v>
      </c>
      <c r="AF1412">
        <v>10</v>
      </c>
      <c r="AG1412">
        <v>7</v>
      </c>
      <c r="AH1412">
        <v>7</v>
      </c>
      <c r="AI1412">
        <v>7</v>
      </c>
    </row>
    <row r="1413" spans="1:35" x14ac:dyDescent="0.2">
      <c r="A1413" s="102">
        <v>1497</v>
      </c>
      <c r="B1413">
        <v>3048</v>
      </c>
      <c r="C1413" t="s">
        <v>1552</v>
      </c>
      <c r="D1413" t="s">
        <v>1264</v>
      </c>
      <c r="E1413">
        <v>1031</v>
      </c>
      <c r="F1413">
        <v>1036</v>
      </c>
      <c r="G1413">
        <v>800</v>
      </c>
      <c r="H1413" t="s">
        <v>1242</v>
      </c>
      <c r="I1413">
        <v>4967</v>
      </c>
      <c r="J1413" t="s">
        <v>692</v>
      </c>
      <c r="K1413" t="s">
        <v>1263</v>
      </c>
      <c r="L1413">
        <v>8180</v>
      </c>
      <c r="M1413">
        <v>8330</v>
      </c>
      <c r="N1413">
        <v>100</v>
      </c>
      <c r="O1413" t="s">
        <v>1239</v>
      </c>
      <c r="P1413">
        <v>0.84369324153413805</v>
      </c>
      <c r="Q1413">
        <v>0.81954297240845497</v>
      </c>
      <c r="R1413">
        <v>0.170595899354273</v>
      </c>
      <c r="S1413">
        <v>8.1314726074877604E-3</v>
      </c>
      <c r="T1413">
        <v>-2.9258238235596599</v>
      </c>
      <c r="U1413">
        <v>2.9258238235596599</v>
      </c>
      <c r="V1413">
        <v>2.6882591069573398</v>
      </c>
      <c r="W1413">
        <v>-9.3800000000000008</v>
      </c>
      <c r="X1413">
        <v>0.5</v>
      </c>
      <c r="Y1413">
        <v>-90271</v>
      </c>
      <c r="Z1413">
        <v>-5015</v>
      </c>
      <c r="AA1413">
        <v>-0.27</v>
      </c>
      <c r="AB1413">
        <v>18</v>
      </c>
      <c r="AC1413">
        <v>8</v>
      </c>
      <c r="AD1413">
        <v>10</v>
      </c>
      <c r="AE1413">
        <v>44.44</v>
      </c>
      <c r="AF1413">
        <v>10</v>
      </c>
      <c r="AG1413">
        <v>5</v>
      </c>
      <c r="AH1413">
        <v>6</v>
      </c>
      <c r="AI1413">
        <v>7</v>
      </c>
    </row>
    <row r="1414" spans="1:35" x14ac:dyDescent="0.2">
      <c r="A1414" s="102">
        <v>1084</v>
      </c>
      <c r="B1414">
        <v>1812</v>
      </c>
      <c r="C1414" t="s">
        <v>1335</v>
      </c>
      <c r="D1414" t="s">
        <v>1249</v>
      </c>
      <c r="E1414">
        <v>1206</v>
      </c>
      <c r="F1414">
        <v>1220</v>
      </c>
      <c r="G1414">
        <v>900</v>
      </c>
      <c r="H1414" t="s">
        <v>1242</v>
      </c>
      <c r="I1414">
        <v>3861</v>
      </c>
      <c r="J1414" t="s">
        <v>35</v>
      </c>
      <c r="K1414" t="s">
        <v>1453</v>
      </c>
      <c r="L1414">
        <v>537</v>
      </c>
      <c r="M1414">
        <v>545</v>
      </c>
      <c r="N1414">
        <v>2000</v>
      </c>
      <c r="O1414" t="s">
        <v>1239</v>
      </c>
      <c r="P1414">
        <v>0.68386978859269598</v>
      </c>
      <c r="Q1414">
        <v>0.85259493263922503</v>
      </c>
      <c r="R1414">
        <v>0.33508480714521499</v>
      </c>
      <c r="S1414">
        <v>1.4973242291669801E-2</v>
      </c>
      <c r="T1414">
        <v>-1.8415003373708301</v>
      </c>
      <c r="U1414">
        <v>1.8415003373708301</v>
      </c>
      <c r="V1414">
        <v>2.0265780288234199</v>
      </c>
      <c r="W1414">
        <v>-6.83</v>
      </c>
      <c r="X1414">
        <v>0.73</v>
      </c>
      <c r="Y1414">
        <v>-90738</v>
      </c>
      <c r="Z1414">
        <v>-3361</v>
      </c>
      <c r="AA1414">
        <v>-0.22</v>
      </c>
      <c r="AB1414">
        <v>27</v>
      </c>
      <c r="AC1414">
        <v>14</v>
      </c>
      <c r="AD1414">
        <v>13</v>
      </c>
      <c r="AE1414">
        <v>51.85</v>
      </c>
      <c r="AF1414">
        <v>12</v>
      </c>
      <c r="AG1414">
        <v>7</v>
      </c>
      <c r="AH1414">
        <v>8</v>
      </c>
      <c r="AI1414">
        <v>12</v>
      </c>
    </row>
    <row r="1415" spans="1:35" x14ac:dyDescent="0.2">
      <c r="A1415" s="102">
        <v>562</v>
      </c>
      <c r="B1415">
        <v>2607</v>
      </c>
      <c r="C1415" t="s">
        <v>1267</v>
      </c>
      <c r="D1415" t="s">
        <v>1266</v>
      </c>
      <c r="E1415">
        <v>2641</v>
      </c>
      <c r="F1415">
        <v>2604</v>
      </c>
      <c r="G1415">
        <v>400</v>
      </c>
      <c r="H1415" t="s">
        <v>1242</v>
      </c>
      <c r="I1415">
        <v>7976</v>
      </c>
      <c r="J1415" t="s">
        <v>1289</v>
      </c>
      <c r="K1415" t="s">
        <v>1262</v>
      </c>
      <c r="L1415">
        <v>1508</v>
      </c>
      <c r="M1415">
        <v>1540</v>
      </c>
      <c r="N1415">
        <v>700</v>
      </c>
      <c r="O1415" t="s">
        <v>1239</v>
      </c>
      <c r="P1415">
        <v>0.91219072584917704</v>
      </c>
      <c r="Q1415">
        <v>0.89647535921361798</v>
      </c>
      <c r="R1415">
        <v>9.0034819681972401E-3</v>
      </c>
      <c r="S1415">
        <v>5.1107970848389701E-2</v>
      </c>
      <c r="T1415">
        <v>-2.3204899021291601</v>
      </c>
      <c r="U1415">
        <v>2.3204899021291601</v>
      </c>
      <c r="V1415">
        <v>1.29335943390757</v>
      </c>
      <c r="W1415">
        <v>-5.38</v>
      </c>
      <c r="X1415">
        <v>3.49</v>
      </c>
      <c r="Y1415">
        <v>-91101</v>
      </c>
      <c r="Z1415">
        <v>-5694</v>
      </c>
      <c r="AA1415">
        <v>-0.37</v>
      </c>
      <c r="AB1415">
        <v>16</v>
      </c>
      <c r="AC1415">
        <v>6</v>
      </c>
      <c r="AD1415">
        <v>10</v>
      </c>
      <c r="AE1415">
        <v>37.5</v>
      </c>
      <c r="AF1415">
        <v>11</v>
      </c>
      <c r="AG1415">
        <v>5</v>
      </c>
      <c r="AH1415">
        <v>8</v>
      </c>
      <c r="AI1415">
        <v>3</v>
      </c>
    </row>
    <row r="1416" spans="1:35" x14ac:dyDescent="0.2">
      <c r="A1416" s="102">
        <v>163</v>
      </c>
      <c r="B1416">
        <v>4927</v>
      </c>
      <c r="C1416" t="s">
        <v>1519</v>
      </c>
      <c r="D1416" t="s">
        <v>1263</v>
      </c>
      <c r="E1416">
        <v>2142</v>
      </c>
      <c r="F1416">
        <v>2146</v>
      </c>
      <c r="G1416">
        <v>500</v>
      </c>
      <c r="H1416" t="s">
        <v>1242</v>
      </c>
      <c r="I1416">
        <v>6178</v>
      </c>
      <c r="J1416" t="s">
        <v>1680</v>
      </c>
      <c r="K1416" t="s">
        <v>1253</v>
      </c>
      <c r="L1416">
        <v>989</v>
      </c>
      <c r="M1416">
        <v>985.9</v>
      </c>
      <c r="N1416">
        <v>1100</v>
      </c>
      <c r="O1416" t="s">
        <v>1239</v>
      </c>
      <c r="P1416">
        <v>0.79603790643167205</v>
      </c>
      <c r="Q1416">
        <v>0.931844114888429</v>
      </c>
      <c r="R1416">
        <v>0.14604175534034999</v>
      </c>
      <c r="S1416">
        <v>1.8779981893400299E-2</v>
      </c>
      <c r="T1416">
        <v>-2.9356628081951701</v>
      </c>
      <c r="U1416">
        <v>2.9356628081951701</v>
      </c>
      <c r="V1416">
        <v>2.4807206021670001</v>
      </c>
      <c r="W1416">
        <v>-14.66</v>
      </c>
      <c r="X1416">
        <v>1.07</v>
      </c>
      <c r="Y1416">
        <v>-91126</v>
      </c>
      <c r="Z1416">
        <v>-5360</v>
      </c>
      <c r="AA1416">
        <v>-0.35</v>
      </c>
      <c r="AB1416">
        <v>17</v>
      </c>
      <c r="AC1416">
        <v>6</v>
      </c>
      <c r="AD1416">
        <v>11</v>
      </c>
      <c r="AE1416">
        <v>35.29</v>
      </c>
      <c r="AF1416">
        <v>12</v>
      </c>
      <c r="AG1416">
        <v>5</v>
      </c>
      <c r="AH1416">
        <v>8</v>
      </c>
      <c r="AI1416">
        <v>4</v>
      </c>
    </row>
    <row r="1417" spans="1:35" x14ac:dyDescent="0.2">
      <c r="A1417" s="102">
        <v>329</v>
      </c>
      <c r="B1417">
        <v>3046</v>
      </c>
      <c r="C1417" t="s">
        <v>614</v>
      </c>
      <c r="D1417" t="s">
        <v>1264</v>
      </c>
      <c r="E1417">
        <v>7080</v>
      </c>
      <c r="F1417">
        <v>7190</v>
      </c>
      <c r="G1417">
        <v>100</v>
      </c>
      <c r="H1417" t="s">
        <v>1239</v>
      </c>
      <c r="I1417">
        <v>6951</v>
      </c>
      <c r="J1417" t="s">
        <v>226</v>
      </c>
      <c r="K1417" t="s">
        <v>1244</v>
      </c>
      <c r="L1417">
        <v>3065</v>
      </c>
      <c r="M1417">
        <v>3105</v>
      </c>
      <c r="N1417">
        <v>200</v>
      </c>
      <c r="O1417" t="s">
        <v>1242</v>
      </c>
      <c r="P1417">
        <v>0.88291790943544501</v>
      </c>
      <c r="Q1417">
        <v>0.91272846567145804</v>
      </c>
      <c r="R1417">
        <v>0.34609482875033698</v>
      </c>
      <c r="S1417">
        <v>9.3478189534224404E-2</v>
      </c>
      <c r="T1417">
        <v>1.6004817327515699</v>
      </c>
      <c r="U1417">
        <v>1.6004817327515699</v>
      </c>
      <c r="V1417">
        <v>0.316744029407029</v>
      </c>
      <c r="W1417">
        <v>4.6900000000000004</v>
      </c>
      <c r="X1417">
        <v>13.63</v>
      </c>
      <c r="Y1417">
        <v>-92250</v>
      </c>
      <c r="Z1417">
        <v>-6589</v>
      </c>
      <c r="AA1417">
        <v>-7.0000000000000007E-2</v>
      </c>
      <c r="AB1417">
        <v>14</v>
      </c>
      <c r="AC1417">
        <v>7</v>
      </c>
      <c r="AD1417">
        <v>7</v>
      </c>
      <c r="AE1417">
        <v>50</v>
      </c>
      <c r="AF1417">
        <v>11</v>
      </c>
      <c r="AG1417">
        <v>7</v>
      </c>
      <c r="AH1417">
        <v>5</v>
      </c>
      <c r="AI1417">
        <v>2</v>
      </c>
    </row>
    <row r="1418" spans="1:35" x14ac:dyDescent="0.2">
      <c r="A1418" s="102">
        <v>1163</v>
      </c>
      <c r="B1418">
        <v>4114</v>
      </c>
      <c r="C1418" t="s">
        <v>1391</v>
      </c>
      <c r="D1418" t="s">
        <v>1263</v>
      </c>
      <c r="E1418">
        <v>5830</v>
      </c>
      <c r="F1418">
        <v>5800</v>
      </c>
      <c r="G1418">
        <v>100</v>
      </c>
      <c r="H1418" t="s">
        <v>1239</v>
      </c>
      <c r="I1418">
        <v>7202</v>
      </c>
      <c r="J1418" t="s">
        <v>778</v>
      </c>
      <c r="K1418" t="s">
        <v>1256</v>
      </c>
      <c r="L1418">
        <v>1070</v>
      </c>
      <c r="M1418">
        <v>1084</v>
      </c>
      <c r="N1418">
        <v>500</v>
      </c>
      <c r="O1418" t="s">
        <v>1242</v>
      </c>
      <c r="P1418">
        <v>0.83155697207376</v>
      </c>
      <c r="Q1418">
        <v>0.84731737064511403</v>
      </c>
      <c r="R1418">
        <v>3.54115397684584E-2</v>
      </c>
      <c r="S1418">
        <v>2.3823602834802299E-2</v>
      </c>
      <c r="T1418">
        <v>5.6284546475021402E-2</v>
      </c>
      <c r="U1418">
        <v>5.6284546475021402E-2</v>
      </c>
      <c r="V1418">
        <v>0.19407074761993301</v>
      </c>
      <c r="W1418">
        <v>0.24</v>
      </c>
      <c r="X1418">
        <v>6.55</v>
      </c>
      <c r="Y1418">
        <v>-93343</v>
      </c>
      <c r="Z1418">
        <v>-5834</v>
      </c>
      <c r="AA1418">
        <v>-0.33</v>
      </c>
      <c r="AB1418">
        <v>16</v>
      </c>
      <c r="AC1418">
        <v>8</v>
      </c>
      <c r="AD1418">
        <v>8</v>
      </c>
      <c r="AE1418">
        <v>50</v>
      </c>
      <c r="AF1418">
        <v>13</v>
      </c>
      <c r="AG1418">
        <v>4</v>
      </c>
      <c r="AH1418">
        <v>5</v>
      </c>
      <c r="AI1418">
        <v>7</v>
      </c>
    </row>
    <row r="1419" spans="1:35" x14ac:dyDescent="0.2">
      <c r="A1419" s="102">
        <v>645</v>
      </c>
      <c r="B1419">
        <v>6302</v>
      </c>
      <c r="C1419" t="s">
        <v>1495</v>
      </c>
      <c r="D1419" t="s">
        <v>1251</v>
      </c>
      <c r="E1419">
        <v>2488</v>
      </c>
      <c r="F1419">
        <v>2500</v>
      </c>
      <c r="G1419">
        <v>400</v>
      </c>
      <c r="H1419" t="s">
        <v>1242</v>
      </c>
      <c r="I1419">
        <v>7211</v>
      </c>
      <c r="J1419" t="s">
        <v>26</v>
      </c>
      <c r="K1419" t="s">
        <v>1256</v>
      </c>
      <c r="L1419">
        <v>388</v>
      </c>
      <c r="M1419">
        <v>386</v>
      </c>
      <c r="N1419">
        <v>2600</v>
      </c>
      <c r="O1419" t="s">
        <v>1239</v>
      </c>
      <c r="P1419">
        <v>0.84252824652268998</v>
      </c>
      <c r="Q1419">
        <v>0.88901827048712101</v>
      </c>
      <c r="R1419">
        <v>0.30017338431516499</v>
      </c>
      <c r="S1419">
        <v>4.8949499256154598E-2</v>
      </c>
      <c r="T1419">
        <v>-0.85280081160411902</v>
      </c>
      <c r="U1419">
        <v>0.85280081160411902</v>
      </c>
      <c r="V1419">
        <v>0.68632840211231205</v>
      </c>
      <c r="W1419">
        <v>-3.39</v>
      </c>
      <c r="X1419">
        <v>0.36</v>
      </c>
      <c r="Y1419">
        <v>-94672</v>
      </c>
      <c r="Z1419">
        <v>-5917</v>
      </c>
      <c r="AA1419">
        <v>-0.37</v>
      </c>
      <c r="AB1419">
        <v>16</v>
      </c>
      <c r="AC1419">
        <v>7</v>
      </c>
      <c r="AD1419">
        <v>9</v>
      </c>
      <c r="AE1419">
        <v>43.75</v>
      </c>
      <c r="AF1419">
        <v>13</v>
      </c>
      <c r="AG1419">
        <v>5</v>
      </c>
      <c r="AH1419">
        <v>5</v>
      </c>
      <c r="AI1419">
        <v>6</v>
      </c>
    </row>
    <row r="1420" spans="1:35" x14ac:dyDescent="0.2">
      <c r="A1420" s="102">
        <v>872</v>
      </c>
      <c r="B1420">
        <v>1721</v>
      </c>
      <c r="C1420" t="s">
        <v>1910</v>
      </c>
      <c r="D1420" t="s">
        <v>1249</v>
      </c>
      <c r="E1420">
        <v>2749</v>
      </c>
      <c r="F1420">
        <v>2768</v>
      </c>
      <c r="G1420">
        <v>300</v>
      </c>
      <c r="H1420" t="s">
        <v>1242</v>
      </c>
      <c r="I1420">
        <v>1942</v>
      </c>
      <c r="J1420" t="s">
        <v>1664</v>
      </c>
      <c r="K1420" t="s">
        <v>1249</v>
      </c>
      <c r="L1420">
        <v>965</v>
      </c>
      <c r="M1420">
        <v>966</v>
      </c>
      <c r="N1420">
        <v>900</v>
      </c>
      <c r="O1420" t="s">
        <v>1239</v>
      </c>
      <c r="P1420">
        <v>0.62950193995618997</v>
      </c>
      <c r="Q1420">
        <v>0.87019343114255598</v>
      </c>
      <c r="R1420">
        <v>0.40129008940632399</v>
      </c>
      <c r="S1420">
        <v>5.21297159202068E-2</v>
      </c>
      <c r="T1420">
        <v>-1.8433667230351001</v>
      </c>
      <c r="U1420">
        <v>1.8433667230351001</v>
      </c>
      <c r="V1420">
        <v>1.9291474096769401</v>
      </c>
      <c r="W1420">
        <v>-5</v>
      </c>
      <c r="X1420">
        <v>4.7</v>
      </c>
      <c r="Y1420">
        <v>-94708</v>
      </c>
      <c r="Z1420">
        <v>-5571</v>
      </c>
      <c r="AA1420">
        <v>-0.28999999999999998</v>
      </c>
      <c r="AB1420">
        <v>17</v>
      </c>
      <c r="AC1420">
        <v>7</v>
      </c>
      <c r="AD1420">
        <v>10</v>
      </c>
      <c r="AE1420">
        <v>41.18</v>
      </c>
      <c r="AF1420">
        <v>14</v>
      </c>
      <c r="AG1420">
        <v>4</v>
      </c>
      <c r="AH1420">
        <v>5</v>
      </c>
      <c r="AI1420">
        <v>8</v>
      </c>
    </row>
    <row r="1421" spans="1:35" x14ac:dyDescent="0.2">
      <c r="A1421" s="102">
        <v>730</v>
      </c>
      <c r="B1421">
        <v>4204</v>
      </c>
      <c r="C1421" t="s">
        <v>227</v>
      </c>
      <c r="D1421" t="s">
        <v>1263</v>
      </c>
      <c r="E1421">
        <v>1686</v>
      </c>
      <c r="F1421">
        <v>1732</v>
      </c>
      <c r="G1421">
        <v>600</v>
      </c>
      <c r="H1421" t="s">
        <v>1239</v>
      </c>
      <c r="I1421">
        <v>6770</v>
      </c>
      <c r="J1421" t="s">
        <v>22</v>
      </c>
      <c r="K1421" t="s">
        <v>1244</v>
      </c>
      <c r="L1421">
        <v>1722</v>
      </c>
      <c r="M1421">
        <v>1786</v>
      </c>
      <c r="N1421">
        <v>600</v>
      </c>
      <c r="O1421" t="s">
        <v>1242</v>
      </c>
      <c r="P1421">
        <v>0.76659312688186598</v>
      </c>
      <c r="Q1421">
        <v>0.88240847585929205</v>
      </c>
      <c r="R1421" s="15">
        <v>9.4297492031182394E-5</v>
      </c>
      <c r="S1421">
        <v>7.3699561010866804E-2</v>
      </c>
      <c r="T1421">
        <v>1.93179692003009</v>
      </c>
      <c r="U1421">
        <v>1.93179692003009</v>
      </c>
      <c r="V1421">
        <v>2.0551128526409399</v>
      </c>
      <c r="W1421">
        <v>16.21</v>
      </c>
      <c r="X1421">
        <v>3.02</v>
      </c>
      <c r="Y1421">
        <v>-95010</v>
      </c>
      <c r="Z1421">
        <v>-4750</v>
      </c>
      <c r="AA1421">
        <v>-0.27</v>
      </c>
      <c r="AB1421">
        <v>20</v>
      </c>
      <c r="AC1421">
        <v>8</v>
      </c>
      <c r="AD1421">
        <v>12</v>
      </c>
      <c r="AE1421">
        <v>40</v>
      </c>
      <c r="AF1421">
        <v>13</v>
      </c>
      <c r="AG1421">
        <v>6</v>
      </c>
      <c r="AH1421">
        <v>5</v>
      </c>
      <c r="AI1421">
        <v>9</v>
      </c>
    </row>
    <row r="1422" spans="1:35" x14ac:dyDescent="0.2">
      <c r="A1422" s="102">
        <v>540</v>
      </c>
      <c r="B1422">
        <v>4095</v>
      </c>
      <c r="C1422" t="s">
        <v>1929</v>
      </c>
      <c r="D1422" t="s">
        <v>1263</v>
      </c>
      <c r="E1422">
        <v>1049</v>
      </c>
      <c r="F1422">
        <v>1053</v>
      </c>
      <c r="G1422">
        <v>900</v>
      </c>
      <c r="H1422" t="s">
        <v>1239</v>
      </c>
      <c r="I1422">
        <v>4324</v>
      </c>
      <c r="J1422" t="s">
        <v>1471</v>
      </c>
      <c r="K1422" t="s">
        <v>1253</v>
      </c>
      <c r="L1422">
        <v>3060</v>
      </c>
      <c r="M1422">
        <v>3060</v>
      </c>
      <c r="N1422">
        <v>300</v>
      </c>
      <c r="O1422" t="s">
        <v>1242</v>
      </c>
      <c r="P1422">
        <v>0.62488352941029401</v>
      </c>
      <c r="Q1422">
        <v>0.89773549062122104</v>
      </c>
      <c r="R1422">
        <v>6.9976334149133707E-2</v>
      </c>
      <c r="S1422">
        <v>1.62128547768675E-2</v>
      </c>
      <c r="T1422">
        <v>2.6344160473532501</v>
      </c>
      <c r="U1422">
        <v>2.6344160473532501</v>
      </c>
      <c r="V1422">
        <v>1.86967293168113</v>
      </c>
      <c r="W1422">
        <v>10.84</v>
      </c>
      <c r="X1422">
        <v>3.24</v>
      </c>
      <c r="Y1422">
        <v>-95096</v>
      </c>
      <c r="Z1422">
        <v>-5283</v>
      </c>
      <c r="AA1422">
        <v>-0.18</v>
      </c>
      <c r="AB1422">
        <v>18</v>
      </c>
      <c r="AC1422">
        <v>9</v>
      </c>
      <c r="AD1422">
        <v>9</v>
      </c>
      <c r="AE1422">
        <v>50</v>
      </c>
      <c r="AF1422">
        <v>10</v>
      </c>
      <c r="AG1422">
        <v>6</v>
      </c>
      <c r="AH1422">
        <v>7</v>
      </c>
      <c r="AI1422">
        <v>5</v>
      </c>
    </row>
    <row r="1423" spans="1:35" x14ac:dyDescent="0.2">
      <c r="A1423" s="102">
        <v>894</v>
      </c>
      <c r="B1423">
        <v>8377</v>
      </c>
      <c r="C1423" t="s">
        <v>1360</v>
      </c>
      <c r="D1423" t="s">
        <v>1294</v>
      </c>
      <c r="E1423">
        <v>970</v>
      </c>
      <c r="F1423">
        <v>971</v>
      </c>
      <c r="G1423">
        <v>800</v>
      </c>
      <c r="H1423" t="s">
        <v>1239</v>
      </c>
      <c r="I1423">
        <v>9616</v>
      </c>
      <c r="J1423" t="s">
        <v>1613</v>
      </c>
      <c r="K1423" t="s">
        <v>1253</v>
      </c>
      <c r="L1423">
        <v>3790</v>
      </c>
      <c r="M1423">
        <v>3800</v>
      </c>
      <c r="N1423">
        <v>200</v>
      </c>
      <c r="O1423" t="s">
        <v>1242</v>
      </c>
      <c r="P1423">
        <v>0.909645092300573</v>
      </c>
      <c r="Q1423">
        <v>0.86832864779624996</v>
      </c>
      <c r="R1423" s="15">
        <v>0.23091969222457401</v>
      </c>
      <c r="S1423">
        <v>2.9552350736766601E-2</v>
      </c>
      <c r="T1423">
        <v>2.66661526290516</v>
      </c>
      <c r="U1423">
        <v>2.66661526290516</v>
      </c>
      <c r="V1423">
        <v>2.18293596598618</v>
      </c>
      <c r="W1423">
        <v>10.98</v>
      </c>
      <c r="X1423">
        <v>2.21</v>
      </c>
      <c r="Y1423">
        <v>-95694</v>
      </c>
      <c r="Z1423">
        <v>-5629</v>
      </c>
      <c r="AA1423">
        <v>-0.34</v>
      </c>
      <c r="AB1423">
        <v>17</v>
      </c>
      <c r="AC1423">
        <v>8</v>
      </c>
      <c r="AD1423">
        <v>9</v>
      </c>
      <c r="AE1423">
        <v>47.06</v>
      </c>
      <c r="AF1423">
        <v>12</v>
      </c>
      <c r="AG1423">
        <v>6</v>
      </c>
      <c r="AH1423">
        <v>7</v>
      </c>
      <c r="AI1423">
        <v>4</v>
      </c>
    </row>
    <row r="1424" spans="1:35" x14ac:dyDescent="0.2">
      <c r="A1424" s="102">
        <v>23</v>
      </c>
      <c r="B1424">
        <v>3038</v>
      </c>
      <c r="C1424" t="s">
        <v>1072</v>
      </c>
      <c r="D1424" t="s">
        <v>1246</v>
      </c>
      <c r="E1424">
        <v>4270</v>
      </c>
      <c r="F1424">
        <v>4335</v>
      </c>
      <c r="G1424">
        <v>200</v>
      </c>
      <c r="H1424" t="s">
        <v>1239</v>
      </c>
      <c r="I1424">
        <v>6098</v>
      </c>
      <c r="J1424" t="s">
        <v>236</v>
      </c>
      <c r="K1424" t="s">
        <v>1253</v>
      </c>
      <c r="L1424">
        <v>4208</v>
      </c>
      <c r="M1424">
        <v>4287</v>
      </c>
      <c r="N1424">
        <v>200</v>
      </c>
      <c r="O1424" t="s">
        <v>1242</v>
      </c>
      <c r="P1424">
        <v>0.93900215162049405</v>
      </c>
      <c r="Q1424">
        <v>0.96265709618018203</v>
      </c>
      <c r="R1424">
        <v>2.96577409648042E-2</v>
      </c>
      <c r="S1424">
        <v>1.3550527469836799E-2</v>
      </c>
      <c r="T1424">
        <v>1.4999794498319801</v>
      </c>
      <c r="U1424">
        <v>1.4999794498319801</v>
      </c>
      <c r="V1424">
        <v>1.25330936547475</v>
      </c>
      <c r="W1424">
        <v>9.48</v>
      </c>
      <c r="X1424">
        <v>1.1100000000000001</v>
      </c>
      <c r="Y1424">
        <v>-97299</v>
      </c>
      <c r="Z1424">
        <v>-4054</v>
      </c>
      <c r="AA1424">
        <v>-0.15</v>
      </c>
      <c r="AB1424">
        <v>24</v>
      </c>
      <c r="AC1424">
        <v>13</v>
      </c>
      <c r="AD1424">
        <v>11</v>
      </c>
      <c r="AE1424">
        <v>54.17</v>
      </c>
      <c r="AF1424">
        <v>11</v>
      </c>
      <c r="AG1424">
        <v>10</v>
      </c>
      <c r="AH1424">
        <v>11</v>
      </c>
      <c r="AI1424">
        <v>3</v>
      </c>
    </row>
    <row r="1425" spans="1:35" x14ac:dyDescent="0.2">
      <c r="A1425" s="102">
        <v>1341</v>
      </c>
      <c r="B1425">
        <v>5020</v>
      </c>
      <c r="C1425" t="s">
        <v>1573</v>
      </c>
      <c r="D1425" t="s">
        <v>1500</v>
      </c>
      <c r="E1425">
        <v>460.9</v>
      </c>
      <c r="F1425">
        <v>464.7</v>
      </c>
      <c r="G1425">
        <v>2200</v>
      </c>
      <c r="H1425" t="s">
        <v>1239</v>
      </c>
      <c r="I1425">
        <v>5401</v>
      </c>
      <c r="J1425" t="s">
        <v>1574</v>
      </c>
      <c r="K1425" t="s">
        <v>1292</v>
      </c>
      <c r="L1425">
        <v>1289.5</v>
      </c>
      <c r="M1425">
        <v>1270.5</v>
      </c>
      <c r="N1425">
        <v>800</v>
      </c>
      <c r="O1425" t="s">
        <v>1242</v>
      </c>
      <c r="P1425">
        <v>0.78540922703198002</v>
      </c>
      <c r="Q1425">
        <v>0.83310209762927401</v>
      </c>
      <c r="R1425">
        <v>0.26330609054667098</v>
      </c>
      <c r="S1425">
        <v>7.53307261502906E-2</v>
      </c>
      <c r="T1425">
        <v>3.8834095059865499</v>
      </c>
      <c r="U1425">
        <v>3.8834095059865499</v>
      </c>
      <c r="V1425">
        <v>3.2844933881479199</v>
      </c>
      <c r="W1425">
        <v>16.2</v>
      </c>
      <c r="X1425">
        <v>0.57999999999999996</v>
      </c>
      <c r="Y1425">
        <v>-98046</v>
      </c>
      <c r="Z1425">
        <v>-4263</v>
      </c>
      <c r="AA1425">
        <v>-0.24</v>
      </c>
      <c r="AB1425">
        <v>23</v>
      </c>
      <c r="AC1425">
        <v>8</v>
      </c>
      <c r="AD1425">
        <v>15</v>
      </c>
      <c r="AE1425">
        <v>34.78</v>
      </c>
      <c r="AF1425">
        <v>12</v>
      </c>
      <c r="AG1425">
        <v>6</v>
      </c>
      <c r="AH1425">
        <v>7</v>
      </c>
      <c r="AI1425">
        <v>10</v>
      </c>
    </row>
    <row r="1426" spans="1:35" x14ac:dyDescent="0.2">
      <c r="A1426" s="102">
        <v>668</v>
      </c>
      <c r="B1426">
        <v>5714</v>
      </c>
      <c r="C1426" t="s">
        <v>708</v>
      </c>
      <c r="D1426" t="s">
        <v>1254</v>
      </c>
      <c r="E1426">
        <v>3725</v>
      </c>
      <c r="F1426">
        <v>3735</v>
      </c>
      <c r="G1426">
        <v>200</v>
      </c>
      <c r="H1426" t="s">
        <v>1239</v>
      </c>
      <c r="I1426">
        <v>6448</v>
      </c>
      <c r="J1426" t="s">
        <v>439</v>
      </c>
      <c r="K1426" t="s">
        <v>1244</v>
      </c>
      <c r="L1426">
        <v>2004</v>
      </c>
      <c r="M1426">
        <v>2040</v>
      </c>
      <c r="N1426">
        <v>400</v>
      </c>
      <c r="O1426" t="s">
        <v>1242</v>
      </c>
      <c r="P1426">
        <v>0.88360515129969197</v>
      </c>
      <c r="Q1426">
        <v>0.88752311289464503</v>
      </c>
      <c r="R1426">
        <v>1.6769526208899498E-2</v>
      </c>
      <c r="S1426">
        <v>6.12942920309867E-2</v>
      </c>
      <c r="T1426">
        <v>1.2670447408582</v>
      </c>
      <c r="U1426">
        <v>1.2670447408582</v>
      </c>
      <c r="V1426">
        <v>1.6031445884211699</v>
      </c>
      <c r="W1426">
        <v>1.74</v>
      </c>
      <c r="X1426">
        <v>9.24</v>
      </c>
      <c r="Y1426">
        <v>-98863</v>
      </c>
      <c r="Z1426">
        <v>-9886</v>
      </c>
      <c r="AA1426">
        <v>-0.51</v>
      </c>
      <c r="AB1426">
        <v>10</v>
      </c>
      <c r="AC1426">
        <v>5</v>
      </c>
      <c r="AD1426">
        <v>5</v>
      </c>
      <c r="AE1426">
        <v>50</v>
      </c>
      <c r="AF1426">
        <v>12</v>
      </c>
      <c r="AG1426">
        <v>3</v>
      </c>
      <c r="AH1426">
        <v>4</v>
      </c>
      <c r="AI1426">
        <v>3</v>
      </c>
    </row>
    <row r="1427" spans="1:35" x14ac:dyDescent="0.2">
      <c r="A1427" s="102">
        <v>50</v>
      </c>
      <c r="B1427">
        <v>5333</v>
      </c>
      <c r="C1427" t="s">
        <v>234</v>
      </c>
      <c r="D1427" t="s">
        <v>1238</v>
      </c>
      <c r="E1427">
        <v>1817</v>
      </c>
      <c r="F1427">
        <v>1826</v>
      </c>
      <c r="G1427">
        <v>600</v>
      </c>
      <c r="H1427" t="s">
        <v>1239</v>
      </c>
      <c r="I1427">
        <v>8253</v>
      </c>
      <c r="J1427" t="s">
        <v>527</v>
      </c>
      <c r="K1427" t="s">
        <v>1245</v>
      </c>
      <c r="L1427">
        <v>1737</v>
      </c>
      <c r="M1427">
        <v>1716</v>
      </c>
      <c r="N1427">
        <v>600</v>
      </c>
      <c r="O1427" t="s">
        <v>1242</v>
      </c>
      <c r="P1427">
        <v>0.76206721511021602</v>
      </c>
      <c r="Q1427">
        <v>0.95489027835501605</v>
      </c>
      <c r="R1427">
        <v>0.24554880924790701</v>
      </c>
      <c r="S1427">
        <v>2.3562363666187702E-2</v>
      </c>
      <c r="T1427">
        <v>1.0239193896491099</v>
      </c>
      <c r="U1427">
        <v>1.0239193896491099</v>
      </c>
      <c r="V1427">
        <v>0.39868292634999403</v>
      </c>
      <c r="W1427">
        <v>3.08</v>
      </c>
      <c r="X1427">
        <v>6.02</v>
      </c>
      <c r="Y1427">
        <v>-100283</v>
      </c>
      <c r="Z1427">
        <v>-6686</v>
      </c>
      <c r="AA1427">
        <v>-0.3</v>
      </c>
      <c r="AB1427">
        <v>15</v>
      </c>
      <c r="AC1427">
        <v>6</v>
      </c>
      <c r="AD1427">
        <v>9</v>
      </c>
      <c r="AE1427">
        <v>40</v>
      </c>
      <c r="AF1427">
        <v>13</v>
      </c>
      <c r="AG1427">
        <v>4</v>
      </c>
      <c r="AH1427">
        <v>5</v>
      </c>
      <c r="AI1427">
        <v>6</v>
      </c>
    </row>
    <row r="1428" spans="1:35" x14ac:dyDescent="0.2">
      <c r="A1428" s="102">
        <v>605</v>
      </c>
      <c r="B1428">
        <v>1414</v>
      </c>
      <c r="C1428" t="s">
        <v>1417</v>
      </c>
      <c r="D1428" t="s">
        <v>1249</v>
      </c>
      <c r="E1428">
        <v>4120</v>
      </c>
      <c r="F1428">
        <v>4125</v>
      </c>
      <c r="G1428">
        <v>200</v>
      </c>
      <c r="H1428" t="s">
        <v>1242</v>
      </c>
      <c r="I1428">
        <v>6755</v>
      </c>
      <c r="J1428" t="s">
        <v>528</v>
      </c>
      <c r="K1428" t="s">
        <v>1244</v>
      </c>
      <c r="L1428">
        <v>2314</v>
      </c>
      <c r="M1428">
        <v>2346</v>
      </c>
      <c r="N1428">
        <v>400</v>
      </c>
      <c r="O1428" t="s">
        <v>1239</v>
      </c>
      <c r="P1428">
        <v>0.71477762562937397</v>
      </c>
      <c r="Q1428">
        <v>0.89329391115328205</v>
      </c>
      <c r="R1428">
        <v>6.0008422558190298E-2</v>
      </c>
      <c r="S1428">
        <v>4.3543058602066503E-2</v>
      </c>
      <c r="T1428">
        <v>-1.2631729511427401</v>
      </c>
      <c r="U1428">
        <v>1.2631729511427401</v>
      </c>
      <c r="V1428">
        <v>1.1711058120761699</v>
      </c>
      <c r="W1428">
        <v>-9.74</v>
      </c>
      <c r="X1428">
        <v>13.75</v>
      </c>
      <c r="Y1428">
        <v>-100387</v>
      </c>
      <c r="Z1428">
        <v>-5019</v>
      </c>
      <c r="AA1428">
        <v>-0.26</v>
      </c>
      <c r="AB1428">
        <v>20</v>
      </c>
      <c r="AC1428">
        <v>8</v>
      </c>
      <c r="AD1428">
        <v>12</v>
      </c>
      <c r="AE1428">
        <v>40</v>
      </c>
      <c r="AF1428">
        <v>11</v>
      </c>
      <c r="AG1428">
        <v>7</v>
      </c>
      <c r="AH1428">
        <v>6</v>
      </c>
      <c r="AI1428">
        <v>7</v>
      </c>
    </row>
    <row r="1429" spans="1:35" x14ac:dyDescent="0.2">
      <c r="A1429" s="102">
        <v>1521</v>
      </c>
      <c r="B1429">
        <v>4182</v>
      </c>
      <c r="C1429" t="s">
        <v>45</v>
      </c>
      <c r="D1429" t="s">
        <v>1263</v>
      </c>
      <c r="E1429">
        <v>1733</v>
      </c>
      <c r="F1429">
        <v>1769</v>
      </c>
      <c r="G1429">
        <v>600</v>
      </c>
      <c r="H1429" t="s">
        <v>1239</v>
      </c>
      <c r="I1429">
        <v>7013</v>
      </c>
      <c r="J1429" t="s">
        <v>1663</v>
      </c>
      <c r="K1429" t="s">
        <v>1251</v>
      </c>
      <c r="L1429">
        <v>2545</v>
      </c>
      <c r="M1429">
        <v>2565</v>
      </c>
      <c r="N1429">
        <v>400</v>
      </c>
      <c r="O1429" t="s">
        <v>1242</v>
      </c>
      <c r="P1429">
        <v>0.58542723946582598</v>
      </c>
      <c r="Q1429">
        <v>0.81713133281870498</v>
      </c>
      <c r="R1429" s="15">
        <v>0.273711019259328</v>
      </c>
      <c r="S1429">
        <v>6.1360539218928298E-2</v>
      </c>
      <c r="T1429">
        <v>1.9548100930224701</v>
      </c>
      <c r="U1429">
        <v>1.9548100930224701</v>
      </c>
      <c r="V1429">
        <v>1.08811685914907</v>
      </c>
      <c r="W1429">
        <v>6.73</v>
      </c>
      <c r="X1429">
        <v>3.45</v>
      </c>
      <c r="Y1429">
        <v>-100802</v>
      </c>
      <c r="Z1429">
        <v>-5930</v>
      </c>
      <c r="AA1429">
        <v>-0.44</v>
      </c>
      <c r="AB1429">
        <v>17</v>
      </c>
      <c r="AC1429">
        <v>8</v>
      </c>
      <c r="AD1429">
        <v>9</v>
      </c>
      <c r="AE1429">
        <v>47.06</v>
      </c>
      <c r="AF1429">
        <v>11</v>
      </c>
      <c r="AG1429">
        <v>6</v>
      </c>
      <c r="AH1429">
        <v>5</v>
      </c>
      <c r="AI1429">
        <v>6</v>
      </c>
    </row>
    <row r="1430" spans="1:35" x14ac:dyDescent="0.2">
      <c r="A1430" s="102">
        <v>361</v>
      </c>
      <c r="B1430">
        <v>2001</v>
      </c>
      <c r="C1430" t="s">
        <v>1160</v>
      </c>
      <c r="D1430" t="s">
        <v>1266</v>
      </c>
      <c r="E1430">
        <v>1630</v>
      </c>
      <c r="F1430">
        <v>1606</v>
      </c>
      <c r="G1430">
        <v>500</v>
      </c>
      <c r="H1430" t="s">
        <v>1239</v>
      </c>
      <c r="I1430">
        <v>4534</v>
      </c>
      <c r="J1430" t="s">
        <v>1490</v>
      </c>
      <c r="K1430" t="s">
        <v>1261</v>
      </c>
      <c r="L1430">
        <v>4110</v>
      </c>
      <c r="M1430">
        <v>4065</v>
      </c>
      <c r="N1430">
        <v>200</v>
      </c>
      <c r="O1430" t="s">
        <v>1242</v>
      </c>
      <c r="P1430">
        <v>0.875863630962883</v>
      </c>
      <c r="Q1430">
        <v>0.90980877444431696</v>
      </c>
      <c r="R1430">
        <v>4.78963615134467E-2</v>
      </c>
      <c r="S1430">
        <v>3.9360240753129501E-2</v>
      </c>
      <c r="T1430">
        <v>0.76068036968958097</v>
      </c>
      <c r="U1430">
        <v>0.76068036968958097</v>
      </c>
      <c r="V1430">
        <v>0.44474041386794899</v>
      </c>
      <c r="W1430">
        <v>1.69</v>
      </c>
      <c r="X1430">
        <v>1.23</v>
      </c>
      <c r="Y1430">
        <v>-101196</v>
      </c>
      <c r="Z1430">
        <v>-5953</v>
      </c>
      <c r="AA1430">
        <v>-0.27</v>
      </c>
      <c r="AB1430">
        <v>17</v>
      </c>
      <c r="AC1430">
        <v>6</v>
      </c>
      <c r="AD1430">
        <v>11</v>
      </c>
      <c r="AE1430">
        <v>35.29</v>
      </c>
      <c r="AF1430">
        <v>14</v>
      </c>
      <c r="AG1430">
        <v>5</v>
      </c>
      <c r="AH1430">
        <v>5</v>
      </c>
      <c r="AI1430">
        <v>7</v>
      </c>
    </row>
    <row r="1431" spans="1:35" x14ac:dyDescent="0.2">
      <c r="A1431" s="102">
        <v>1533</v>
      </c>
      <c r="B1431">
        <v>2264</v>
      </c>
      <c r="C1431" t="s">
        <v>1505</v>
      </c>
      <c r="D1431" t="s">
        <v>1266</v>
      </c>
      <c r="E1431">
        <v>3940</v>
      </c>
      <c r="F1431">
        <v>3860</v>
      </c>
      <c r="G1431">
        <v>200</v>
      </c>
      <c r="H1431" t="s">
        <v>1239</v>
      </c>
      <c r="I1431">
        <v>4849</v>
      </c>
      <c r="J1431" t="s">
        <v>546</v>
      </c>
      <c r="K1431" t="s">
        <v>1253</v>
      </c>
      <c r="L1431">
        <v>3310</v>
      </c>
      <c r="M1431">
        <v>3350</v>
      </c>
      <c r="N1431">
        <v>200</v>
      </c>
      <c r="O1431" t="s">
        <v>1242</v>
      </c>
      <c r="P1431">
        <v>0.84721139568500203</v>
      </c>
      <c r="Q1431">
        <v>0.81602275479588504</v>
      </c>
      <c r="R1431">
        <v>0.30039328736081999</v>
      </c>
      <c r="S1431">
        <v>7.0996513910864395E-2</v>
      </c>
      <c r="T1431">
        <v>2.7256530640292702</v>
      </c>
      <c r="U1431">
        <v>2.7256530640292702</v>
      </c>
      <c r="V1431">
        <v>3.1457883270674101</v>
      </c>
      <c r="W1431">
        <v>19.48</v>
      </c>
      <c r="X1431">
        <v>13.21</v>
      </c>
      <c r="Y1431">
        <v>-101273</v>
      </c>
      <c r="Z1431">
        <v>-33758</v>
      </c>
      <c r="AA1431">
        <v>-1.75</v>
      </c>
      <c r="AB1431">
        <v>3</v>
      </c>
      <c r="AC1431">
        <v>1</v>
      </c>
      <c r="AD1431">
        <v>2</v>
      </c>
      <c r="AE1431">
        <v>33.33</v>
      </c>
      <c r="AF1431">
        <v>11</v>
      </c>
      <c r="AG1431">
        <v>1</v>
      </c>
      <c r="AH1431">
        <v>2</v>
      </c>
      <c r="AI1431">
        <v>0</v>
      </c>
    </row>
    <row r="1432" spans="1:35" x14ac:dyDescent="0.2">
      <c r="A1432" s="102">
        <v>203</v>
      </c>
      <c r="B1432">
        <v>6981</v>
      </c>
      <c r="C1432" t="s">
        <v>1424</v>
      </c>
      <c r="D1432" t="s">
        <v>1244</v>
      </c>
      <c r="E1432">
        <v>5900</v>
      </c>
      <c r="F1432">
        <v>6138</v>
      </c>
      <c r="G1432">
        <v>100</v>
      </c>
      <c r="H1432" t="s">
        <v>1239</v>
      </c>
      <c r="I1432">
        <v>7205</v>
      </c>
      <c r="J1432" t="s">
        <v>57</v>
      </c>
      <c r="K1432" t="s">
        <v>1256</v>
      </c>
      <c r="L1432">
        <v>955</v>
      </c>
      <c r="M1432">
        <v>974</v>
      </c>
      <c r="N1432">
        <v>600</v>
      </c>
      <c r="O1432" t="s">
        <v>1242</v>
      </c>
      <c r="P1432">
        <v>0.70735683905584001</v>
      </c>
      <c r="Q1432">
        <v>0.928309932059596</v>
      </c>
      <c r="R1432">
        <v>8.0156946781651306E-2</v>
      </c>
      <c r="S1432">
        <v>4.9263158522857897E-2</v>
      </c>
      <c r="T1432">
        <v>1.57087050140355</v>
      </c>
      <c r="U1432">
        <v>1.57087050140355</v>
      </c>
      <c r="V1432">
        <v>1.20616910052824</v>
      </c>
      <c r="W1432">
        <v>5.79</v>
      </c>
      <c r="X1432">
        <v>4.79</v>
      </c>
      <c r="Y1432">
        <v>-101531</v>
      </c>
      <c r="Z1432">
        <v>-5641</v>
      </c>
      <c r="AA1432">
        <v>0.08</v>
      </c>
      <c r="AB1432">
        <v>18</v>
      </c>
      <c r="AC1432">
        <v>11</v>
      </c>
      <c r="AD1432">
        <v>7</v>
      </c>
      <c r="AE1432">
        <v>61.11</v>
      </c>
      <c r="AF1432">
        <v>13</v>
      </c>
      <c r="AG1432">
        <v>8</v>
      </c>
      <c r="AH1432">
        <v>6</v>
      </c>
      <c r="AI1432">
        <v>4</v>
      </c>
    </row>
    <row r="1433" spans="1:35" x14ac:dyDescent="0.2">
      <c r="A1433" s="102">
        <v>71</v>
      </c>
      <c r="B1433">
        <v>3105</v>
      </c>
      <c r="C1433" t="s">
        <v>47</v>
      </c>
      <c r="D1433" t="s">
        <v>1244</v>
      </c>
      <c r="E1433">
        <v>996</v>
      </c>
      <c r="F1433">
        <v>1009</v>
      </c>
      <c r="G1433">
        <v>1000</v>
      </c>
      <c r="H1433" t="s">
        <v>1239</v>
      </c>
      <c r="I1433">
        <v>8002</v>
      </c>
      <c r="J1433" t="s">
        <v>27</v>
      </c>
      <c r="K1433" t="s">
        <v>1246</v>
      </c>
      <c r="L1433">
        <v>750</v>
      </c>
      <c r="M1433">
        <v>757.5</v>
      </c>
      <c r="N1433">
        <v>1300</v>
      </c>
      <c r="O1433" t="s">
        <v>1242</v>
      </c>
      <c r="P1433">
        <v>0.60789092487438701</v>
      </c>
      <c r="Q1433">
        <v>0.95038010406640905</v>
      </c>
      <c r="R1433">
        <v>3.7426079552391002E-2</v>
      </c>
      <c r="S1433">
        <v>1.61270355535778E-2</v>
      </c>
      <c r="T1433">
        <v>2.02459990706443</v>
      </c>
      <c r="U1433">
        <v>2.02459990706443</v>
      </c>
      <c r="V1433">
        <v>2.1029821234889399</v>
      </c>
      <c r="W1433">
        <v>5.81</v>
      </c>
      <c r="X1433">
        <v>2.4</v>
      </c>
      <c r="Y1433">
        <v>-101656</v>
      </c>
      <c r="Z1433">
        <v>-5980</v>
      </c>
      <c r="AA1433">
        <v>-0.31</v>
      </c>
      <c r="AB1433">
        <v>17</v>
      </c>
      <c r="AC1433">
        <v>7</v>
      </c>
      <c r="AD1433">
        <v>10</v>
      </c>
      <c r="AE1433">
        <v>41.18</v>
      </c>
      <c r="AF1433">
        <v>13</v>
      </c>
      <c r="AG1433">
        <v>4</v>
      </c>
      <c r="AH1433">
        <v>5</v>
      </c>
      <c r="AI1433">
        <v>8</v>
      </c>
    </row>
    <row r="1434" spans="1:35" x14ac:dyDescent="0.2">
      <c r="A1434" s="102">
        <v>542</v>
      </c>
      <c r="B1434">
        <v>1941</v>
      </c>
      <c r="C1434" t="s">
        <v>1621</v>
      </c>
      <c r="D1434" t="s">
        <v>1249</v>
      </c>
      <c r="E1434">
        <v>2392</v>
      </c>
      <c r="F1434">
        <v>2366</v>
      </c>
      <c r="G1434">
        <v>300</v>
      </c>
      <c r="H1434" t="s">
        <v>1239</v>
      </c>
      <c r="I1434">
        <v>6856</v>
      </c>
      <c r="J1434" t="s">
        <v>231</v>
      </c>
      <c r="K1434" t="s">
        <v>1244</v>
      </c>
      <c r="L1434">
        <v>6260</v>
      </c>
      <c r="M1434">
        <v>6240</v>
      </c>
      <c r="N1434">
        <v>100</v>
      </c>
      <c r="O1434" t="s">
        <v>1242</v>
      </c>
      <c r="P1434">
        <v>0.75129264477177804</v>
      </c>
      <c r="Q1434">
        <v>0.89753756647219496</v>
      </c>
      <c r="R1434">
        <v>0.29360912295480501</v>
      </c>
      <c r="S1434">
        <v>9.5473349609173901E-3</v>
      </c>
      <c r="T1434">
        <v>3.2354791073314102</v>
      </c>
      <c r="U1434">
        <v>3.2354791073314102</v>
      </c>
      <c r="V1434">
        <v>1.8614486059461799</v>
      </c>
      <c r="W1434">
        <v>7.85</v>
      </c>
      <c r="X1434">
        <v>13.75</v>
      </c>
      <c r="Y1434">
        <v>-102027</v>
      </c>
      <c r="Z1434">
        <v>-7848</v>
      </c>
      <c r="AA1434">
        <v>-0.39</v>
      </c>
      <c r="AB1434">
        <v>13</v>
      </c>
      <c r="AC1434">
        <v>6</v>
      </c>
      <c r="AD1434">
        <v>7</v>
      </c>
      <c r="AE1434">
        <v>46.15</v>
      </c>
      <c r="AF1434">
        <v>11</v>
      </c>
      <c r="AG1434">
        <v>3</v>
      </c>
      <c r="AH1434">
        <v>4</v>
      </c>
      <c r="AI1434">
        <v>6</v>
      </c>
    </row>
    <row r="1435" spans="1:35" x14ac:dyDescent="0.2">
      <c r="A1435" s="102">
        <v>1425</v>
      </c>
      <c r="B1435">
        <v>7224</v>
      </c>
      <c r="C1435" t="s">
        <v>780</v>
      </c>
      <c r="D1435" t="s">
        <v>1256</v>
      </c>
      <c r="E1435">
        <v>1254</v>
      </c>
      <c r="F1435">
        <v>1271</v>
      </c>
      <c r="G1435">
        <v>700</v>
      </c>
      <c r="H1435" t="s">
        <v>1239</v>
      </c>
      <c r="I1435">
        <v>7701</v>
      </c>
      <c r="J1435" t="s">
        <v>1679</v>
      </c>
      <c r="K1435" t="s">
        <v>1248</v>
      </c>
      <c r="L1435">
        <v>2760</v>
      </c>
      <c r="M1435">
        <v>2789</v>
      </c>
      <c r="N1435">
        <v>300</v>
      </c>
      <c r="O1435" t="s">
        <v>1242</v>
      </c>
      <c r="P1435">
        <v>0.91009184781276897</v>
      </c>
      <c r="Q1435">
        <v>0.82559047840655597</v>
      </c>
      <c r="R1435">
        <v>0.42128805718650097</v>
      </c>
      <c r="S1435">
        <v>2.5149138491275098E-2</v>
      </c>
      <c r="T1435">
        <v>1.3192690009928401</v>
      </c>
      <c r="U1435">
        <v>1.3192690009928401</v>
      </c>
      <c r="V1435">
        <v>0.64988642571088595</v>
      </c>
      <c r="W1435">
        <v>3.12</v>
      </c>
      <c r="X1435">
        <v>6.33</v>
      </c>
      <c r="Y1435">
        <v>-102149</v>
      </c>
      <c r="Z1435">
        <v>-6009</v>
      </c>
      <c r="AA1435">
        <v>-0.27</v>
      </c>
      <c r="AB1435">
        <v>17</v>
      </c>
      <c r="AC1435">
        <v>7</v>
      </c>
      <c r="AD1435">
        <v>10</v>
      </c>
      <c r="AE1435">
        <v>41.18</v>
      </c>
      <c r="AF1435">
        <v>11</v>
      </c>
      <c r="AG1435">
        <v>5</v>
      </c>
      <c r="AH1435">
        <v>8</v>
      </c>
      <c r="AI1435">
        <v>4</v>
      </c>
    </row>
    <row r="1436" spans="1:35" x14ac:dyDescent="0.2">
      <c r="A1436" s="102">
        <v>791</v>
      </c>
      <c r="B1436">
        <v>6448</v>
      </c>
      <c r="C1436" t="s">
        <v>439</v>
      </c>
      <c r="D1436" t="s">
        <v>1244</v>
      </c>
      <c r="E1436">
        <v>2004</v>
      </c>
      <c r="F1436">
        <v>2040</v>
      </c>
      <c r="G1436">
        <v>400</v>
      </c>
      <c r="H1436" t="s">
        <v>1239</v>
      </c>
      <c r="I1436">
        <v>7701</v>
      </c>
      <c r="J1436" t="s">
        <v>1679</v>
      </c>
      <c r="K1436" t="s">
        <v>1248</v>
      </c>
      <c r="L1436">
        <v>2760</v>
      </c>
      <c r="M1436">
        <v>2789</v>
      </c>
      <c r="N1436">
        <v>300</v>
      </c>
      <c r="O1436" t="s">
        <v>1242</v>
      </c>
      <c r="P1436">
        <v>0.59266715402282999</v>
      </c>
      <c r="Q1436">
        <v>0.877597119025606</v>
      </c>
      <c r="R1436">
        <v>0.26033110042291502</v>
      </c>
      <c r="S1436">
        <v>3.11165988115213E-2</v>
      </c>
      <c r="T1436">
        <v>1.37602819411983</v>
      </c>
      <c r="U1436">
        <v>1.37602819411983</v>
      </c>
      <c r="V1436">
        <v>1.76061167396798</v>
      </c>
      <c r="W1436">
        <v>5.37</v>
      </c>
      <c r="X1436">
        <v>2.4700000000000002</v>
      </c>
      <c r="Y1436">
        <v>-102835</v>
      </c>
      <c r="Z1436">
        <v>-7345</v>
      </c>
      <c r="AA1436">
        <v>-0.39</v>
      </c>
      <c r="AB1436">
        <v>14</v>
      </c>
      <c r="AC1436">
        <v>6</v>
      </c>
      <c r="AD1436">
        <v>8</v>
      </c>
      <c r="AE1436">
        <v>42.86</v>
      </c>
      <c r="AF1436">
        <v>13</v>
      </c>
      <c r="AG1436">
        <v>4</v>
      </c>
      <c r="AH1436">
        <v>5</v>
      </c>
      <c r="AI1436">
        <v>5</v>
      </c>
    </row>
    <row r="1437" spans="1:35" x14ac:dyDescent="0.2">
      <c r="A1437" s="102">
        <v>786</v>
      </c>
      <c r="B1437">
        <v>7453</v>
      </c>
      <c r="C1437" t="s">
        <v>51</v>
      </c>
      <c r="D1437" t="s">
        <v>1264</v>
      </c>
      <c r="E1437">
        <v>1632</v>
      </c>
      <c r="F1437">
        <v>1643</v>
      </c>
      <c r="G1437">
        <v>600</v>
      </c>
      <c r="H1437" t="s">
        <v>1242</v>
      </c>
      <c r="I1437">
        <v>9532</v>
      </c>
      <c r="J1437" t="s">
        <v>1468</v>
      </c>
      <c r="K1437" t="s">
        <v>1296</v>
      </c>
      <c r="L1437">
        <v>1849</v>
      </c>
      <c r="M1437">
        <v>1842</v>
      </c>
      <c r="N1437">
        <v>500</v>
      </c>
      <c r="O1437" t="s">
        <v>1239</v>
      </c>
      <c r="P1437">
        <v>0.90730947033985199</v>
      </c>
      <c r="Q1437">
        <v>0.87790013479096896</v>
      </c>
      <c r="R1437">
        <v>0.28576638993596698</v>
      </c>
      <c r="S1437">
        <v>1.2218822489028201E-2</v>
      </c>
      <c r="T1437">
        <v>-2.0518310168623</v>
      </c>
      <c r="U1437">
        <v>2.0518310168623</v>
      </c>
      <c r="V1437">
        <v>1.95762882922211</v>
      </c>
      <c r="W1437">
        <v>-25.24</v>
      </c>
      <c r="X1437">
        <v>7.04</v>
      </c>
      <c r="Y1437">
        <v>-103000</v>
      </c>
      <c r="Z1437">
        <v>-5722</v>
      </c>
      <c r="AA1437">
        <v>-0.23</v>
      </c>
      <c r="AB1437">
        <v>18</v>
      </c>
      <c r="AC1437">
        <v>8</v>
      </c>
      <c r="AD1437">
        <v>10</v>
      </c>
      <c r="AE1437">
        <v>44.44</v>
      </c>
      <c r="AF1437">
        <v>14</v>
      </c>
      <c r="AG1437">
        <v>7</v>
      </c>
      <c r="AH1437">
        <v>5</v>
      </c>
      <c r="AI1437">
        <v>6</v>
      </c>
    </row>
    <row r="1438" spans="1:35" x14ac:dyDescent="0.2">
      <c r="A1438" s="102">
        <v>464</v>
      </c>
      <c r="B1438">
        <v>5714</v>
      </c>
      <c r="C1438" t="s">
        <v>708</v>
      </c>
      <c r="D1438" t="s">
        <v>1254</v>
      </c>
      <c r="E1438">
        <v>3725</v>
      </c>
      <c r="F1438">
        <v>3735</v>
      </c>
      <c r="G1438">
        <v>200</v>
      </c>
      <c r="H1438" t="s">
        <v>1239</v>
      </c>
      <c r="I1438">
        <v>7205</v>
      </c>
      <c r="J1438" t="s">
        <v>57</v>
      </c>
      <c r="K1438" t="s">
        <v>1256</v>
      </c>
      <c r="L1438">
        <v>955</v>
      </c>
      <c r="M1438">
        <v>974</v>
      </c>
      <c r="N1438">
        <v>800</v>
      </c>
      <c r="O1438" t="s">
        <v>1242</v>
      </c>
      <c r="P1438">
        <v>0.768492724316586</v>
      </c>
      <c r="Q1438">
        <v>0.90338081250358404</v>
      </c>
      <c r="R1438" s="15">
        <v>0.24963248235027199</v>
      </c>
      <c r="S1438">
        <v>5.8815091309972603E-2</v>
      </c>
      <c r="T1438">
        <v>1.15660600491057</v>
      </c>
      <c r="U1438">
        <v>1.15660600491057</v>
      </c>
      <c r="V1438">
        <v>1.6428388616237</v>
      </c>
      <c r="W1438">
        <v>3.94</v>
      </c>
      <c r="X1438">
        <v>4.3099999999999996</v>
      </c>
      <c r="Y1438">
        <v>-103288</v>
      </c>
      <c r="Z1438">
        <v>-6456</v>
      </c>
      <c r="AA1438">
        <v>-0.26</v>
      </c>
      <c r="AB1438">
        <v>16</v>
      </c>
      <c r="AC1438">
        <v>8</v>
      </c>
      <c r="AD1438">
        <v>8</v>
      </c>
      <c r="AE1438">
        <v>50</v>
      </c>
      <c r="AF1438">
        <v>13</v>
      </c>
      <c r="AG1438">
        <v>6</v>
      </c>
      <c r="AH1438">
        <v>6</v>
      </c>
      <c r="AI1438">
        <v>4</v>
      </c>
    </row>
    <row r="1439" spans="1:35" x14ac:dyDescent="0.2">
      <c r="A1439" s="102">
        <v>928</v>
      </c>
      <c r="B1439">
        <v>1721</v>
      </c>
      <c r="C1439" t="s">
        <v>1910</v>
      </c>
      <c r="D1439" t="s">
        <v>1249</v>
      </c>
      <c r="E1439">
        <v>2749</v>
      </c>
      <c r="F1439">
        <v>2768</v>
      </c>
      <c r="G1439">
        <v>200</v>
      </c>
      <c r="H1439" t="s">
        <v>1239</v>
      </c>
      <c r="I1439">
        <v>6856</v>
      </c>
      <c r="J1439" t="s">
        <v>231</v>
      </c>
      <c r="K1439" t="s">
        <v>1244</v>
      </c>
      <c r="L1439">
        <v>6260</v>
      </c>
      <c r="M1439">
        <v>6240</v>
      </c>
      <c r="N1439">
        <v>100</v>
      </c>
      <c r="O1439" t="s">
        <v>1242</v>
      </c>
      <c r="P1439">
        <v>0.68248865301280204</v>
      </c>
      <c r="Q1439">
        <v>0.86483794621416898</v>
      </c>
      <c r="R1439">
        <v>0.45112670293377399</v>
      </c>
      <c r="S1439">
        <v>3.5609039125703602E-2</v>
      </c>
      <c r="T1439">
        <v>0.77912764868253104</v>
      </c>
      <c r="U1439">
        <v>0.77912764868253104</v>
      </c>
      <c r="V1439">
        <v>0.36034763419683302</v>
      </c>
      <c r="W1439">
        <v>2.2799999999999998</v>
      </c>
      <c r="X1439">
        <v>11.28</v>
      </c>
      <c r="Y1439">
        <v>-103359</v>
      </c>
      <c r="Z1439">
        <v>-11484</v>
      </c>
      <c r="AA1439">
        <v>-0.9</v>
      </c>
      <c r="AB1439">
        <v>9</v>
      </c>
      <c r="AC1439">
        <v>4</v>
      </c>
      <c r="AD1439">
        <v>5</v>
      </c>
      <c r="AE1439">
        <v>44.44</v>
      </c>
      <c r="AF1439">
        <v>9</v>
      </c>
      <c r="AG1439">
        <v>3</v>
      </c>
      <c r="AH1439">
        <v>4</v>
      </c>
      <c r="AI1439">
        <v>2</v>
      </c>
    </row>
    <row r="1440" spans="1:35" x14ac:dyDescent="0.2">
      <c r="A1440" s="102">
        <v>1329</v>
      </c>
      <c r="B1440">
        <v>3086</v>
      </c>
      <c r="C1440" t="s">
        <v>617</v>
      </c>
      <c r="D1440" t="s">
        <v>1264</v>
      </c>
      <c r="E1440">
        <v>1224</v>
      </c>
      <c r="F1440">
        <v>1235</v>
      </c>
      <c r="G1440">
        <v>800</v>
      </c>
      <c r="H1440" t="s">
        <v>1242</v>
      </c>
      <c r="I1440">
        <v>8020</v>
      </c>
      <c r="J1440" t="s">
        <v>1355</v>
      </c>
      <c r="K1440" t="s">
        <v>1246</v>
      </c>
      <c r="L1440">
        <v>1287</v>
      </c>
      <c r="M1440">
        <v>1268</v>
      </c>
      <c r="N1440">
        <v>800</v>
      </c>
      <c r="O1440" t="s">
        <v>1239</v>
      </c>
      <c r="P1440">
        <v>0.76787158116854903</v>
      </c>
      <c r="Q1440">
        <v>0.83415647088893496</v>
      </c>
      <c r="R1440">
        <v>0.22976440873536</v>
      </c>
      <c r="S1440">
        <v>6.1083515404571798E-2</v>
      </c>
      <c r="T1440">
        <v>-0.88170811586464903</v>
      </c>
      <c r="U1440">
        <v>0.88170811586464903</v>
      </c>
      <c r="V1440">
        <v>0.69401431828129401</v>
      </c>
      <c r="W1440">
        <v>-3.29</v>
      </c>
      <c r="X1440">
        <v>2.6</v>
      </c>
      <c r="Y1440">
        <v>-103626</v>
      </c>
      <c r="Z1440">
        <v>-6477</v>
      </c>
      <c r="AA1440">
        <v>-0.28000000000000003</v>
      </c>
      <c r="AB1440">
        <v>16</v>
      </c>
      <c r="AC1440">
        <v>10</v>
      </c>
      <c r="AD1440">
        <v>6</v>
      </c>
      <c r="AE1440">
        <v>62.5</v>
      </c>
      <c r="AF1440">
        <v>14</v>
      </c>
      <c r="AG1440">
        <v>5</v>
      </c>
      <c r="AH1440">
        <v>4</v>
      </c>
      <c r="AI1440">
        <v>7</v>
      </c>
    </row>
    <row r="1441" spans="1:35" x14ac:dyDescent="0.2">
      <c r="A1441" s="102">
        <v>611</v>
      </c>
      <c r="B1441">
        <v>1414</v>
      </c>
      <c r="C1441" t="s">
        <v>1417</v>
      </c>
      <c r="D1441" t="s">
        <v>1249</v>
      </c>
      <c r="E1441">
        <v>4120</v>
      </c>
      <c r="F1441">
        <v>4125</v>
      </c>
      <c r="G1441">
        <v>200</v>
      </c>
      <c r="H1441" t="s">
        <v>1242</v>
      </c>
      <c r="I1441">
        <v>5333</v>
      </c>
      <c r="J1441" t="s">
        <v>234</v>
      </c>
      <c r="K1441" t="s">
        <v>1238</v>
      </c>
      <c r="L1441">
        <v>1817</v>
      </c>
      <c r="M1441">
        <v>1826</v>
      </c>
      <c r="N1441">
        <v>500</v>
      </c>
      <c r="O1441" t="s">
        <v>1239</v>
      </c>
      <c r="P1441">
        <v>0.77026666374976804</v>
      </c>
      <c r="Q1441">
        <v>0.892589768153774</v>
      </c>
      <c r="R1441">
        <v>3.8450509519279301E-2</v>
      </c>
      <c r="S1441">
        <v>7.5149052974593206E-2</v>
      </c>
      <c r="T1441">
        <v>-2.2796218254094498</v>
      </c>
      <c r="U1441">
        <v>2.2796218254094498</v>
      </c>
      <c r="V1441">
        <v>2.2947965948090601</v>
      </c>
      <c r="W1441">
        <v>-5.22</v>
      </c>
      <c r="X1441">
        <v>10.67</v>
      </c>
      <c r="Y1441">
        <v>-104022</v>
      </c>
      <c r="Z1441">
        <v>-6935</v>
      </c>
      <c r="AA1441">
        <v>-0.43</v>
      </c>
      <c r="AB1441">
        <v>15</v>
      </c>
      <c r="AC1441">
        <v>7</v>
      </c>
      <c r="AD1441">
        <v>8</v>
      </c>
      <c r="AE1441">
        <v>46.67</v>
      </c>
      <c r="AF1441">
        <v>14</v>
      </c>
      <c r="AG1441">
        <v>3</v>
      </c>
      <c r="AH1441">
        <v>5</v>
      </c>
      <c r="AI1441">
        <v>7</v>
      </c>
    </row>
    <row r="1442" spans="1:35" x14ac:dyDescent="0.2">
      <c r="A1442" s="102">
        <v>487</v>
      </c>
      <c r="B1442">
        <v>2267</v>
      </c>
      <c r="C1442" t="s">
        <v>1481</v>
      </c>
      <c r="D1442" t="s">
        <v>1266</v>
      </c>
      <c r="E1442">
        <v>5210</v>
      </c>
      <c r="F1442">
        <v>5210</v>
      </c>
      <c r="G1442">
        <v>200</v>
      </c>
      <c r="H1442" t="s">
        <v>1239</v>
      </c>
      <c r="I1442">
        <v>3865</v>
      </c>
      <c r="J1442" t="s">
        <v>1189</v>
      </c>
      <c r="K1442" t="s">
        <v>1453</v>
      </c>
      <c r="L1442">
        <v>460</v>
      </c>
      <c r="M1442">
        <v>476</v>
      </c>
      <c r="N1442">
        <v>2200</v>
      </c>
      <c r="O1442" t="s">
        <v>1242</v>
      </c>
      <c r="P1442">
        <v>0.91352657207622301</v>
      </c>
      <c r="Q1442">
        <v>0.90170400978602605</v>
      </c>
      <c r="R1442">
        <v>0.25656943303694402</v>
      </c>
      <c r="S1442">
        <v>2.6143335336395201E-3</v>
      </c>
      <c r="T1442">
        <v>4.06693987294304E-2</v>
      </c>
      <c r="U1442">
        <v>4.06693987294304E-2</v>
      </c>
      <c r="V1442">
        <v>0.22661991788409999</v>
      </c>
      <c r="W1442">
        <v>0.09</v>
      </c>
      <c r="X1442">
        <v>0.5</v>
      </c>
      <c r="Y1442">
        <v>-104361</v>
      </c>
      <c r="Z1442">
        <v>-4744</v>
      </c>
      <c r="AA1442">
        <v>-0.14000000000000001</v>
      </c>
      <c r="AB1442">
        <v>22</v>
      </c>
      <c r="AC1442">
        <v>9</v>
      </c>
      <c r="AD1442">
        <v>13</v>
      </c>
      <c r="AE1442">
        <v>40.909999999999997</v>
      </c>
      <c r="AF1442">
        <v>11</v>
      </c>
      <c r="AG1442">
        <v>8</v>
      </c>
      <c r="AH1442">
        <v>8</v>
      </c>
      <c r="AI1442">
        <v>6</v>
      </c>
    </row>
    <row r="1443" spans="1:35" x14ac:dyDescent="0.2">
      <c r="A1443" s="102">
        <v>1468</v>
      </c>
      <c r="B1443">
        <v>4917</v>
      </c>
      <c r="C1443" t="s">
        <v>1572</v>
      </c>
      <c r="D1443" t="s">
        <v>1263</v>
      </c>
      <c r="E1443">
        <v>2450</v>
      </c>
      <c r="F1443">
        <v>2422</v>
      </c>
      <c r="G1443">
        <v>300</v>
      </c>
      <c r="H1443" t="s">
        <v>1242</v>
      </c>
      <c r="I1443">
        <v>5471</v>
      </c>
      <c r="J1443" t="s">
        <v>1456</v>
      </c>
      <c r="K1443" t="s">
        <v>1292</v>
      </c>
      <c r="L1443">
        <v>4040</v>
      </c>
      <c r="M1443">
        <v>4035</v>
      </c>
      <c r="N1443">
        <v>200</v>
      </c>
      <c r="O1443" t="s">
        <v>1239</v>
      </c>
      <c r="P1443">
        <v>0.84045708983738099</v>
      </c>
      <c r="Q1443">
        <v>0.82189160233068603</v>
      </c>
      <c r="R1443">
        <v>0.44522996324002301</v>
      </c>
      <c r="S1443">
        <v>1.91615180153537E-3</v>
      </c>
      <c r="T1443">
        <v>-0.37644643755545198</v>
      </c>
      <c r="U1443">
        <v>0.37644643755545198</v>
      </c>
      <c r="V1443">
        <v>0.42063349243965897</v>
      </c>
      <c r="W1443">
        <v>-1.57</v>
      </c>
      <c r="X1443">
        <v>9.9600000000000009</v>
      </c>
      <c r="Y1443">
        <v>-104958</v>
      </c>
      <c r="Z1443">
        <v>-9542</v>
      </c>
      <c r="AA1443">
        <v>-0.65</v>
      </c>
      <c r="AB1443">
        <v>11</v>
      </c>
      <c r="AC1443">
        <v>5</v>
      </c>
      <c r="AD1443">
        <v>6</v>
      </c>
      <c r="AE1443">
        <v>45.45</v>
      </c>
      <c r="AF1443">
        <v>11</v>
      </c>
      <c r="AG1443">
        <v>5</v>
      </c>
      <c r="AH1443">
        <v>4</v>
      </c>
      <c r="AI1443">
        <v>2</v>
      </c>
    </row>
    <row r="1444" spans="1:35" x14ac:dyDescent="0.2">
      <c r="A1444" s="102">
        <v>864</v>
      </c>
      <c r="B1444">
        <v>6674</v>
      </c>
      <c r="C1444" t="s">
        <v>230</v>
      </c>
      <c r="D1444" t="s">
        <v>1244</v>
      </c>
      <c r="E1444">
        <v>1990</v>
      </c>
      <c r="F1444">
        <v>2031</v>
      </c>
      <c r="G1444">
        <v>500</v>
      </c>
      <c r="H1444" t="s">
        <v>1242</v>
      </c>
      <c r="I1444">
        <v>7224</v>
      </c>
      <c r="J1444" t="s">
        <v>780</v>
      </c>
      <c r="K1444" t="s">
        <v>1256</v>
      </c>
      <c r="L1444">
        <v>1254</v>
      </c>
      <c r="M1444">
        <v>1271</v>
      </c>
      <c r="N1444">
        <v>800</v>
      </c>
      <c r="O1444" t="s">
        <v>1239</v>
      </c>
      <c r="P1444">
        <v>0.88551886712151595</v>
      </c>
      <c r="Q1444">
        <v>0.87076824711183998</v>
      </c>
      <c r="R1444">
        <v>8.2710022619278803E-2</v>
      </c>
      <c r="S1444" s="15">
        <v>8.6452240372995301E-2</v>
      </c>
      <c r="T1444">
        <v>-6.5255625699576297E-2</v>
      </c>
      <c r="U1444">
        <v>6.5255625699576297E-2</v>
      </c>
      <c r="V1444">
        <v>0.96592990928215305</v>
      </c>
      <c r="W1444">
        <v>-0.17</v>
      </c>
      <c r="X1444">
        <v>0.13</v>
      </c>
      <c r="Y1444">
        <v>-105038</v>
      </c>
      <c r="Z1444">
        <v>-7003</v>
      </c>
      <c r="AA1444">
        <v>-0.36</v>
      </c>
      <c r="AB1444">
        <v>15</v>
      </c>
      <c r="AC1444">
        <v>6</v>
      </c>
      <c r="AD1444">
        <v>9</v>
      </c>
      <c r="AE1444">
        <v>40</v>
      </c>
      <c r="AF1444">
        <v>13</v>
      </c>
      <c r="AG1444">
        <v>5</v>
      </c>
      <c r="AH1444">
        <v>5</v>
      </c>
      <c r="AI1444">
        <v>5</v>
      </c>
    </row>
    <row r="1445" spans="1:35" x14ac:dyDescent="0.2">
      <c r="A1445" s="102">
        <v>1173</v>
      </c>
      <c r="B1445">
        <v>6770</v>
      </c>
      <c r="C1445" t="s">
        <v>22</v>
      </c>
      <c r="D1445" t="s">
        <v>1244</v>
      </c>
      <c r="E1445">
        <v>1722</v>
      </c>
      <c r="F1445">
        <v>1786</v>
      </c>
      <c r="G1445">
        <v>500</v>
      </c>
      <c r="H1445" t="s">
        <v>1242</v>
      </c>
      <c r="I1445">
        <v>7267</v>
      </c>
      <c r="J1445" t="s">
        <v>58</v>
      </c>
      <c r="K1445" t="s">
        <v>1256</v>
      </c>
      <c r="L1445">
        <v>2902</v>
      </c>
      <c r="M1445">
        <v>2935</v>
      </c>
      <c r="N1445">
        <v>300</v>
      </c>
      <c r="O1445" t="s">
        <v>1239</v>
      </c>
      <c r="P1445">
        <v>0.72294511717057597</v>
      </c>
      <c r="Q1445">
        <v>0.84602465265110804</v>
      </c>
      <c r="R1445">
        <v>0.45125136877260003</v>
      </c>
      <c r="S1445">
        <v>6.6935330930881901E-2</v>
      </c>
      <c r="T1445">
        <v>-2.4497330343700501</v>
      </c>
      <c r="U1445">
        <v>2.4497330343700501</v>
      </c>
      <c r="V1445">
        <v>2.6308529418151898</v>
      </c>
      <c r="W1445">
        <v>-26.35</v>
      </c>
      <c r="X1445">
        <v>1.42</v>
      </c>
      <c r="Y1445">
        <v>-106989</v>
      </c>
      <c r="Z1445">
        <v>-5944</v>
      </c>
      <c r="AA1445">
        <v>-0.27</v>
      </c>
      <c r="AB1445">
        <v>18</v>
      </c>
      <c r="AC1445">
        <v>8</v>
      </c>
      <c r="AD1445">
        <v>10</v>
      </c>
      <c r="AE1445">
        <v>44.44</v>
      </c>
      <c r="AF1445">
        <v>11</v>
      </c>
      <c r="AG1445">
        <v>6</v>
      </c>
      <c r="AH1445">
        <v>7</v>
      </c>
      <c r="AI1445">
        <v>5</v>
      </c>
    </row>
    <row r="1446" spans="1:35" x14ac:dyDescent="0.2">
      <c r="A1446" s="102">
        <v>1680</v>
      </c>
      <c r="B1446">
        <v>6473</v>
      </c>
      <c r="C1446" t="s">
        <v>1096</v>
      </c>
      <c r="D1446" t="s">
        <v>1251</v>
      </c>
      <c r="E1446">
        <v>1098</v>
      </c>
      <c r="F1446">
        <v>1105</v>
      </c>
      <c r="G1446">
        <v>800</v>
      </c>
      <c r="H1446" t="s">
        <v>1242</v>
      </c>
      <c r="I1446">
        <v>7267</v>
      </c>
      <c r="J1446" t="s">
        <v>58</v>
      </c>
      <c r="K1446" t="s">
        <v>1256</v>
      </c>
      <c r="L1446">
        <v>2902</v>
      </c>
      <c r="M1446">
        <v>2935</v>
      </c>
      <c r="N1446">
        <v>300</v>
      </c>
      <c r="O1446" t="s">
        <v>1239</v>
      </c>
      <c r="P1446">
        <v>0.84935598437256998</v>
      </c>
      <c r="Q1446">
        <v>0.80173949853694104</v>
      </c>
      <c r="R1446">
        <v>0.22922490534658799</v>
      </c>
      <c r="S1446">
        <v>3.7651464618002999E-2</v>
      </c>
      <c r="T1446">
        <v>-2.3900413655378401</v>
      </c>
      <c r="U1446">
        <v>2.3900413655378401</v>
      </c>
      <c r="V1446">
        <v>2.2814705395167598</v>
      </c>
      <c r="W1446">
        <v>-13.35</v>
      </c>
      <c r="X1446">
        <v>0.4</v>
      </c>
      <c r="Y1446">
        <v>-107963</v>
      </c>
      <c r="Z1446">
        <v>-8305</v>
      </c>
      <c r="AA1446">
        <v>-0.5</v>
      </c>
      <c r="AB1446">
        <v>13</v>
      </c>
      <c r="AC1446">
        <v>6</v>
      </c>
      <c r="AD1446">
        <v>7</v>
      </c>
      <c r="AE1446">
        <v>46.15</v>
      </c>
      <c r="AF1446">
        <v>15</v>
      </c>
      <c r="AG1446">
        <v>1</v>
      </c>
      <c r="AH1446">
        <v>3</v>
      </c>
      <c r="AI1446">
        <v>9</v>
      </c>
    </row>
    <row r="1447" spans="1:35" x14ac:dyDescent="0.2">
      <c r="A1447" s="102">
        <v>125</v>
      </c>
      <c r="B1447">
        <v>4004</v>
      </c>
      <c r="C1447" t="s">
        <v>1431</v>
      </c>
      <c r="D1447" t="s">
        <v>1263</v>
      </c>
      <c r="E1447">
        <v>2506</v>
      </c>
      <c r="F1447">
        <v>2572</v>
      </c>
      <c r="G1447">
        <v>400</v>
      </c>
      <c r="H1447" t="s">
        <v>1242</v>
      </c>
      <c r="I1447">
        <v>9506</v>
      </c>
      <c r="J1447" t="s">
        <v>1295</v>
      </c>
      <c r="K1447" t="s">
        <v>1296</v>
      </c>
      <c r="L1447">
        <v>1000</v>
      </c>
      <c r="M1447">
        <v>995</v>
      </c>
      <c r="N1447">
        <v>1000</v>
      </c>
      <c r="O1447" t="s">
        <v>1239</v>
      </c>
      <c r="P1447">
        <v>0.893676088621145</v>
      </c>
      <c r="Q1447">
        <v>0.93811498204635202</v>
      </c>
      <c r="R1447">
        <v>0.136976663697291</v>
      </c>
      <c r="S1447">
        <v>1.7364430617625898E-2</v>
      </c>
      <c r="T1447">
        <v>-1.34310514366598</v>
      </c>
      <c r="U1447">
        <v>1.34310514366598</v>
      </c>
      <c r="V1447">
        <v>1.25089618516526</v>
      </c>
      <c r="W1447">
        <v>-4.75</v>
      </c>
      <c r="X1447">
        <v>3.29</v>
      </c>
      <c r="Y1447">
        <v>-109452</v>
      </c>
      <c r="Z1447">
        <v>-3774</v>
      </c>
      <c r="AA1447">
        <v>-0.28000000000000003</v>
      </c>
      <c r="AB1447">
        <v>29</v>
      </c>
      <c r="AC1447">
        <v>15</v>
      </c>
      <c r="AD1447">
        <v>14</v>
      </c>
      <c r="AE1447">
        <v>51.72</v>
      </c>
      <c r="AF1447">
        <v>9</v>
      </c>
      <c r="AG1447">
        <v>13</v>
      </c>
      <c r="AH1447">
        <v>12</v>
      </c>
      <c r="AI1447">
        <v>4</v>
      </c>
    </row>
    <row r="1448" spans="1:35" x14ac:dyDescent="0.2">
      <c r="A1448" s="102">
        <v>905</v>
      </c>
      <c r="B1448">
        <v>4324</v>
      </c>
      <c r="C1448" t="s">
        <v>1471</v>
      </c>
      <c r="D1448" t="s">
        <v>1253</v>
      </c>
      <c r="E1448">
        <v>3060</v>
      </c>
      <c r="F1448">
        <v>3060</v>
      </c>
      <c r="G1448">
        <v>300</v>
      </c>
      <c r="H1448" t="s">
        <v>1242</v>
      </c>
      <c r="I1448">
        <v>7976</v>
      </c>
      <c r="J1448" t="s">
        <v>1289</v>
      </c>
      <c r="K1448" t="s">
        <v>1262</v>
      </c>
      <c r="L1448">
        <v>1508</v>
      </c>
      <c r="M1448">
        <v>1540</v>
      </c>
      <c r="N1448">
        <v>600</v>
      </c>
      <c r="O1448" t="s">
        <v>1239</v>
      </c>
      <c r="P1448">
        <v>0.852720291593414</v>
      </c>
      <c r="Q1448">
        <v>0.86687138549313103</v>
      </c>
      <c r="R1448">
        <v>6.4947108225401401E-3</v>
      </c>
      <c r="S1448">
        <v>9.1999424399477794E-2</v>
      </c>
      <c r="T1448">
        <v>-3.9833012890241202</v>
      </c>
      <c r="U1448">
        <v>3.9833012890241202</v>
      </c>
      <c r="V1448">
        <v>2.9080227091819699</v>
      </c>
      <c r="W1448">
        <v>-14.72</v>
      </c>
      <c r="X1448">
        <v>0.65</v>
      </c>
      <c r="Y1448">
        <v>-109631</v>
      </c>
      <c r="Z1448">
        <v>-6449</v>
      </c>
      <c r="AA1448">
        <v>-0.16</v>
      </c>
      <c r="AB1448">
        <v>17</v>
      </c>
      <c r="AC1448">
        <v>10</v>
      </c>
      <c r="AD1448">
        <v>7</v>
      </c>
      <c r="AE1448">
        <v>58.82</v>
      </c>
      <c r="AF1448">
        <v>9</v>
      </c>
      <c r="AG1448">
        <v>8</v>
      </c>
      <c r="AH1448">
        <v>7</v>
      </c>
      <c r="AI1448">
        <v>2</v>
      </c>
    </row>
    <row r="1449" spans="1:35" x14ac:dyDescent="0.2">
      <c r="A1449" s="102">
        <v>768</v>
      </c>
      <c r="B1449">
        <v>2001</v>
      </c>
      <c r="C1449" t="s">
        <v>1160</v>
      </c>
      <c r="D1449" t="s">
        <v>1266</v>
      </c>
      <c r="E1449">
        <v>1630</v>
      </c>
      <c r="F1449">
        <v>1606</v>
      </c>
      <c r="G1449">
        <v>600</v>
      </c>
      <c r="H1449" t="s">
        <v>1239</v>
      </c>
      <c r="I1449">
        <v>4004</v>
      </c>
      <c r="J1449" t="s">
        <v>1431</v>
      </c>
      <c r="K1449" t="s">
        <v>1263</v>
      </c>
      <c r="L1449">
        <v>2506</v>
      </c>
      <c r="M1449">
        <v>2572</v>
      </c>
      <c r="N1449">
        <v>400</v>
      </c>
      <c r="O1449" t="s">
        <v>1242</v>
      </c>
      <c r="P1449">
        <v>0.82003113725808896</v>
      </c>
      <c r="Q1449">
        <v>0.87908814407897795</v>
      </c>
      <c r="R1449">
        <v>9.3537413966034606E-3</v>
      </c>
      <c r="S1449">
        <v>2.8417010151640599E-2</v>
      </c>
      <c r="T1449">
        <v>1.3642977703266801</v>
      </c>
      <c r="U1449">
        <v>1.3642977703266801</v>
      </c>
      <c r="V1449">
        <v>1.21002427370303</v>
      </c>
      <c r="W1449">
        <v>5.62</v>
      </c>
      <c r="X1449">
        <v>6.34</v>
      </c>
      <c r="Y1449">
        <v>-109928</v>
      </c>
      <c r="Z1449">
        <v>-5496</v>
      </c>
      <c r="AA1449">
        <v>-0.41</v>
      </c>
      <c r="AB1449">
        <v>20</v>
      </c>
      <c r="AC1449">
        <v>8</v>
      </c>
      <c r="AD1449">
        <v>12</v>
      </c>
      <c r="AE1449">
        <v>40</v>
      </c>
      <c r="AF1449">
        <v>11</v>
      </c>
      <c r="AG1449">
        <v>7</v>
      </c>
      <c r="AH1449">
        <v>9</v>
      </c>
      <c r="AI1449">
        <v>4</v>
      </c>
    </row>
    <row r="1450" spans="1:35" x14ac:dyDescent="0.2">
      <c r="A1450" s="102">
        <v>839</v>
      </c>
      <c r="B1450">
        <v>4203</v>
      </c>
      <c r="C1450" t="s">
        <v>665</v>
      </c>
      <c r="D1450" t="s">
        <v>1263</v>
      </c>
      <c r="E1450">
        <v>3425</v>
      </c>
      <c r="F1450">
        <v>3510</v>
      </c>
      <c r="G1450">
        <v>200</v>
      </c>
      <c r="H1450" t="s">
        <v>1242</v>
      </c>
      <c r="I1450">
        <v>5471</v>
      </c>
      <c r="J1450" t="s">
        <v>1456</v>
      </c>
      <c r="K1450" t="s">
        <v>1292</v>
      </c>
      <c r="L1450">
        <v>4040</v>
      </c>
      <c r="M1450">
        <v>4035</v>
      </c>
      <c r="N1450">
        <v>200</v>
      </c>
      <c r="O1450" t="s">
        <v>1239</v>
      </c>
      <c r="P1450">
        <v>0.79895048456920903</v>
      </c>
      <c r="Q1450">
        <v>0.87289843217347596</v>
      </c>
      <c r="R1450">
        <v>0.36768298382280901</v>
      </c>
      <c r="S1450">
        <v>2.5008520095102401E-2</v>
      </c>
      <c r="T1450">
        <v>-0.56919731435874199</v>
      </c>
      <c r="U1450">
        <v>0.56919731435874199</v>
      </c>
      <c r="V1450">
        <v>1.23398241726527</v>
      </c>
      <c r="W1450">
        <v>-2.02</v>
      </c>
      <c r="X1450">
        <v>13.01</v>
      </c>
      <c r="Y1450">
        <v>-110082</v>
      </c>
      <c r="Z1450">
        <v>-13760</v>
      </c>
      <c r="AA1450">
        <v>-0.68</v>
      </c>
      <c r="AB1450">
        <v>8</v>
      </c>
      <c r="AC1450">
        <v>4</v>
      </c>
      <c r="AD1450">
        <v>4</v>
      </c>
      <c r="AE1450">
        <v>50</v>
      </c>
      <c r="AF1450">
        <v>14</v>
      </c>
      <c r="AG1450">
        <v>2</v>
      </c>
      <c r="AH1450">
        <v>2</v>
      </c>
      <c r="AI1450">
        <v>4</v>
      </c>
    </row>
    <row r="1451" spans="1:35" x14ac:dyDescent="0.2">
      <c r="A1451" s="102">
        <v>186</v>
      </c>
      <c r="B1451">
        <v>2371</v>
      </c>
      <c r="C1451" t="s">
        <v>589</v>
      </c>
      <c r="D1451" t="s">
        <v>1253</v>
      </c>
      <c r="E1451">
        <v>2673</v>
      </c>
      <c r="F1451">
        <v>2675</v>
      </c>
      <c r="G1451">
        <v>400</v>
      </c>
      <c r="H1451" t="s">
        <v>1242</v>
      </c>
      <c r="I1451">
        <v>3110</v>
      </c>
      <c r="J1451" t="s">
        <v>540</v>
      </c>
      <c r="K1451" t="s">
        <v>1238</v>
      </c>
      <c r="L1451">
        <v>4900</v>
      </c>
      <c r="M1451">
        <v>4800</v>
      </c>
      <c r="N1451">
        <v>200</v>
      </c>
      <c r="O1451" t="s">
        <v>1239</v>
      </c>
      <c r="P1451">
        <v>0.85365532416473999</v>
      </c>
      <c r="Q1451">
        <v>0.92996512196812398</v>
      </c>
      <c r="R1451">
        <v>3.2437252299916602E-4</v>
      </c>
      <c r="S1451">
        <v>1.3559448179714099E-2</v>
      </c>
      <c r="T1451">
        <v>-1.6358888504462501</v>
      </c>
      <c r="U1451">
        <v>1.6358888504462501</v>
      </c>
      <c r="V1451">
        <v>1.8222560170375199</v>
      </c>
      <c r="W1451">
        <v>-13.77</v>
      </c>
      <c r="X1451">
        <v>11.46</v>
      </c>
      <c r="Y1451">
        <v>-111195</v>
      </c>
      <c r="Z1451">
        <v>-4448</v>
      </c>
      <c r="AA1451">
        <v>-0.21</v>
      </c>
      <c r="AB1451">
        <v>25</v>
      </c>
      <c r="AC1451">
        <v>11</v>
      </c>
      <c r="AD1451">
        <v>14</v>
      </c>
      <c r="AE1451">
        <v>44</v>
      </c>
      <c r="AF1451">
        <v>9</v>
      </c>
      <c r="AG1451">
        <v>11</v>
      </c>
      <c r="AH1451">
        <v>10</v>
      </c>
      <c r="AI1451">
        <v>4</v>
      </c>
    </row>
    <row r="1452" spans="1:35" x14ac:dyDescent="0.2">
      <c r="A1452" s="102">
        <v>1096</v>
      </c>
      <c r="B1452">
        <v>8012</v>
      </c>
      <c r="C1452" t="s">
        <v>1459</v>
      </c>
      <c r="D1452" t="s">
        <v>1246</v>
      </c>
      <c r="E1452">
        <v>1395</v>
      </c>
      <c r="F1452">
        <v>1391</v>
      </c>
      <c r="G1452">
        <v>700</v>
      </c>
      <c r="H1452" t="s">
        <v>1239</v>
      </c>
      <c r="I1452">
        <v>8359</v>
      </c>
      <c r="J1452" t="s">
        <v>553</v>
      </c>
      <c r="K1452" t="s">
        <v>1294</v>
      </c>
      <c r="L1452">
        <v>395</v>
      </c>
      <c r="M1452">
        <v>388</v>
      </c>
      <c r="N1452">
        <v>2500</v>
      </c>
      <c r="O1452" t="s">
        <v>1242</v>
      </c>
      <c r="P1452">
        <v>0.92111036119456802</v>
      </c>
      <c r="Q1452">
        <v>0.85171927613047704</v>
      </c>
      <c r="R1452">
        <v>0.26123758974556699</v>
      </c>
      <c r="S1452">
        <v>2.4442276650216799E-2</v>
      </c>
      <c r="T1452">
        <v>0.90105940572657095</v>
      </c>
      <c r="U1452">
        <v>0.90105940572657095</v>
      </c>
      <c r="V1452">
        <v>0.96895008332785404</v>
      </c>
      <c r="W1452">
        <v>2.74</v>
      </c>
      <c r="X1452">
        <v>0.38</v>
      </c>
      <c r="Y1452">
        <v>-111786</v>
      </c>
      <c r="Z1452">
        <v>-5589</v>
      </c>
      <c r="AA1452">
        <v>-0.28999999999999998</v>
      </c>
      <c r="AB1452">
        <v>20</v>
      </c>
      <c r="AC1452">
        <v>8</v>
      </c>
      <c r="AD1452">
        <v>12</v>
      </c>
      <c r="AE1452">
        <v>40</v>
      </c>
      <c r="AF1452">
        <v>14</v>
      </c>
      <c r="AG1452">
        <v>5</v>
      </c>
      <c r="AH1452">
        <v>7</v>
      </c>
      <c r="AI1452">
        <v>8</v>
      </c>
    </row>
    <row r="1453" spans="1:35" x14ac:dyDescent="0.2">
      <c r="A1453" s="102">
        <v>1256</v>
      </c>
      <c r="B1453">
        <v>4819</v>
      </c>
      <c r="C1453" t="s">
        <v>1257</v>
      </c>
      <c r="D1453" t="s">
        <v>1241</v>
      </c>
      <c r="E1453">
        <v>3800</v>
      </c>
      <c r="F1453">
        <v>3795</v>
      </c>
      <c r="G1453">
        <v>200</v>
      </c>
      <c r="H1453" t="s">
        <v>1242</v>
      </c>
      <c r="I1453">
        <v>6501</v>
      </c>
      <c r="J1453" t="s">
        <v>1425</v>
      </c>
      <c r="K1453" t="s">
        <v>1244</v>
      </c>
      <c r="L1453">
        <v>3965</v>
      </c>
      <c r="M1453">
        <v>4020</v>
      </c>
      <c r="N1453">
        <v>200</v>
      </c>
      <c r="O1453" t="s">
        <v>1239</v>
      </c>
      <c r="P1453">
        <v>0.77685878683751397</v>
      </c>
      <c r="Q1453">
        <v>0.84022362540338702</v>
      </c>
      <c r="R1453">
        <v>4.2072027919345598E-3</v>
      </c>
      <c r="S1453">
        <v>1.2920119731696799E-2</v>
      </c>
      <c r="T1453">
        <v>-0.42337374863084398</v>
      </c>
      <c r="U1453">
        <v>0.42337374863084398</v>
      </c>
      <c r="V1453">
        <v>0.11451902540099899</v>
      </c>
      <c r="W1453">
        <v>-2.08</v>
      </c>
      <c r="X1453">
        <v>5.6</v>
      </c>
      <c r="Y1453">
        <v>-112339</v>
      </c>
      <c r="Z1453">
        <v>-7489</v>
      </c>
      <c r="AA1453">
        <v>-0.44</v>
      </c>
      <c r="AB1453">
        <v>15</v>
      </c>
      <c r="AC1453">
        <v>7</v>
      </c>
      <c r="AD1453">
        <v>8</v>
      </c>
      <c r="AE1453">
        <v>46.67</v>
      </c>
      <c r="AF1453">
        <v>10</v>
      </c>
      <c r="AG1453">
        <v>6</v>
      </c>
      <c r="AH1453">
        <v>7</v>
      </c>
      <c r="AI1453">
        <v>2</v>
      </c>
    </row>
    <row r="1454" spans="1:35" x14ac:dyDescent="0.2">
      <c r="A1454" s="102">
        <v>1012</v>
      </c>
      <c r="B1454">
        <v>5803</v>
      </c>
      <c r="C1454" t="s">
        <v>24</v>
      </c>
      <c r="D1454" t="s">
        <v>1254</v>
      </c>
      <c r="E1454">
        <v>367</v>
      </c>
      <c r="F1454">
        <v>369</v>
      </c>
      <c r="G1454">
        <v>2900</v>
      </c>
      <c r="H1454" t="s">
        <v>1239</v>
      </c>
      <c r="I1454">
        <v>7762</v>
      </c>
      <c r="J1454" t="s">
        <v>1444</v>
      </c>
      <c r="K1454" t="s">
        <v>1248</v>
      </c>
      <c r="L1454">
        <v>456</v>
      </c>
      <c r="M1454">
        <v>459</v>
      </c>
      <c r="N1454">
        <v>2300</v>
      </c>
      <c r="O1454" t="s">
        <v>1242</v>
      </c>
      <c r="P1454">
        <v>0.94478648952924804</v>
      </c>
      <c r="Q1454">
        <v>0.85779594291057604</v>
      </c>
      <c r="R1454">
        <v>3.0388439699535301E-2</v>
      </c>
      <c r="S1454">
        <v>7.4261201399251506E-2</v>
      </c>
      <c r="T1454">
        <v>1.4187647372196801</v>
      </c>
      <c r="U1454">
        <v>1.4187647372196801</v>
      </c>
      <c r="V1454">
        <v>1.3238990796846399</v>
      </c>
      <c r="W1454">
        <v>4.04</v>
      </c>
      <c r="X1454">
        <v>1.36</v>
      </c>
      <c r="Y1454">
        <v>-112343</v>
      </c>
      <c r="Z1454">
        <v>-7021</v>
      </c>
      <c r="AA1454">
        <v>-0.31</v>
      </c>
      <c r="AB1454">
        <v>16</v>
      </c>
      <c r="AC1454">
        <v>8</v>
      </c>
      <c r="AD1454">
        <v>8</v>
      </c>
      <c r="AE1454">
        <v>50</v>
      </c>
      <c r="AF1454">
        <v>13</v>
      </c>
      <c r="AG1454">
        <v>4</v>
      </c>
      <c r="AH1454">
        <v>4</v>
      </c>
      <c r="AI1454">
        <v>8</v>
      </c>
    </row>
    <row r="1455" spans="1:35" x14ac:dyDescent="0.2">
      <c r="A1455" s="102">
        <v>748</v>
      </c>
      <c r="B1455">
        <v>1963</v>
      </c>
      <c r="C1455" t="s">
        <v>1486</v>
      </c>
      <c r="D1455" t="s">
        <v>1249</v>
      </c>
      <c r="E1455">
        <v>1482</v>
      </c>
      <c r="F1455">
        <v>1500</v>
      </c>
      <c r="G1455">
        <v>700</v>
      </c>
      <c r="H1455" t="s">
        <v>1239</v>
      </c>
      <c r="I1455">
        <v>5991</v>
      </c>
      <c r="J1455" t="s">
        <v>1071</v>
      </c>
      <c r="K1455" t="s">
        <v>1436</v>
      </c>
      <c r="L1455">
        <v>860</v>
      </c>
      <c r="M1455">
        <v>859</v>
      </c>
      <c r="N1455">
        <v>1200</v>
      </c>
      <c r="O1455" t="s">
        <v>1242</v>
      </c>
      <c r="P1455">
        <v>0.86324112345217296</v>
      </c>
      <c r="Q1455">
        <v>0.88091969755519595</v>
      </c>
      <c r="R1455">
        <v>0.26404239259632201</v>
      </c>
      <c r="S1455">
        <v>4.8084291696945197E-2</v>
      </c>
      <c r="T1455">
        <v>0.62255820515982296</v>
      </c>
      <c r="U1455">
        <v>0.62255820515982296</v>
      </c>
      <c r="V1455">
        <v>0.25827490682780901</v>
      </c>
      <c r="W1455">
        <v>1.6</v>
      </c>
      <c r="X1455">
        <v>1.83</v>
      </c>
      <c r="Y1455">
        <v>-113232</v>
      </c>
      <c r="Z1455">
        <v>-5392</v>
      </c>
      <c r="AA1455">
        <v>-0.31</v>
      </c>
      <c r="AB1455">
        <v>21</v>
      </c>
      <c r="AC1455">
        <v>9</v>
      </c>
      <c r="AD1455">
        <v>12</v>
      </c>
      <c r="AE1455">
        <v>42.86</v>
      </c>
      <c r="AF1455">
        <v>11</v>
      </c>
      <c r="AG1455">
        <v>8</v>
      </c>
      <c r="AH1455">
        <v>9</v>
      </c>
      <c r="AI1455">
        <v>4</v>
      </c>
    </row>
    <row r="1456" spans="1:35" x14ac:dyDescent="0.2">
      <c r="A1456" s="102">
        <v>828</v>
      </c>
      <c r="B1456">
        <v>1662</v>
      </c>
      <c r="C1456" t="s">
        <v>564</v>
      </c>
      <c r="D1456" t="s">
        <v>1449</v>
      </c>
      <c r="E1456">
        <v>2566</v>
      </c>
      <c r="F1456">
        <v>2605</v>
      </c>
      <c r="G1456">
        <v>400</v>
      </c>
      <c r="H1456" t="s">
        <v>1239</v>
      </c>
      <c r="I1456">
        <v>9989</v>
      </c>
      <c r="J1456" t="s">
        <v>2073</v>
      </c>
      <c r="K1456" t="s">
        <v>1264</v>
      </c>
      <c r="L1456">
        <v>3215</v>
      </c>
      <c r="M1456">
        <v>3235</v>
      </c>
      <c r="N1456">
        <v>300</v>
      </c>
      <c r="O1456" t="s">
        <v>1242</v>
      </c>
      <c r="P1456">
        <v>0.71237884292620601</v>
      </c>
      <c r="Q1456">
        <v>0.87436918840949096</v>
      </c>
      <c r="R1456">
        <v>0.29588193559354498</v>
      </c>
      <c r="S1456">
        <v>7.8660996774173403E-2</v>
      </c>
      <c r="T1456">
        <v>1.23935374471889</v>
      </c>
      <c r="U1456">
        <v>1.23935374471889</v>
      </c>
      <c r="V1456">
        <v>2.1766568304620901</v>
      </c>
      <c r="W1456">
        <v>4.96</v>
      </c>
      <c r="X1456">
        <v>7.37</v>
      </c>
      <c r="Y1456">
        <v>-113326</v>
      </c>
      <c r="Z1456">
        <v>-8717</v>
      </c>
      <c r="AA1456">
        <v>-0.42</v>
      </c>
      <c r="AB1456">
        <v>13</v>
      </c>
      <c r="AC1456">
        <v>5</v>
      </c>
      <c r="AD1456">
        <v>8</v>
      </c>
      <c r="AE1456">
        <v>38.46</v>
      </c>
      <c r="AF1456">
        <v>10</v>
      </c>
      <c r="AG1456">
        <v>5</v>
      </c>
      <c r="AH1456">
        <v>5</v>
      </c>
      <c r="AI1456">
        <v>3</v>
      </c>
    </row>
    <row r="1457" spans="1:35" x14ac:dyDescent="0.2">
      <c r="A1457" s="102">
        <v>734</v>
      </c>
      <c r="B1457">
        <v>1812</v>
      </c>
      <c r="C1457" t="s">
        <v>1335</v>
      </c>
      <c r="D1457" t="s">
        <v>1249</v>
      </c>
      <c r="E1457">
        <v>1206</v>
      </c>
      <c r="F1457">
        <v>1220</v>
      </c>
      <c r="G1457">
        <v>700</v>
      </c>
      <c r="H1457" t="s">
        <v>1242</v>
      </c>
      <c r="I1457">
        <v>2914</v>
      </c>
      <c r="J1457" t="s">
        <v>1388</v>
      </c>
      <c r="K1457" t="s">
        <v>1266</v>
      </c>
      <c r="L1457">
        <v>2200</v>
      </c>
      <c r="M1457">
        <v>2217.5</v>
      </c>
      <c r="N1457">
        <v>400</v>
      </c>
      <c r="O1457" t="s">
        <v>1239</v>
      </c>
      <c r="P1457">
        <v>0.806743694309774</v>
      </c>
      <c r="Q1457">
        <v>0.88201420010870202</v>
      </c>
      <c r="R1457">
        <v>0.100571978784642</v>
      </c>
      <c r="S1457">
        <v>9.8561169693333894E-2</v>
      </c>
      <c r="T1457">
        <v>-2.4801072291745201</v>
      </c>
      <c r="U1457">
        <v>2.4801072291745201</v>
      </c>
      <c r="V1457">
        <v>2.3275024933119499</v>
      </c>
      <c r="W1457">
        <v>-8.2799999999999994</v>
      </c>
      <c r="X1457">
        <v>3.72</v>
      </c>
      <c r="Y1457">
        <v>-114075</v>
      </c>
      <c r="Z1457">
        <v>-6004</v>
      </c>
      <c r="AA1457">
        <v>-0.28999999999999998</v>
      </c>
      <c r="AB1457">
        <v>19</v>
      </c>
      <c r="AC1457">
        <v>8</v>
      </c>
      <c r="AD1457">
        <v>11</v>
      </c>
      <c r="AE1457">
        <v>42.11</v>
      </c>
      <c r="AF1457">
        <v>14</v>
      </c>
      <c r="AG1457">
        <v>4</v>
      </c>
      <c r="AH1457">
        <v>3</v>
      </c>
      <c r="AI1457">
        <v>12</v>
      </c>
    </row>
    <row r="1458" spans="1:35" x14ac:dyDescent="0.2">
      <c r="A1458" s="102">
        <v>868</v>
      </c>
      <c r="B1458">
        <v>2501</v>
      </c>
      <c r="C1458" t="s">
        <v>593</v>
      </c>
      <c r="D1458" t="s">
        <v>1266</v>
      </c>
      <c r="E1458">
        <v>2300</v>
      </c>
      <c r="F1458">
        <v>2321</v>
      </c>
      <c r="G1458">
        <v>400</v>
      </c>
      <c r="H1458" t="s">
        <v>1242</v>
      </c>
      <c r="I1458">
        <v>3401</v>
      </c>
      <c r="J1458" t="s">
        <v>637</v>
      </c>
      <c r="K1458" t="s">
        <v>1515</v>
      </c>
      <c r="L1458">
        <v>1875</v>
      </c>
      <c r="M1458">
        <v>1915</v>
      </c>
      <c r="N1458">
        <v>500</v>
      </c>
      <c r="O1458" t="s">
        <v>1239</v>
      </c>
      <c r="P1458">
        <v>0.60398693776261503</v>
      </c>
      <c r="Q1458">
        <v>0.87037922137605905</v>
      </c>
      <c r="R1458">
        <v>3.2059405798775399E-2</v>
      </c>
      <c r="S1458">
        <v>3.8563153563353901E-2</v>
      </c>
      <c r="T1458">
        <v>-2.0141568231274398</v>
      </c>
      <c r="U1458">
        <v>2.0141568231274398</v>
      </c>
      <c r="V1458">
        <v>1.5650793799126099</v>
      </c>
      <c r="W1458">
        <v>-6.36</v>
      </c>
      <c r="X1458">
        <v>3.13</v>
      </c>
      <c r="Y1458">
        <v>-114903</v>
      </c>
      <c r="Z1458">
        <v>-7660</v>
      </c>
      <c r="AA1458">
        <v>-0.4</v>
      </c>
      <c r="AB1458">
        <v>15</v>
      </c>
      <c r="AC1458">
        <v>7</v>
      </c>
      <c r="AD1458">
        <v>8</v>
      </c>
      <c r="AE1458">
        <v>46.67</v>
      </c>
      <c r="AF1458">
        <v>14</v>
      </c>
      <c r="AG1458">
        <v>3</v>
      </c>
      <c r="AH1458">
        <v>4</v>
      </c>
      <c r="AI1458">
        <v>8</v>
      </c>
    </row>
    <row r="1459" spans="1:35" x14ac:dyDescent="0.2">
      <c r="A1459" s="102">
        <v>555</v>
      </c>
      <c r="B1459">
        <v>2267</v>
      </c>
      <c r="C1459" t="s">
        <v>1481</v>
      </c>
      <c r="D1459" t="s">
        <v>1266</v>
      </c>
      <c r="E1459">
        <v>5210</v>
      </c>
      <c r="F1459">
        <v>5210</v>
      </c>
      <c r="G1459">
        <v>200</v>
      </c>
      <c r="H1459" t="s">
        <v>1242</v>
      </c>
      <c r="I1459">
        <v>2607</v>
      </c>
      <c r="J1459" t="s">
        <v>1267</v>
      </c>
      <c r="K1459" t="s">
        <v>1266</v>
      </c>
      <c r="L1459">
        <v>2641</v>
      </c>
      <c r="M1459">
        <v>2604</v>
      </c>
      <c r="N1459">
        <v>400</v>
      </c>
      <c r="O1459" t="s">
        <v>1239</v>
      </c>
      <c r="P1459">
        <v>0.91490682597226003</v>
      </c>
      <c r="Q1459">
        <v>0.89690592603139596</v>
      </c>
      <c r="R1459">
        <v>9.1148537214534905E-2</v>
      </c>
      <c r="S1459">
        <v>6.0152753326829598E-3</v>
      </c>
      <c r="T1459">
        <v>-9.5317744729432594E-2</v>
      </c>
      <c r="U1459">
        <v>9.5317744729432594E-2</v>
      </c>
      <c r="V1459">
        <v>0.69398895111863801</v>
      </c>
      <c r="W1459">
        <v>-0.26</v>
      </c>
      <c r="X1459">
        <v>0.04</v>
      </c>
      <c r="Y1459">
        <v>-115038</v>
      </c>
      <c r="Z1459">
        <v>-11504</v>
      </c>
      <c r="AA1459">
        <v>-0.82</v>
      </c>
      <c r="AB1459">
        <v>10</v>
      </c>
      <c r="AC1459">
        <v>3</v>
      </c>
      <c r="AD1459">
        <v>7</v>
      </c>
      <c r="AE1459">
        <v>30</v>
      </c>
      <c r="AF1459">
        <v>12</v>
      </c>
      <c r="AG1459">
        <v>2</v>
      </c>
      <c r="AH1459">
        <v>4</v>
      </c>
      <c r="AI1459">
        <v>4</v>
      </c>
    </row>
    <row r="1460" spans="1:35" x14ac:dyDescent="0.2">
      <c r="A1460" s="102">
        <v>337</v>
      </c>
      <c r="B1460">
        <v>7211</v>
      </c>
      <c r="C1460" t="s">
        <v>26</v>
      </c>
      <c r="D1460" t="s">
        <v>1256</v>
      </c>
      <c r="E1460">
        <v>388</v>
      </c>
      <c r="F1460">
        <v>386</v>
      </c>
      <c r="G1460">
        <v>2500</v>
      </c>
      <c r="H1460" t="s">
        <v>1239</v>
      </c>
      <c r="I1460">
        <v>9474</v>
      </c>
      <c r="J1460" t="s">
        <v>1450</v>
      </c>
      <c r="K1460" t="s">
        <v>1241</v>
      </c>
      <c r="L1460">
        <v>1400</v>
      </c>
      <c r="M1460">
        <v>1402</v>
      </c>
      <c r="N1460">
        <v>700</v>
      </c>
      <c r="O1460" t="s">
        <v>1242</v>
      </c>
      <c r="P1460">
        <v>0.94663180229292998</v>
      </c>
      <c r="Q1460">
        <v>0.91179789864681204</v>
      </c>
      <c r="R1460">
        <v>0.16907282959113901</v>
      </c>
      <c r="S1460">
        <v>5.26810233448523E-2</v>
      </c>
      <c r="T1460">
        <v>1.6900670570891301</v>
      </c>
      <c r="U1460">
        <v>1.6900670570891301</v>
      </c>
      <c r="V1460">
        <v>1.61977405469937</v>
      </c>
      <c r="W1460">
        <v>5.89</v>
      </c>
      <c r="X1460">
        <v>1.67</v>
      </c>
      <c r="Y1460">
        <v>-115617</v>
      </c>
      <c r="Z1460">
        <v>-8894</v>
      </c>
      <c r="AA1460">
        <v>-0.56000000000000005</v>
      </c>
      <c r="AB1460">
        <v>13</v>
      </c>
      <c r="AC1460">
        <v>6</v>
      </c>
      <c r="AD1460">
        <v>7</v>
      </c>
      <c r="AE1460">
        <v>46.15</v>
      </c>
      <c r="AF1460">
        <v>9</v>
      </c>
      <c r="AG1460">
        <v>3</v>
      </c>
      <c r="AH1460">
        <v>7</v>
      </c>
      <c r="AI1460">
        <v>3</v>
      </c>
    </row>
    <row r="1461" spans="1:35" x14ac:dyDescent="0.2">
      <c r="A1461" s="102">
        <v>861</v>
      </c>
      <c r="B1461">
        <v>3141</v>
      </c>
      <c r="C1461" t="s">
        <v>1389</v>
      </c>
      <c r="D1461" t="s">
        <v>1264</v>
      </c>
      <c r="E1461">
        <v>6370</v>
      </c>
      <c r="F1461">
        <v>6320</v>
      </c>
      <c r="G1461">
        <v>100</v>
      </c>
      <c r="H1461" t="s">
        <v>1239</v>
      </c>
      <c r="I1461">
        <v>4996</v>
      </c>
      <c r="J1461" t="s">
        <v>1513</v>
      </c>
      <c r="K1461" t="s">
        <v>1263</v>
      </c>
      <c r="L1461">
        <v>789</v>
      </c>
      <c r="M1461">
        <v>790</v>
      </c>
      <c r="N1461">
        <v>800</v>
      </c>
      <c r="O1461" t="s">
        <v>1242</v>
      </c>
      <c r="P1461">
        <v>0.81794795630088002</v>
      </c>
      <c r="Q1461">
        <v>0.87086950817543596</v>
      </c>
      <c r="R1461">
        <v>3.8073300705209603E-2</v>
      </c>
      <c r="S1461">
        <v>1.6079386577126899E-2</v>
      </c>
      <c r="T1461">
        <v>2.9438574396088901</v>
      </c>
      <c r="U1461">
        <v>2.9438574396088901</v>
      </c>
      <c r="V1461">
        <v>2.35627125409408</v>
      </c>
      <c r="W1461">
        <v>14.29</v>
      </c>
      <c r="X1461">
        <v>0</v>
      </c>
      <c r="Y1461">
        <v>-115789</v>
      </c>
      <c r="Z1461">
        <v>-5789</v>
      </c>
      <c r="AA1461">
        <v>-0.42</v>
      </c>
      <c r="AB1461">
        <v>20</v>
      </c>
      <c r="AC1461">
        <v>9</v>
      </c>
      <c r="AD1461">
        <v>11</v>
      </c>
      <c r="AE1461">
        <v>45</v>
      </c>
      <c r="AF1461">
        <v>10</v>
      </c>
      <c r="AG1461">
        <v>7</v>
      </c>
      <c r="AH1461">
        <v>8</v>
      </c>
      <c r="AI1461">
        <v>5</v>
      </c>
    </row>
    <row r="1462" spans="1:35" x14ac:dyDescent="0.2">
      <c r="A1462" s="102">
        <v>85</v>
      </c>
      <c r="B1462">
        <v>3038</v>
      </c>
      <c r="C1462" t="s">
        <v>1072</v>
      </c>
      <c r="D1462" t="s">
        <v>1246</v>
      </c>
      <c r="E1462">
        <v>4270</v>
      </c>
      <c r="F1462">
        <v>4335</v>
      </c>
      <c r="G1462">
        <v>200</v>
      </c>
      <c r="H1462" t="s">
        <v>1239</v>
      </c>
      <c r="I1462">
        <v>6951</v>
      </c>
      <c r="J1462" t="s">
        <v>226</v>
      </c>
      <c r="K1462" t="s">
        <v>1244</v>
      </c>
      <c r="L1462">
        <v>3065</v>
      </c>
      <c r="M1462">
        <v>3105</v>
      </c>
      <c r="N1462">
        <v>300</v>
      </c>
      <c r="O1462" t="s">
        <v>1242</v>
      </c>
      <c r="P1462">
        <v>0.79648598690886796</v>
      </c>
      <c r="Q1462">
        <v>0.94656264721767003</v>
      </c>
      <c r="R1462">
        <v>5.1613276838978803E-2</v>
      </c>
      <c r="S1462">
        <v>5.1674429293607702E-3</v>
      </c>
      <c r="T1462">
        <v>2.9979831026214998</v>
      </c>
      <c r="U1462">
        <v>2.9979831026214998</v>
      </c>
      <c r="V1462">
        <v>2.7684930669226202</v>
      </c>
      <c r="W1462">
        <v>17.29</v>
      </c>
      <c r="X1462">
        <v>7.44</v>
      </c>
      <c r="Y1462">
        <v>-116492</v>
      </c>
      <c r="Z1462">
        <v>-5065</v>
      </c>
      <c r="AA1462">
        <v>-0.25</v>
      </c>
      <c r="AB1462">
        <v>23</v>
      </c>
      <c r="AC1462">
        <v>10</v>
      </c>
      <c r="AD1462">
        <v>13</v>
      </c>
      <c r="AE1462">
        <v>43.48</v>
      </c>
      <c r="AF1462">
        <v>8</v>
      </c>
      <c r="AG1462">
        <v>10</v>
      </c>
      <c r="AH1462">
        <v>11</v>
      </c>
      <c r="AI1462">
        <v>2</v>
      </c>
    </row>
    <row r="1463" spans="1:35" x14ac:dyDescent="0.2">
      <c r="A1463" s="102">
        <v>56</v>
      </c>
      <c r="B1463">
        <v>2413</v>
      </c>
      <c r="C1463" t="s">
        <v>1258</v>
      </c>
      <c r="D1463" t="s">
        <v>1253</v>
      </c>
      <c r="E1463">
        <v>2900</v>
      </c>
      <c r="F1463">
        <v>2945</v>
      </c>
      <c r="G1463">
        <v>300</v>
      </c>
      <c r="H1463" t="s">
        <v>1242</v>
      </c>
      <c r="I1463">
        <v>4217</v>
      </c>
      <c r="J1463" t="s">
        <v>1099</v>
      </c>
      <c r="K1463" t="s">
        <v>1263</v>
      </c>
      <c r="L1463">
        <v>4605</v>
      </c>
      <c r="M1463">
        <v>4605</v>
      </c>
      <c r="N1463">
        <v>200</v>
      </c>
      <c r="O1463" t="s">
        <v>1239</v>
      </c>
      <c r="P1463">
        <v>0.65018200324389996</v>
      </c>
      <c r="Q1463">
        <v>0.95401279100618197</v>
      </c>
      <c r="R1463" s="15">
        <v>0.16763176726628801</v>
      </c>
      <c r="S1463">
        <v>2.8489037179666801E-2</v>
      </c>
      <c r="T1463">
        <v>-1.90480486742024</v>
      </c>
      <c r="U1463">
        <v>1.90480486742024</v>
      </c>
      <c r="V1463">
        <v>1.5125641965957899</v>
      </c>
      <c r="W1463">
        <v>-15.27</v>
      </c>
      <c r="X1463">
        <v>4.07</v>
      </c>
      <c r="Y1463">
        <v>-116677</v>
      </c>
      <c r="Z1463">
        <v>-5556</v>
      </c>
      <c r="AA1463">
        <v>-0.25</v>
      </c>
      <c r="AB1463">
        <v>21</v>
      </c>
      <c r="AC1463">
        <v>8</v>
      </c>
      <c r="AD1463">
        <v>13</v>
      </c>
      <c r="AE1463">
        <v>38.1</v>
      </c>
      <c r="AF1463">
        <v>9</v>
      </c>
      <c r="AG1463">
        <v>8</v>
      </c>
      <c r="AH1463">
        <v>10</v>
      </c>
      <c r="AI1463">
        <v>3</v>
      </c>
    </row>
    <row r="1464" spans="1:35" x14ac:dyDescent="0.2">
      <c r="A1464" s="102">
        <v>431</v>
      </c>
      <c r="B1464">
        <v>2531</v>
      </c>
      <c r="C1464" t="s">
        <v>1265</v>
      </c>
      <c r="D1464" t="s">
        <v>1266</v>
      </c>
      <c r="E1464">
        <v>883</v>
      </c>
      <c r="F1464">
        <v>869</v>
      </c>
      <c r="G1464">
        <v>1200</v>
      </c>
      <c r="H1464" t="s">
        <v>1239</v>
      </c>
      <c r="I1464">
        <v>4927</v>
      </c>
      <c r="J1464" t="s">
        <v>1519</v>
      </c>
      <c r="K1464" t="s">
        <v>1263</v>
      </c>
      <c r="L1464">
        <v>2142</v>
      </c>
      <c r="M1464">
        <v>2146</v>
      </c>
      <c r="N1464">
        <v>500</v>
      </c>
      <c r="O1464" t="s">
        <v>1242</v>
      </c>
      <c r="P1464">
        <v>0.91080669772531997</v>
      </c>
      <c r="Q1464">
        <v>0.90529170165125095</v>
      </c>
      <c r="R1464">
        <v>2.79755828778011E-3</v>
      </c>
      <c r="S1464">
        <v>5.06553380309002E-2</v>
      </c>
      <c r="T1464">
        <v>0.38485875573803202</v>
      </c>
      <c r="U1464">
        <v>0.38485875573803202</v>
      </c>
      <c r="V1464">
        <v>0.90337143307229895</v>
      </c>
      <c r="W1464">
        <v>1.55</v>
      </c>
      <c r="X1464">
        <v>2.81</v>
      </c>
      <c r="Y1464">
        <v>-117584</v>
      </c>
      <c r="Z1464">
        <v>-5879</v>
      </c>
      <c r="AA1464">
        <v>-0.39</v>
      </c>
      <c r="AB1464">
        <v>20</v>
      </c>
      <c r="AC1464">
        <v>10</v>
      </c>
      <c r="AD1464">
        <v>10</v>
      </c>
      <c r="AE1464">
        <v>50</v>
      </c>
      <c r="AF1464">
        <v>12</v>
      </c>
      <c r="AG1464">
        <v>4</v>
      </c>
      <c r="AH1464">
        <v>7</v>
      </c>
      <c r="AI1464">
        <v>9</v>
      </c>
    </row>
    <row r="1465" spans="1:35" x14ac:dyDescent="0.2">
      <c r="A1465" s="102">
        <v>625</v>
      </c>
      <c r="B1465">
        <v>5019</v>
      </c>
      <c r="C1465" t="s">
        <v>1499</v>
      </c>
      <c r="D1465" t="s">
        <v>1500</v>
      </c>
      <c r="E1465">
        <v>2813</v>
      </c>
      <c r="F1465">
        <v>2851</v>
      </c>
      <c r="G1465">
        <v>300</v>
      </c>
      <c r="H1465" t="s">
        <v>1239</v>
      </c>
      <c r="I1465">
        <v>9507</v>
      </c>
      <c r="J1465" t="s">
        <v>1365</v>
      </c>
      <c r="K1465" t="s">
        <v>1296</v>
      </c>
      <c r="L1465">
        <v>860</v>
      </c>
      <c r="M1465">
        <v>864</v>
      </c>
      <c r="N1465">
        <v>1000</v>
      </c>
      <c r="O1465" t="s">
        <v>1242</v>
      </c>
      <c r="P1465">
        <v>0.80085129789351595</v>
      </c>
      <c r="Q1465">
        <v>0.89078703399102999</v>
      </c>
      <c r="R1465">
        <v>0.28548537739263302</v>
      </c>
      <c r="S1465">
        <v>2.29966696410135E-2</v>
      </c>
      <c r="T1465">
        <v>2.5069542203331401</v>
      </c>
      <c r="U1465">
        <v>2.5069542203331401</v>
      </c>
      <c r="V1465">
        <v>2.76434484467923</v>
      </c>
      <c r="W1465">
        <v>11.42</v>
      </c>
      <c r="X1465">
        <v>1.02</v>
      </c>
      <c r="Y1465">
        <v>-118265</v>
      </c>
      <c r="Z1465">
        <v>-6224</v>
      </c>
      <c r="AA1465">
        <v>-0.34</v>
      </c>
      <c r="AB1465">
        <v>19</v>
      </c>
      <c r="AC1465">
        <v>8</v>
      </c>
      <c r="AD1465">
        <v>11</v>
      </c>
      <c r="AE1465">
        <v>42.11</v>
      </c>
      <c r="AF1465">
        <v>10</v>
      </c>
      <c r="AG1465">
        <v>8</v>
      </c>
      <c r="AH1465">
        <v>8</v>
      </c>
      <c r="AI1465">
        <v>3</v>
      </c>
    </row>
    <row r="1466" spans="1:35" x14ac:dyDescent="0.2">
      <c r="A1466" s="102">
        <v>1135</v>
      </c>
      <c r="B1466">
        <v>3064</v>
      </c>
      <c r="C1466" t="s">
        <v>1501</v>
      </c>
      <c r="D1466" t="s">
        <v>1264</v>
      </c>
      <c r="E1466">
        <v>2550</v>
      </c>
      <c r="F1466">
        <v>2579</v>
      </c>
      <c r="G1466">
        <v>400</v>
      </c>
      <c r="H1466" t="s">
        <v>1239</v>
      </c>
      <c r="I1466">
        <v>4612</v>
      </c>
      <c r="J1466" t="s">
        <v>678</v>
      </c>
      <c r="K1466" t="s">
        <v>1263</v>
      </c>
      <c r="L1466">
        <v>4815</v>
      </c>
      <c r="M1466">
        <v>4950</v>
      </c>
      <c r="N1466">
        <v>200</v>
      </c>
      <c r="O1466" t="s">
        <v>1242</v>
      </c>
      <c r="P1466">
        <v>0.76302341224338599</v>
      </c>
      <c r="Q1466">
        <v>0.84913499188736297</v>
      </c>
      <c r="R1466">
        <v>0.25078173102433898</v>
      </c>
      <c r="S1466">
        <v>4.1847498147800002E-3</v>
      </c>
      <c r="T1466">
        <v>0.442348446351159</v>
      </c>
      <c r="U1466">
        <v>0.442348446351159</v>
      </c>
      <c r="V1466">
        <v>0.36709688403850499</v>
      </c>
      <c r="W1466">
        <v>1.56</v>
      </c>
      <c r="X1466">
        <v>4.2</v>
      </c>
      <c r="Y1466">
        <v>-119345</v>
      </c>
      <c r="Z1466">
        <v>-8525</v>
      </c>
      <c r="AA1466">
        <v>-0.28999999999999998</v>
      </c>
      <c r="AB1466">
        <v>14</v>
      </c>
      <c r="AC1466">
        <v>7</v>
      </c>
      <c r="AD1466">
        <v>7</v>
      </c>
      <c r="AE1466">
        <v>50</v>
      </c>
      <c r="AF1466">
        <v>10</v>
      </c>
      <c r="AG1466">
        <v>6</v>
      </c>
      <c r="AH1466">
        <v>6</v>
      </c>
      <c r="AI1466">
        <v>2</v>
      </c>
    </row>
    <row r="1467" spans="1:35" x14ac:dyDescent="0.2">
      <c r="A1467" s="102">
        <v>651</v>
      </c>
      <c r="B1467">
        <v>2001</v>
      </c>
      <c r="C1467" t="s">
        <v>1160</v>
      </c>
      <c r="D1467" t="s">
        <v>1266</v>
      </c>
      <c r="E1467">
        <v>1630</v>
      </c>
      <c r="F1467">
        <v>1606</v>
      </c>
      <c r="G1467">
        <v>500</v>
      </c>
      <c r="H1467" t="s">
        <v>1242</v>
      </c>
      <c r="I1467">
        <v>5019</v>
      </c>
      <c r="J1467" t="s">
        <v>1499</v>
      </c>
      <c r="K1467" t="s">
        <v>1500</v>
      </c>
      <c r="L1467">
        <v>2813</v>
      </c>
      <c r="M1467">
        <v>2851</v>
      </c>
      <c r="N1467">
        <v>300</v>
      </c>
      <c r="O1467" t="s">
        <v>1239</v>
      </c>
      <c r="P1467">
        <v>0.61061473794852295</v>
      </c>
      <c r="Q1467">
        <v>0.888296676759877</v>
      </c>
      <c r="R1467">
        <v>2.7337726153053899E-2</v>
      </c>
      <c r="S1467">
        <v>6.5791729975423104E-3</v>
      </c>
      <c r="T1467">
        <v>-0.53135889049298501</v>
      </c>
      <c r="U1467">
        <v>0.53135889049298501</v>
      </c>
      <c r="V1467">
        <v>0.54810707049110496</v>
      </c>
      <c r="W1467">
        <v>-1.6</v>
      </c>
      <c r="X1467">
        <v>6.11</v>
      </c>
      <c r="Y1467">
        <v>-119385</v>
      </c>
      <c r="Z1467">
        <v>-4775</v>
      </c>
      <c r="AA1467">
        <v>-0.37</v>
      </c>
      <c r="AB1467">
        <v>25</v>
      </c>
      <c r="AC1467">
        <v>11</v>
      </c>
      <c r="AD1467">
        <v>14</v>
      </c>
      <c r="AE1467">
        <v>44</v>
      </c>
      <c r="AF1467">
        <v>12</v>
      </c>
      <c r="AG1467">
        <v>6</v>
      </c>
      <c r="AH1467">
        <v>10</v>
      </c>
      <c r="AI1467">
        <v>9</v>
      </c>
    </row>
    <row r="1468" spans="1:35" x14ac:dyDescent="0.2">
      <c r="A1468" s="102">
        <v>1630</v>
      </c>
      <c r="B1468">
        <v>1973</v>
      </c>
      <c r="C1468" t="s">
        <v>1247</v>
      </c>
      <c r="D1468" t="s">
        <v>1241</v>
      </c>
      <c r="E1468">
        <v>4070</v>
      </c>
      <c r="F1468">
        <v>4140</v>
      </c>
      <c r="G1468">
        <v>300</v>
      </c>
      <c r="H1468" t="s">
        <v>1239</v>
      </c>
      <c r="I1468">
        <v>9974</v>
      </c>
      <c r="J1468" t="s">
        <v>1195</v>
      </c>
      <c r="K1468" t="s">
        <v>1264</v>
      </c>
      <c r="L1468">
        <v>5350</v>
      </c>
      <c r="M1468">
        <v>5210</v>
      </c>
      <c r="N1468">
        <v>200</v>
      </c>
      <c r="O1468" t="s">
        <v>1242</v>
      </c>
      <c r="P1468">
        <v>0.78229762667744296</v>
      </c>
      <c r="Q1468">
        <v>0.80696523053888403</v>
      </c>
      <c r="R1468">
        <v>0.113407000689981</v>
      </c>
      <c r="S1468">
        <v>3.3597982318642602E-3</v>
      </c>
      <c r="T1468">
        <v>3.07234488877971</v>
      </c>
      <c r="U1468">
        <v>3.07234488877971</v>
      </c>
      <c r="V1468">
        <v>2.1329053858705498</v>
      </c>
      <c r="W1468">
        <v>13.37</v>
      </c>
      <c r="X1468">
        <v>19.190000000000001</v>
      </c>
      <c r="Y1468">
        <v>-120341</v>
      </c>
      <c r="Z1468">
        <v>-10940</v>
      </c>
      <c r="AA1468">
        <v>-0.33</v>
      </c>
      <c r="AB1468">
        <v>11</v>
      </c>
      <c r="AC1468">
        <v>4</v>
      </c>
      <c r="AD1468">
        <v>7</v>
      </c>
      <c r="AE1468">
        <v>36.36</v>
      </c>
      <c r="AF1468">
        <v>15</v>
      </c>
      <c r="AG1468">
        <v>3</v>
      </c>
      <c r="AH1468">
        <v>2</v>
      </c>
      <c r="AI1468">
        <v>6</v>
      </c>
    </row>
    <row r="1469" spans="1:35" x14ac:dyDescent="0.2">
      <c r="A1469" s="102">
        <v>44</v>
      </c>
      <c r="B1469">
        <v>2784</v>
      </c>
      <c r="C1469" t="s">
        <v>1014</v>
      </c>
      <c r="D1469" t="s">
        <v>1246</v>
      </c>
      <c r="E1469">
        <v>2073</v>
      </c>
      <c r="F1469">
        <v>2036</v>
      </c>
      <c r="G1469">
        <v>500</v>
      </c>
      <c r="H1469" t="s">
        <v>1239</v>
      </c>
      <c r="I1469">
        <v>7201</v>
      </c>
      <c r="J1469" t="s">
        <v>1279</v>
      </c>
      <c r="K1469" t="s">
        <v>1256</v>
      </c>
      <c r="L1469">
        <v>484.9</v>
      </c>
      <c r="M1469">
        <v>481.4</v>
      </c>
      <c r="N1469">
        <v>2100</v>
      </c>
      <c r="O1469" t="s">
        <v>1242</v>
      </c>
      <c r="P1469">
        <v>0.67390646000921595</v>
      </c>
      <c r="Q1469">
        <v>0.95747084646806802</v>
      </c>
      <c r="R1469">
        <v>0.14936700250921101</v>
      </c>
      <c r="S1469">
        <v>7.0777574311848496E-3</v>
      </c>
      <c r="T1469">
        <v>2.2892637012785899</v>
      </c>
      <c r="U1469">
        <v>2.2892637012785899</v>
      </c>
      <c r="V1469">
        <v>2.7334786393866399</v>
      </c>
      <c r="W1469">
        <v>14.09</v>
      </c>
      <c r="X1469">
        <v>0.69</v>
      </c>
      <c r="Y1469">
        <v>-120709</v>
      </c>
      <c r="Z1469">
        <v>-5248</v>
      </c>
      <c r="AA1469">
        <v>-0.28000000000000003</v>
      </c>
      <c r="AB1469">
        <v>23</v>
      </c>
      <c r="AC1469">
        <v>10</v>
      </c>
      <c r="AD1469">
        <v>13</v>
      </c>
      <c r="AE1469">
        <v>43.48</v>
      </c>
      <c r="AF1469">
        <v>13</v>
      </c>
      <c r="AG1469">
        <v>4</v>
      </c>
      <c r="AH1469">
        <v>8</v>
      </c>
      <c r="AI1469">
        <v>11</v>
      </c>
    </row>
    <row r="1470" spans="1:35" x14ac:dyDescent="0.2">
      <c r="A1470" s="102">
        <v>1209</v>
      </c>
      <c r="B1470">
        <v>4544</v>
      </c>
      <c r="C1470" t="s">
        <v>1666</v>
      </c>
      <c r="D1470" t="s">
        <v>1253</v>
      </c>
      <c r="E1470">
        <v>2772</v>
      </c>
      <c r="F1470">
        <v>2724</v>
      </c>
      <c r="G1470">
        <v>400</v>
      </c>
      <c r="H1470" t="s">
        <v>1242</v>
      </c>
      <c r="I1470">
        <v>4569</v>
      </c>
      <c r="J1470" t="s">
        <v>1503</v>
      </c>
      <c r="K1470" t="s">
        <v>1261</v>
      </c>
      <c r="L1470">
        <v>2079</v>
      </c>
      <c r="M1470">
        <v>2067</v>
      </c>
      <c r="N1470">
        <v>500</v>
      </c>
      <c r="O1470" t="s">
        <v>1239</v>
      </c>
      <c r="P1470">
        <v>0.74166771296274103</v>
      </c>
      <c r="Q1470">
        <v>0.84392098168048002</v>
      </c>
      <c r="R1470">
        <v>0.44311856361569901</v>
      </c>
      <c r="S1470">
        <v>4.3937470789138101E-2</v>
      </c>
      <c r="T1470">
        <v>-1.5929280419824601</v>
      </c>
      <c r="U1470">
        <v>1.5929280419824601</v>
      </c>
      <c r="V1470">
        <v>1.95273638285992</v>
      </c>
      <c r="W1470">
        <v>-6.77</v>
      </c>
      <c r="X1470">
        <v>5.15</v>
      </c>
      <c r="Y1470">
        <v>-121595</v>
      </c>
      <c r="Z1470">
        <v>-7600</v>
      </c>
      <c r="AA1470">
        <v>-0.43</v>
      </c>
      <c r="AB1470">
        <v>16</v>
      </c>
      <c r="AC1470">
        <v>7</v>
      </c>
      <c r="AD1470">
        <v>9</v>
      </c>
      <c r="AE1470">
        <v>43.75</v>
      </c>
      <c r="AF1470">
        <v>12</v>
      </c>
      <c r="AG1470">
        <v>4</v>
      </c>
      <c r="AH1470">
        <v>4</v>
      </c>
      <c r="AI1470">
        <v>8</v>
      </c>
    </row>
    <row r="1471" spans="1:35" x14ac:dyDescent="0.2">
      <c r="A1471" s="102">
        <v>332</v>
      </c>
      <c r="B1471">
        <v>2531</v>
      </c>
      <c r="C1471" t="s">
        <v>1265</v>
      </c>
      <c r="D1471" t="s">
        <v>1266</v>
      </c>
      <c r="E1471">
        <v>883</v>
      </c>
      <c r="F1471">
        <v>869</v>
      </c>
      <c r="G1471">
        <v>1100</v>
      </c>
      <c r="H1471" t="s">
        <v>1242</v>
      </c>
      <c r="I1471">
        <v>2810</v>
      </c>
      <c r="J1471" t="s">
        <v>1504</v>
      </c>
      <c r="K1471" t="s">
        <v>1266</v>
      </c>
      <c r="L1471">
        <v>3315</v>
      </c>
      <c r="M1471">
        <v>3310</v>
      </c>
      <c r="N1471">
        <v>300</v>
      </c>
      <c r="O1471" t="s">
        <v>1239</v>
      </c>
      <c r="P1471">
        <v>0.92779012624105095</v>
      </c>
      <c r="Q1471">
        <v>0.91234584961285303</v>
      </c>
      <c r="R1471">
        <v>1.1227249921353601E-3</v>
      </c>
      <c r="S1471">
        <v>4.1164814797195401E-2</v>
      </c>
      <c r="T1471">
        <v>-1.6130180077746401</v>
      </c>
      <c r="U1471">
        <v>1.6130180077746401</v>
      </c>
      <c r="V1471">
        <v>0.68152027700450402</v>
      </c>
      <c r="W1471">
        <v>-2.93</v>
      </c>
      <c r="X1471">
        <v>3.74</v>
      </c>
      <c r="Y1471">
        <v>-121748</v>
      </c>
      <c r="Z1471">
        <v>-9365</v>
      </c>
      <c r="AA1471">
        <v>-0.47</v>
      </c>
      <c r="AB1471">
        <v>13</v>
      </c>
      <c r="AC1471">
        <v>7</v>
      </c>
      <c r="AD1471">
        <v>6</v>
      </c>
      <c r="AE1471">
        <v>53.85</v>
      </c>
      <c r="AF1471">
        <v>14</v>
      </c>
      <c r="AG1471">
        <v>2</v>
      </c>
      <c r="AH1471">
        <v>4</v>
      </c>
      <c r="AI1471">
        <v>7</v>
      </c>
    </row>
    <row r="1472" spans="1:35" x14ac:dyDescent="0.2">
      <c r="A1472" s="102">
        <v>1510</v>
      </c>
      <c r="B1472">
        <v>3048</v>
      </c>
      <c r="C1472" t="s">
        <v>1552</v>
      </c>
      <c r="D1472" t="s">
        <v>1264</v>
      </c>
      <c r="E1472">
        <v>1031</v>
      </c>
      <c r="F1472">
        <v>1036</v>
      </c>
      <c r="G1472">
        <v>900</v>
      </c>
      <c r="H1472" t="s">
        <v>1242</v>
      </c>
      <c r="I1472">
        <v>7272</v>
      </c>
      <c r="J1472" t="s">
        <v>1443</v>
      </c>
      <c r="K1472" t="s">
        <v>1256</v>
      </c>
      <c r="L1472">
        <v>1846</v>
      </c>
      <c r="M1472">
        <v>1856</v>
      </c>
      <c r="N1472">
        <v>500</v>
      </c>
      <c r="O1472" t="s">
        <v>1239</v>
      </c>
      <c r="P1472">
        <v>0.67791654983101401</v>
      </c>
      <c r="Q1472">
        <v>0.81814075836496503</v>
      </c>
      <c r="R1472">
        <v>0.30429601034563702</v>
      </c>
      <c r="S1472">
        <v>2.80555114526292E-2</v>
      </c>
      <c r="T1472">
        <v>-0.142698485234135</v>
      </c>
      <c r="U1472">
        <v>0.142698485234135</v>
      </c>
      <c r="V1472">
        <v>0.27267416034178799</v>
      </c>
      <c r="W1472">
        <v>-0.64</v>
      </c>
      <c r="X1472">
        <v>0.47</v>
      </c>
      <c r="Y1472">
        <v>-122101</v>
      </c>
      <c r="Z1472">
        <v>-6105</v>
      </c>
      <c r="AA1472">
        <v>-0.28999999999999998</v>
      </c>
      <c r="AB1472">
        <v>20</v>
      </c>
      <c r="AC1472">
        <v>9</v>
      </c>
      <c r="AD1472">
        <v>11</v>
      </c>
      <c r="AE1472">
        <v>45</v>
      </c>
      <c r="AF1472">
        <v>11</v>
      </c>
      <c r="AG1472">
        <v>8</v>
      </c>
      <c r="AH1472">
        <v>7</v>
      </c>
      <c r="AI1472">
        <v>5</v>
      </c>
    </row>
    <row r="1473" spans="1:35" x14ac:dyDescent="0.2">
      <c r="A1473" s="102">
        <v>1610</v>
      </c>
      <c r="B1473">
        <v>4005</v>
      </c>
      <c r="C1473" t="s">
        <v>1479</v>
      </c>
      <c r="D1473" t="s">
        <v>1263</v>
      </c>
      <c r="E1473">
        <v>425</v>
      </c>
      <c r="F1473">
        <v>430</v>
      </c>
      <c r="G1473">
        <v>2500</v>
      </c>
      <c r="H1473" t="s">
        <v>1242</v>
      </c>
      <c r="I1473">
        <v>9506</v>
      </c>
      <c r="J1473" t="s">
        <v>1295</v>
      </c>
      <c r="K1473" t="s">
        <v>1296</v>
      </c>
      <c r="L1473">
        <v>1000</v>
      </c>
      <c r="M1473">
        <v>995</v>
      </c>
      <c r="N1473">
        <v>1100</v>
      </c>
      <c r="O1473" t="s">
        <v>1239</v>
      </c>
      <c r="P1473">
        <v>0.73942782131104601</v>
      </c>
      <c r="Q1473">
        <v>0.80837529594770696</v>
      </c>
      <c r="R1473">
        <v>0.43337003805591501</v>
      </c>
      <c r="S1473">
        <v>5.0061786887983404E-3</v>
      </c>
      <c r="T1473">
        <v>-1.89342914852404</v>
      </c>
      <c r="U1473">
        <v>1.89342914852404</v>
      </c>
      <c r="V1473">
        <v>1.62600226441119</v>
      </c>
      <c r="W1473">
        <v>-5.86</v>
      </c>
      <c r="X1473">
        <v>1.78</v>
      </c>
      <c r="Y1473">
        <v>-122324</v>
      </c>
      <c r="Z1473">
        <v>-6438</v>
      </c>
      <c r="AA1473">
        <v>-0.28000000000000003</v>
      </c>
      <c r="AB1473">
        <v>19</v>
      </c>
      <c r="AC1473">
        <v>10</v>
      </c>
      <c r="AD1473">
        <v>9</v>
      </c>
      <c r="AE1473">
        <v>52.63</v>
      </c>
      <c r="AF1473">
        <v>14</v>
      </c>
      <c r="AG1473">
        <v>5</v>
      </c>
      <c r="AH1473">
        <v>7</v>
      </c>
      <c r="AI1473">
        <v>7</v>
      </c>
    </row>
    <row r="1474" spans="1:35" x14ac:dyDescent="0.2">
      <c r="A1474" s="102">
        <v>877</v>
      </c>
      <c r="B1474">
        <v>4540</v>
      </c>
      <c r="C1474" t="s">
        <v>1659</v>
      </c>
      <c r="D1474" t="s">
        <v>1261</v>
      </c>
      <c r="E1474">
        <v>2688</v>
      </c>
      <c r="F1474">
        <v>2656</v>
      </c>
      <c r="G1474">
        <v>300</v>
      </c>
      <c r="H1474" t="s">
        <v>1242</v>
      </c>
      <c r="I1474">
        <v>5233</v>
      </c>
      <c r="J1474" t="s">
        <v>1437</v>
      </c>
      <c r="K1474" t="s">
        <v>1238</v>
      </c>
      <c r="L1474">
        <v>2745</v>
      </c>
      <c r="M1474">
        <v>2781</v>
      </c>
      <c r="N1474">
        <v>300</v>
      </c>
      <c r="O1474" t="s">
        <v>1239</v>
      </c>
      <c r="P1474">
        <v>0.78566645529002099</v>
      </c>
      <c r="Q1474">
        <v>0.86972715192896199</v>
      </c>
      <c r="R1474">
        <v>0.188970525545997</v>
      </c>
      <c r="S1474">
        <v>1.4434545708927099E-4</v>
      </c>
      <c r="T1474">
        <v>-1.0957527378690901</v>
      </c>
      <c r="U1474">
        <v>1.0957527378690901</v>
      </c>
      <c r="V1474">
        <v>0.84004211136739704</v>
      </c>
      <c r="W1474">
        <v>-3.5</v>
      </c>
      <c r="X1474">
        <v>4.49</v>
      </c>
      <c r="Y1474">
        <v>-122651</v>
      </c>
      <c r="Z1474">
        <v>-11150</v>
      </c>
      <c r="AA1474">
        <v>-0.62</v>
      </c>
      <c r="AB1474">
        <v>11</v>
      </c>
      <c r="AC1474">
        <v>5</v>
      </c>
      <c r="AD1474">
        <v>6</v>
      </c>
      <c r="AE1474">
        <v>45.45</v>
      </c>
      <c r="AF1474">
        <v>11</v>
      </c>
      <c r="AG1474">
        <v>5</v>
      </c>
      <c r="AH1474">
        <v>5</v>
      </c>
      <c r="AI1474">
        <v>1</v>
      </c>
    </row>
    <row r="1475" spans="1:35" x14ac:dyDescent="0.2">
      <c r="A1475" s="102">
        <v>969</v>
      </c>
      <c r="B1475">
        <v>2427</v>
      </c>
      <c r="C1475" t="s">
        <v>1502</v>
      </c>
      <c r="D1475" t="s">
        <v>1253</v>
      </c>
      <c r="E1475">
        <v>915</v>
      </c>
      <c r="F1475">
        <v>894</v>
      </c>
      <c r="G1475">
        <v>1200</v>
      </c>
      <c r="H1475" t="s">
        <v>1242</v>
      </c>
      <c r="I1475">
        <v>7731</v>
      </c>
      <c r="J1475" t="s">
        <v>1485</v>
      </c>
      <c r="K1475" t="s">
        <v>1248</v>
      </c>
      <c r="L1475">
        <v>1156</v>
      </c>
      <c r="M1475">
        <v>1157</v>
      </c>
      <c r="N1475">
        <v>900</v>
      </c>
      <c r="O1475" t="s">
        <v>1239</v>
      </c>
      <c r="P1475">
        <v>0.84864414496495799</v>
      </c>
      <c r="Q1475">
        <v>0.86148791973893502</v>
      </c>
      <c r="R1475">
        <v>0.42387194582370702</v>
      </c>
      <c r="S1475">
        <v>2.36044977437718E-2</v>
      </c>
      <c r="T1475">
        <v>-0.98729872218998205</v>
      </c>
      <c r="U1475">
        <v>0.98729872218998205</v>
      </c>
      <c r="V1475">
        <v>0.50409817252892597</v>
      </c>
      <c r="W1475">
        <v>-4.4400000000000004</v>
      </c>
      <c r="X1475">
        <v>3.03</v>
      </c>
      <c r="Y1475">
        <v>-122694</v>
      </c>
      <c r="Z1475">
        <v>-4908</v>
      </c>
      <c r="AA1475">
        <v>-0.33</v>
      </c>
      <c r="AB1475">
        <v>25</v>
      </c>
      <c r="AC1475">
        <v>12</v>
      </c>
      <c r="AD1475">
        <v>13</v>
      </c>
      <c r="AE1475">
        <v>48</v>
      </c>
      <c r="AF1475">
        <v>8</v>
      </c>
      <c r="AG1475">
        <v>10</v>
      </c>
      <c r="AH1475">
        <v>12</v>
      </c>
      <c r="AI1475">
        <v>3</v>
      </c>
    </row>
    <row r="1476" spans="1:35" x14ac:dyDescent="0.2">
      <c r="A1476" s="102">
        <v>318</v>
      </c>
      <c r="B1476">
        <v>4005</v>
      </c>
      <c r="C1476" t="s">
        <v>1479</v>
      </c>
      <c r="D1476" t="s">
        <v>1263</v>
      </c>
      <c r="E1476">
        <v>425</v>
      </c>
      <c r="F1476">
        <v>430</v>
      </c>
      <c r="G1476">
        <v>2500</v>
      </c>
      <c r="H1476" t="s">
        <v>1239</v>
      </c>
      <c r="I1476">
        <v>8242</v>
      </c>
      <c r="J1476" t="s">
        <v>852</v>
      </c>
      <c r="K1476" t="s">
        <v>1264</v>
      </c>
      <c r="L1476">
        <v>900</v>
      </c>
      <c r="M1476">
        <v>896</v>
      </c>
      <c r="N1476">
        <v>1200</v>
      </c>
      <c r="O1476" t="s">
        <v>1242</v>
      </c>
      <c r="P1476">
        <v>0.95803432343855499</v>
      </c>
      <c r="Q1476">
        <v>0.91424068133331404</v>
      </c>
      <c r="R1476">
        <v>0.16912215521346299</v>
      </c>
      <c r="S1476">
        <v>2.1838964996517899E-4</v>
      </c>
      <c r="T1476">
        <v>2.3957309985556599</v>
      </c>
      <c r="U1476">
        <v>2.3957309985556599</v>
      </c>
      <c r="V1476">
        <v>2.2214024068623202</v>
      </c>
      <c r="W1476">
        <v>12.52</v>
      </c>
      <c r="X1476">
        <v>0.02</v>
      </c>
      <c r="Y1476">
        <v>-123179</v>
      </c>
      <c r="Z1476">
        <v>-6159</v>
      </c>
      <c r="AA1476">
        <v>-0.28999999999999998</v>
      </c>
      <c r="AB1476">
        <v>20</v>
      </c>
      <c r="AC1476">
        <v>10</v>
      </c>
      <c r="AD1476">
        <v>10</v>
      </c>
      <c r="AE1476">
        <v>50</v>
      </c>
      <c r="AF1476">
        <v>12</v>
      </c>
      <c r="AG1476">
        <v>7</v>
      </c>
      <c r="AH1476">
        <v>7</v>
      </c>
      <c r="AI1476">
        <v>6</v>
      </c>
    </row>
    <row r="1477" spans="1:35" x14ac:dyDescent="0.2">
      <c r="A1477" s="102">
        <v>817</v>
      </c>
      <c r="B1477">
        <v>4042</v>
      </c>
      <c r="C1477" t="s">
        <v>1524</v>
      </c>
      <c r="D1477" t="s">
        <v>1263</v>
      </c>
      <c r="E1477">
        <v>1551</v>
      </c>
      <c r="F1477">
        <v>1578</v>
      </c>
      <c r="G1477">
        <v>500</v>
      </c>
      <c r="H1477" t="s">
        <v>1239</v>
      </c>
      <c r="I1477">
        <v>4967</v>
      </c>
      <c r="J1477" t="s">
        <v>692</v>
      </c>
      <c r="K1477" t="s">
        <v>1263</v>
      </c>
      <c r="L1477">
        <v>8180</v>
      </c>
      <c r="M1477">
        <v>8330</v>
      </c>
      <c r="N1477">
        <v>100</v>
      </c>
      <c r="O1477" t="s">
        <v>1242</v>
      </c>
      <c r="P1477">
        <v>0.72077137816150105</v>
      </c>
      <c r="Q1477">
        <v>0.875145534178004</v>
      </c>
      <c r="R1477">
        <v>1.8636841695232002E-2</v>
      </c>
      <c r="S1477">
        <v>5.98615183207582E-2</v>
      </c>
      <c r="T1477">
        <v>1.27785161502652</v>
      </c>
      <c r="U1477">
        <v>1.27785161502652</v>
      </c>
      <c r="V1477">
        <v>1.88150725867289</v>
      </c>
      <c r="W1477">
        <v>2.5499999999999998</v>
      </c>
      <c r="X1477">
        <v>5.28</v>
      </c>
      <c r="Y1477">
        <v>-123256</v>
      </c>
      <c r="Z1477">
        <v>-11205</v>
      </c>
      <c r="AA1477">
        <v>-0.68</v>
      </c>
      <c r="AB1477">
        <v>11</v>
      </c>
      <c r="AC1477">
        <v>5</v>
      </c>
      <c r="AD1477">
        <v>6</v>
      </c>
      <c r="AE1477">
        <v>45.45</v>
      </c>
      <c r="AF1477">
        <v>13</v>
      </c>
      <c r="AG1477">
        <v>4</v>
      </c>
      <c r="AH1477">
        <v>5</v>
      </c>
      <c r="AI1477">
        <v>2</v>
      </c>
    </row>
    <row r="1478" spans="1:35" x14ac:dyDescent="0.2">
      <c r="A1478" s="102">
        <v>1386</v>
      </c>
      <c r="B1478">
        <v>2220</v>
      </c>
      <c r="C1478" t="s">
        <v>1550</v>
      </c>
      <c r="D1478" t="s">
        <v>1266</v>
      </c>
      <c r="E1478">
        <v>4700</v>
      </c>
      <c r="F1478">
        <v>4560</v>
      </c>
      <c r="G1478">
        <v>200</v>
      </c>
      <c r="H1478" t="s">
        <v>1239</v>
      </c>
      <c r="I1478">
        <v>7762</v>
      </c>
      <c r="J1478" t="s">
        <v>1444</v>
      </c>
      <c r="K1478" t="s">
        <v>1248</v>
      </c>
      <c r="L1478">
        <v>456</v>
      </c>
      <c r="M1478">
        <v>459</v>
      </c>
      <c r="N1478">
        <v>2000</v>
      </c>
      <c r="O1478" t="s">
        <v>1242</v>
      </c>
      <c r="P1478">
        <v>0.66886703226799105</v>
      </c>
      <c r="Q1478">
        <v>0.82966391054740996</v>
      </c>
      <c r="R1478">
        <v>1.1500780855191E-2</v>
      </c>
      <c r="S1478">
        <v>1.7598257772975499E-3</v>
      </c>
      <c r="T1478">
        <v>2.2657560122941498</v>
      </c>
      <c r="U1478">
        <v>2.2657560122941498</v>
      </c>
      <c r="V1478">
        <v>2.38860514299235</v>
      </c>
      <c r="W1478">
        <v>12.58</v>
      </c>
      <c r="X1478">
        <v>0.66</v>
      </c>
      <c r="Y1478">
        <v>-123306</v>
      </c>
      <c r="Z1478">
        <v>-7707</v>
      </c>
      <c r="AA1478">
        <v>-0.62</v>
      </c>
      <c r="AB1478">
        <v>16</v>
      </c>
      <c r="AC1478">
        <v>6</v>
      </c>
      <c r="AD1478">
        <v>10</v>
      </c>
      <c r="AE1478">
        <v>37.5</v>
      </c>
      <c r="AF1478">
        <v>14</v>
      </c>
      <c r="AG1478">
        <v>4</v>
      </c>
      <c r="AH1478">
        <v>4</v>
      </c>
      <c r="AI1478">
        <v>8</v>
      </c>
    </row>
    <row r="1479" spans="1:35" x14ac:dyDescent="0.2">
      <c r="A1479" s="102">
        <v>712</v>
      </c>
      <c r="B1479">
        <v>1812</v>
      </c>
      <c r="C1479" t="s">
        <v>1335</v>
      </c>
      <c r="D1479" t="s">
        <v>1249</v>
      </c>
      <c r="E1479">
        <v>1206</v>
      </c>
      <c r="F1479">
        <v>1220</v>
      </c>
      <c r="G1479">
        <v>900</v>
      </c>
      <c r="H1479" t="s">
        <v>1242</v>
      </c>
      <c r="I1479">
        <v>9003</v>
      </c>
      <c r="J1479" t="s">
        <v>1470</v>
      </c>
      <c r="K1479" t="s">
        <v>1359</v>
      </c>
      <c r="L1479">
        <v>2639</v>
      </c>
      <c r="M1479">
        <v>2607</v>
      </c>
      <c r="N1479">
        <v>400</v>
      </c>
      <c r="O1479" t="s">
        <v>1239</v>
      </c>
      <c r="P1479">
        <v>0.92881135059529196</v>
      </c>
      <c r="Q1479">
        <v>0.88340720582022303</v>
      </c>
      <c r="R1479">
        <v>0.21301392746853001</v>
      </c>
      <c r="S1479">
        <v>3.69890044092306E-2</v>
      </c>
      <c r="T1479">
        <v>-1.54019727932177</v>
      </c>
      <c r="U1479">
        <v>1.54019727932177</v>
      </c>
      <c r="V1479">
        <v>1.8242803977261199</v>
      </c>
      <c r="W1479">
        <v>-3.98</v>
      </c>
      <c r="X1479">
        <v>5.29</v>
      </c>
      <c r="Y1479">
        <v>-123994</v>
      </c>
      <c r="Z1479">
        <v>-8266</v>
      </c>
      <c r="AA1479">
        <v>-0.37</v>
      </c>
      <c r="AB1479">
        <v>15</v>
      </c>
      <c r="AC1479">
        <v>7</v>
      </c>
      <c r="AD1479">
        <v>8</v>
      </c>
      <c r="AE1479">
        <v>46.67</v>
      </c>
      <c r="AF1479">
        <v>15</v>
      </c>
      <c r="AG1479">
        <v>2</v>
      </c>
      <c r="AH1479">
        <v>3</v>
      </c>
      <c r="AI1479">
        <v>10</v>
      </c>
    </row>
    <row r="1480" spans="1:35" x14ac:dyDescent="0.2">
      <c r="A1480" s="102">
        <v>475</v>
      </c>
      <c r="B1480">
        <v>3289</v>
      </c>
      <c r="C1480" t="s">
        <v>631</v>
      </c>
      <c r="D1480" t="s">
        <v>1260</v>
      </c>
      <c r="E1480">
        <v>752</v>
      </c>
      <c r="F1480">
        <v>750</v>
      </c>
      <c r="G1480">
        <v>1200</v>
      </c>
      <c r="H1480" t="s">
        <v>1242</v>
      </c>
      <c r="I1480">
        <v>8591</v>
      </c>
      <c r="J1480" t="s">
        <v>1407</v>
      </c>
      <c r="K1480" t="s">
        <v>1245</v>
      </c>
      <c r="L1480">
        <v>1825</v>
      </c>
      <c r="M1480">
        <v>1859</v>
      </c>
      <c r="N1480">
        <v>500</v>
      </c>
      <c r="O1480" t="s">
        <v>1239</v>
      </c>
      <c r="P1480">
        <v>0.75045470560396998</v>
      </c>
      <c r="Q1480">
        <v>0.90226887436447101</v>
      </c>
      <c r="R1480">
        <v>8.0694649099985902E-2</v>
      </c>
      <c r="S1480">
        <v>5.1935234158006403E-2</v>
      </c>
      <c r="T1480">
        <v>-0.80797014020521796</v>
      </c>
      <c r="U1480">
        <v>0.80797014020521796</v>
      </c>
      <c r="V1480">
        <v>0.46897623771477998</v>
      </c>
      <c r="W1480">
        <v>-1.73</v>
      </c>
      <c r="X1480">
        <v>3.17</v>
      </c>
      <c r="Y1480">
        <v>-125100</v>
      </c>
      <c r="Z1480">
        <v>-7819</v>
      </c>
      <c r="AA1480">
        <v>-0.36</v>
      </c>
      <c r="AB1480">
        <v>16</v>
      </c>
      <c r="AC1480">
        <v>7</v>
      </c>
      <c r="AD1480">
        <v>9</v>
      </c>
      <c r="AE1480">
        <v>43.75</v>
      </c>
      <c r="AF1480">
        <v>13</v>
      </c>
      <c r="AG1480">
        <v>5</v>
      </c>
      <c r="AH1480">
        <v>5</v>
      </c>
      <c r="AI1480">
        <v>6</v>
      </c>
    </row>
    <row r="1481" spans="1:35" x14ac:dyDescent="0.2">
      <c r="A1481" s="102">
        <v>360</v>
      </c>
      <c r="B1481">
        <v>8306</v>
      </c>
      <c r="C1481" t="s">
        <v>1433</v>
      </c>
      <c r="D1481" t="s">
        <v>1294</v>
      </c>
      <c r="E1481">
        <v>545.5</v>
      </c>
      <c r="F1481">
        <v>556.29999999999995</v>
      </c>
      <c r="G1481">
        <v>1900</v>
      </c>
      <c r="H1481" t="s">
        <v>1242</v>
      </c>
      <c r="I1481">
        <v>9412</v>
      </c>
      <c r="J1481" t="s">
        <v>552</v>
      </c>
      <c r="K1481" t="s">
        <v>1241</v>
      </c>
      <c r="L1481">
        <v>474</v>
      </c>
      <c r="M1481">
        <v>466</v>
      </c>
      <c r="N1481">
        <v>2300</v>
      </c>
      <c r="O1481" t="s">
        <v>1239</v>
      </c>
      <c r="P1481">
        <v>0.61859538966565597</v>
      </c>
      <c r="Q1481">
        <v>0.90986750852780496</v>
      </c>
      <c r="R1481">
        <v>0.27021833898269898</v>
      </c>
      <c r="S1481">
        <v>7.8891749691501391E-3</v>
      </c>
      <c r="T1481">
        <v>-1.4468611278091099</v>
      </c>
      <c r="U1481">
        <v>1.4468611278091099</v>
      </c>
      <c r="V1481">
        <v>2.4720471388333798</v>
      </c>
      <c r="W1481">
        <v>-2.89</v>
      </c>
      <c r="X1481">
        <v>1.4</v>
      </c>
      <c r="Y1481">
        <v>-125489</v>
      </c>
      <c r="Z1481">
        <v>-6972</v>
      </c>
      <c r="AA1481">
        <v>-0.34</v>
      </c>
      <c r="AB1481">
        <v>18</v>
      </c>
      <c r="AC1481">
        <v>8</v>
      </c>
      <c r="AD1481">
        <v>10</v>
      </c>
      <c r="AE1481">
        <v>44.44</v>
      </c>
      <c r="AF1481">
        <v>15</v>
      </c>
      <c r="AG1481">
        <v>4</v>
      </c>
      <c r="AH1481">
        <v>4</v>
      </c>
      <c r="AI1481">
        <v>10</v>
      </c>
    </row>
    <row r="1482" spans="1:35" x14ac:dyDescent="0.2">
      <c r="A1482" s="102">
        <v>1506</v>
      </c>
      <c r="B1482">
        <v>4452</v>
      </c>
      <c r="C1482" t="s">
        <v>1469</v>
      </c>
      <c r="D1482" t="s">
        <v>1263</v>
      </c>
      <c r="E1482">
        <v>8040</v>
      </c>
      <c r="F1482">
        <v>8126</v>
      </c>
      <c r="G1482">
        <v>100</v>
      </c>
      <c r="H1482" t="s">
        <v>1242</v>
      </c>
      <c r="I1482">
        <v>6305</v>
      </c>
      <c r="J1482" t="s">
        <v>29</v>
      </c>
      <c r="K1482" t="s">
        <v>1251</v>
      </c>
      <c r="L1482">
        <v>2807</v>
      </c>
      <c r="M1482">
        <v>2873</v>
      </c>
      <c r="N1482">
        <v>300</v>
      </c>
      <c r="O1482" t="s">
        <v>1239</v>
      </c>
      <c r="P1482">
        <v>0.87186262299497197</v>
      </c>
      <c r="Q1482">
        <v>0.81847583662817003</v>
      </c>
      <c r="R1482">
        <v>9.0021136269897496E-4</v>
      </c>
      <c r="S1482">
        <v>3.2365844375969399E-2</v>
      </c>
      <c r="T1482">
        <v>-0.37319086318403899</v>
      </c>
      <c r="U1482">
        <v>0.37319086318403899</v>
      </c>
      <c r="V1482">
        <v>0.245746990505577</v>
      </c>
      <c r="W1482">
        <v>-1.61</v>
      </c>
      <c r="X1482">
        <v>6.07</v>
      </c>
      <c r="Y1482">
        <v>-125977</v>
      </c>
      <c r="Z1482">
        <v>-12598</v>
      </c>
      <c r="AA1482">
        <v>-0.74</v>
      </c>
      <c r="AB1482">
        <v>10</v>
      </c>
      <c r="AC1482">
        <v>4</v>
      </c>
      <c r="AD1482">
        <v>6</v>
      </c>
      <c r="AE1482">
        <v>40</v>
      </c>
      <c r="AF1482">
        <v>11</v>
      </c>
      <c r="AG1482">
        <v>3</v>
      </c>
      <c r="AH1482">
        <v>4</v>
      </c>
      <c r="AI1482">
        <v>3</v>
      </c>
    </row>
    <row r="1483" spans="1:35" x14ac:dyDescent="0.2">
      <c r="A1483" s="102">
        <v>61</v>
      </c>
      <c r="B1483">
        <v>4534</v>
      </c>
      <c r="C1483" t="s">
        <v>1490</v>
      </c>
      <c r="D1483" t="s">
        <v>1261</v>
      </c>
      <c r="E1483">
        <v>4110</v>
      </c>
      <c r="F1483">
        <v>4065</v>
      </c>
      <c r="G1483">
        <v>200</v>
      </c>
      <c r="H1483" t="s">
        <v>1239</v>
      </c>
      <c r="I1483">
        <v>9956</v>
      </c>
      <c r="J1483" t="s">
        <v>1194</v>
      </c>
      <c r="K1483" t="s">
        <v>1264</v>
      </c>
      <c r="L1483">
        <v>1750</v>
      </c>
      <c r="M1483">
        <v>1724</v>
      </c>
      <c r="N1483">
        <v>500</v>
      </c>
      <c r="O1483" t="s">
        <v>1242</v>
      </c>
      <c r="P1483">
        <v>0.81019296214092595</v>
      </c>
      <c r="Q1483">
        <v>0.95239128462671196</v>
      </c>
      <c r="R1483">
        <v>0.43746160616055402</v>
      </c>
      <c r="S1483">
        <v>9.2931198106448697E-3</v>
      </c>
      <c r="T1483">
        <v>2.6120276740652302</v>
      </c>
      <c r="U1483">
        <v>2.6120276740652302</v>
      </c>
      <c r="V1483">
        <v>2.7800862489090301</v>
      </c>
      <c r="W1483">
        <v>7.26</v>
      </c>
      <c r="X1483">
        <v>6.03</v>
      </c>
      <c r="Y1483">
        <v>-126971</v>
      </c>
      <c r="Z1483">
        <v>-10581</v>
      </c>
      <c r="AA1483">
        <v>-0.69</v>
      </c>
      <c r="AB1483">
        <v>12</v>
      </c>
      <c r="AC1483">
        <v>6</v>
      </c>
      <c r="AD1483">
        <v>6</v>
      </c>
      <c r="AE1483">
        <v>50</v>
      </c>
      <c r="AF1483">
        <v>13</v>
      </c>
      <c r="AG1483">
        <v>2</v>
      </c>
      <c r="AH1483">
        <v>4</v>
      </c>
      <c r="AI1483">
        <v>6</v>
      </c>
    </row>
    <row r="1484" spans="1:35" x14ac:dyDescent="0.2">
      <c r="A1484" s="102">
        <v>1463</v>
      </c>
      <c r="B1484">
        <v>6674</v>
      </c>
      <c r="C1484" t="s">
        <v>230</v>
      </c>
      <c r="D1484" t="s">
        <v>1244</v>
      </c>
      <c r="E1484">
        <v>1990</v>
      </c>
      <c r="F1484">
        <v>2031</v>
      </c>
      <c r="G1484">
        <v>400</v>
      </c>
      <c r="H1484" t="s">
        <v>1242</v>
      </c>
      <c r="I1484">
        <v>8309</v>
      </c>
      <c r="J1484" t="s">
        <v>861</v>
      </c>
      <c r="K1484" t="s">
        <v>1294</v>
      </c>
      <c r="L1484">
        <v>3854</v>
      </c>
      <c r="M1484">
        <v>3887</v>
      </c>
      <c r="N1484">
        <v>200</v>
      </c>
      <c r="O1484" t="s">
        <v>1239</v>
      </c>
      <c r="P1484">
        <v>0.85532002356303904</v>
      </c>
      <c r="Q1484">
        <v>0.82233054279619699</v>
      </c>
      <c r="R1484">
        <v>0.26253558856711101</v>
      </c>
      <c r="S1484">
        <v>6.99577473779497E-2</v>
      </c>
      <c r="T1484">
        <v>-1.45315699893543</v>
      </c>
      <c r="U1484">
        <v>1.45315699893543</v>
      </c>
      <c r="V1484">
        <v>1.37789994446968</v>
      </c>
      <c r="W1484">
        <v>-4.55</v>
      </c>
      <c r="X1484">
        <v>4.5</v>
      </c>
      <c r="Y1484">
        <v>-127025</v>
      </c>
      <c r="Z1484">
        <v>-10585</v>
      </c>
      <c r="AA1484">
        <v>-0.64</v>
      </c>
      <c r="AB1484">
        <v>12</v>
      </c>
      <c r="AC1484">
        <v>4</v>
      </c>
      <c r="AD1484">
        <v>8</v>
      </c>
      <c r="AE1484">
        <v>33.33</v>
      </c>
      <c r="AF1484">
        <v>15</v>
      </c>
      <c r="AG1484">
        <v>2</v>
      </c>
      <c r="AH1484">
        <v>3</v>
      </c>
      <c r="AI1484">
        <v>7</v>
      </c>
    </row>
    <row r="1485" spans="1:35" x14ac:dyDescent="0.2">
      <c r="A1485" s="102">
        <v>880</v>
      </c>
      <c r="B1485">
        <v>4183</v>
      </c>
      <c r="C1485" t="s">
        <v>1432</v>
      </c>
      <c r="D1485" t="s">
        <v>1263</v>
      </c>
      <c r="E1485">
        <v>2400</v>
      </c>
      <c r="F1485">
        <v>2450</v>
      </c>
      <c r="G1485">
        <v>400</v>
      </c>
      <c r="H1485" t="s">
        <v>1239</v>
      </c>
      <c r="I1485">
        <v>7762</v>
      </c>
      <c r="J1485" t="s">
        <v>1444</v>
      </c>
      <c r="K1485" t="s">
        <v>1248</v>
      </c>
      <c r="L1485">
        <v>456</v>
      </c>
      <c r="M1485">
        <v>459</v>
      </c>
      <c r="N1485">
        <v>2100</v>
      </c>
      <c r="O1485" t="s">
        <v>1242</v>
      </c>
      <c r="P1485">
        <v>0.69471949207805594</v>
      </c>
      <c r="Q1485">
        <v>0.86952846692501895</v>
      </c>
      <c r="R1485">
        <v>0.47838646898232201</v>
      </c>
      <c r="S1485">
        <v>2.0893237878991402E-3</v>
      </c>
      <c r="T1485">
        <v>2.84621444167967</v>
      </c>
      <c r="U1485">
        <v>2.84621444167967</v>
      </c>
      <c r="V1485">
        <v>2.9261882486237498</v>
      </c>
      <c r="W1485">
        <v>14.26</v>
      </c>
      <c r="X1485">
        <v>1.64</v>
      </c>
      <c r="Y1485">
        <v>-127456</v>
      </c>
      <c r="Z1485">
        <v>-9104</v>
      </c>
      <c r="AA1485">
        <v>-0.49</v>
      </c>
      <c r="AB1485">
        <v>14</v>
      </c>
      <c r="AC1485">
        <v>7</v>
      </c>
      <c r="AD1485">
        <v>7</v>
      </c>
      <c r="AE1485">
        <v>50</v>
      </c>
      <c r="AF1485">
        <v>15</v>
      </c>
      <c r="AG1485">
        <v>2</v>
      </c>
      <c r="AH1485">
        <v>5</v>
      </c>
      <c r="AI1485">
        <v>7</v>
      </c>
    </row>
    <row r="1486" spans="1:35" x14ac:dyDescent="0.2">
      <c r="A1486" s="102">
        <v>879</v>
      </c>
      <c r="B1486">
        <v>4917</v>
      </c>
      <c r="C1486" t="s">
        <v>1572</v>
      </c>
      <c r="D1486" t="s">
        <v>1263</v>
      </c>
      <c r="E1486">
        <v>2450</v>
      </c>
      <c r="F1486">
        <v>2422</v>
      </c>
      <c r="G1486">
        <v>400</v>
      </c>
      <c r="H1486" t="s">
        <v>1242</v>
      </c>
      <c r="I1486">
        <v>5802</v>
      </c>
      <c r="J1486" t="s">
        <v>1460</v>
      </c>
      <c r="K1486" t="s">
        <v>1254</v>
      </c>
      <c r="L1486">
        <v>1370</v>
      </c>
      <c r="M1486">
        <v>1389.5</v>
      </c>
      <c r="N1486">
        <v>700</v>
      </c>
      <c r="O1486" t="s">
        <v>1239</v>
      </c>
      <c r="P1486">
        <v>0.93405325384245896</v>
      </c>
      <c r="Q1486">
        <v>0.86965360054872798</v>
      </c>
      <c r="R1486">
        <v>5.6742662392974E-2</v>
      </c>
      <c r="S1486">
        <v>1.33558591639308E-4</v>
      </c>
      <c r="T1486">
        <v>-1.4303614715063699</v>
      </c>
      <c r="U1486">
        <v>1.4303614715063699</v>
      </c>
      <c r="V1486">
        <v>1.2468858165683101</v>
      </c>
      <c r="W1486">
        <v>-4.82</v>
      </c>
      <c r="X1486">
        <v>0.4</v>
      </c>
      <c r="Y1486">
        <v>-128059</v>
      </c>
      <c r="Z1486">
        <v>-7533</v>
      </c>
      <c r="AA1486">
        <v>-0.53</v>
      </c>
      <c r="AB1486">
        <v>17</v>
      </c>
      <c r="AC1486">
        <v>8</v>
      </c>
      <c r="AD1486">
        <v>9</v>
      </c>
      <c r="AE1486">
        <v>47.06</v>
      </c>
      <c r="AF1486">
        <v>12</v>
      </c>
      <c r="AG1486">
        <v>4</v>
      </c>
      <c r="AH1486">
        <v>6</v>
      </c>
      <c r="AI1486">
        <v>7</v>
      </c>
    </row>
    <row r="1487" spans="1:35" x14ac:dyDescent="0.2">
      <c r="A1487" s="102">
        <v>374</v>
      </c>
      <c r="B1487">
        <v>1332</v>
      </c>
      <c r="C1487" t="s">
        <v>1647</v>
      </c>
      <c r="D1487" t="s">
        <v>1357</v>
      </c>
      <c r="E1487">
        <v>571</v>
      </c>
      <c r="F1487">
        <v>570</v>
      </c>
      <c r="G1487">
        <v>1900</v>
      </c>
      <c r="H1487" t="s">
        <v>1239</v>
      </c>
      <c r="I1487">
        <v>4927</v>
      </c>
      <c r="J1487" t="s">
        <v>1519</v>
      </c>
      <c r="K1487" t="s">
        <v>1263</v>
      </c>
      <c r="L1487">
        <v>2142</v>
      </c>
      <c r="M1487">
        <v>2146</v>
      </c>
      <c r="N1487">
        <v>500</v>
      </c>
      <c r="O1487" t="s">
        <v>1242</v>
      </c>
      <c r="P1487">
        <v>0.82039923711834295</v>
      </c>
      <c r="Q1487">
        <v>0.90911066838795795</v>
      </c>
      <c r="R1487">
        <v>2.3576910923464599E-2</v>
      </c>
      <c r="S1487">
        <v>1.78436882104086E-2</v>
      </c>
      <c r="T1487">
        <v>2.03175101983383</v>
      </c>
      <c r="U1487">
        <v>2.03175101983383</v>
      </c>
      <c r="V1487">
        <v>1.8758582579251499</v>
      </c>
      <c r="W1487">
        <v>7.13</v>
      </c>
      <c r="X1487">
        <v>0.93</v>
      </c>
      <c r="Y1487">
        <v>-128617</v>
      </c>
      <c r="Z1487">
        <v>-6125</v>
      </c>
      <c r="AA1487">
        <v>-0.38</v>
      </c>
      <c r="AB1487">
        <v>21</v>
      </c>
      <c r="AC1487">
        <v>9</v>
      </c>
      <c r="AD1487">
        <v>12</v>
      </c>
      <c r="AE1487">
        <v>42.86</v>
      </c>
      <c r="AF1487">
        <v>8</v>
      </c>
      <c r="AG1487">
        <v>7</v>
      </c>
      <c r="AH1487">
        <v>11</v>
      </c>
      <c r="AI1487">
        <v>3</v>
      </c>
    </row>
    <row r="1488" spans="1:35" x14ac:dyDescent="0.2">
      <c r="A1488" s="102">
        <v>1224</v>
      </c>
      <c r="B1488">
        <v>5463</v>
      </c>
      <c r="C1488" t="s">
        <v>64</v>
      </c>
      <c r="D1488" t="s">
        <v>1292</v>
      </c>
      <c r="E1488">
        <v>2750</v>
      </c>
      <c r="F1488">
        <v>2753</v>
      </c>
      <c r="G1488">
        <v>300</v>
      </c>
      <c r="H1488" t="s">
        <v>1239</v>
      </c>
      <c r="I1488">
        <v>6301</v>
      </c>
      <c r="J1488" t="s">
        <v>53</v>
      </c>
      <c r="K1488" t="s">
        <v>1251</v>
      </c>
      <c r="L1488">
        <v>2219</v>
      </c>
      <c r="M1488">
        <v>2241.5</v>
      </c>
      <c r="N1488">
        <v>400</v>
      </c>
      <c r="O1488" t="s">
        <v>1242</v>
      </c>
      <c r="P1488">
        <v>0.75476978738392297</v>
      </c>
      <c r="Q1488">
        <v>0.84282044202961603</v>
      </c>
      <c r="R1488">
        <v>0.25201823244524701</v>
      </c>
      <c r="S1488">
        <v>1.7980922422876799E-2</v>
      </c>
      <c r="T1488">
        <v>0.55451061359136</v>
      </c>
      <c r="U1488">
        <v>0.55451061359136</v>
      </c>
      <c r="V1488">
        <v>0.96310355647208701</v>
      </c>
      <c r="W1488">
        <v>1.97</v>
      </c>
      <c r="X1488">
        <v>8.56</v>
      </c>
      <c r="Y1488">
        <v>-129862</v>
      </c>
      <c r="Z1488">
        <v>-8116</v>
      </c>
      <c r="AA1488">
        <v>-0.43</v>
      </c>
      <c r="AB1488">
        <v>16</v>
      </c>
      <c r="AC1488">
        <v>8</v>
      </c>
      <c r="AD1488">
        <v>8</v>
      </c>
      <c r="AE1488">
        <v>50</v>
      </c>
      <c r="AF1488">
        <v>10</v>
      </c>
      <c r="AG1488">
        <v>6</v>
      </c>
      <c r="AH1488">
        <v>7</v>
      </c>
      <c r="AI1488">
        <v>3</v>
      </c>
    </row>
    <row r="1489" spans="1:35" x14ac:dyDescent="0.2">
      <c r="A1489" s="102">
        <v>717</v>
      </c>
      <c r="B1489">
        <v>2001</v>
      </c>
      <c r="C1489" t="s">
        <v>1160</v>
      </c>
      <c r="D1489" t="s">
        <v>1266</v>
      </c>
      <c r="E1489">
        <v>1630</v>
      </c>
      <c r="F1489">
        <v>1606</v>
      </c>
      <c r="G1489">
        <v>600</v>
      </c>
      <c r="H1489" t="s">
        <v>1239</v>
      </c>
      <c r="I1489">
        <v>9501</v>
      </c>
      <c r="J1489" t="s">
        <v>1298</v>
      </c>
      <c r="K1489" t="s">
        <v>1296</v>
      </c>
      <c r="L1489">
        <v>425</v>
      </c>
      <c r="M1489">
        <v>428</v>
      </c>
      <c r="N1489">
        <v>2300</v>
      </c>
      <c r="O1489" t="s">
        <v>1242</v>
      </c>
      <c r="P1489">
        <v>0.76336686260725795</v>
      </c>
      <c r="Q1489">
        <v>0.88325119912334105</v>
      </c>
      <c r="R1489">
        <v>1.3707750368768E-2</v>
      </c>
      <c r="S1489">
        <v>6.7912865335223296E-2</v>
      </c>
      <c r="T1489">
        <v>0.58830335111977705</v>
      </c>
      <c r="U1489">
        <v>0.58830335111977705</v>
      </c>
      <c r="V1489">
        <v>0.79907425906173601</v>
      </c>
      <c r="W1489">
        <v>2.2000000000000002</v>
      </c>
      <c r="X1489">
        <v>2.16</v>
      </c>
      <c r="Y1489">
        <v>-130257</v>
      </c>
      <c r="Z1489">
        <v>-6513</v>
      </c>
      <c r="AA1489">
        <v>-0.32</v>
      </c>
      <c r="AB1489">
        <v>20</v>
      </c>
      <c r="AC1489">
        <v>11</v>
      </c>
      <c r="AD1489">
        <v>9</v>
      </c>
      <c r="AE1489">
        <v>55</v>
      </c>
      <c r="AF1489">
        <v>14</v>
      </c>
      <c r="AG1489">
        <v>3</v>
      </c>
      <c r="AH1489">
        <v>4</v>
      </c>
      <c r="AI1489">
        <v>13</v>
      </c>
    </row>
    <row r="1490" spans="1:35" x14ac:dyDescent="0.2">
      <c r="A1490" s="102">
        <v>701</v>
      </c>
      <c r="B1490">
        <v>3076</v>
      </c>
      <c r="C1490" t="s">
        <v>1553</v>
      </c>
      <c r="D1490" t="s">
        <v>1246</v>
      </c>
      <c r="E1490">
        <v>1640</v>
      </c>
      <c r="F1490">
        <v>1630</v>
      </c>
      <c r="G1490">
        <v>600</v>
      </c>
      <c r="H1490" t="s">
        <v>1242</v>
      </c>
      <c r="I1490">
        <v>4204</v>
      </c>
      <c r="J1490" t="s">
        <v>227</v>
      </c>
      <c r="K1490" t="s">
        <v>1263</v>
      </c>
      <c r="L1490">
        <v>1686</v>
      </c>
      <c r="M1490">
        <v>1732</v>
      </c>
      <c r="N1490">
        <v>600</v>
      </c>
      <c r="O1490" t="s">
        <v>1239</v>
      </c>
      <c r="P1490">
        <v>0.84412731505245397</v>
      </c>
      <c r="Q1490">
        <v>0.88453035514628298</v>
      </c>
      <c r="R1490">
        <v>2.4119195774544798E-3</v>
      </c>
      <c r="S1490">
        <v>6.0456829717042704E-4</v>
      </c>
      <c r="T1490">
        <v>-2.5977077223848601</v>
      </c>
      <c r="U1490">
        <v>2.5977077223848601</v>
      </c>
      <c r="V1490">
        <v>2.24905016138587</v>
      </c>
      <c r="W1490">
        <v>-9.27</v>
      </c>
      <c r="X1490">
        <v>5.89</v>
      </c>
      <c r="Y1490">
        <v>-131332</v>
      </c>
      <c r="Z1490">
        <v>-8755</v>
      </c>
      <c r="AA1490">
        <v>-0.55000000000000004</v>
      </c>
      <c r="AB1490">
        <v>15</v>
      </c>
      <c r="AC1490">
        <v>5</v>
      </c>
      <c r="AD1490">
        <v>10</v>
      </c>
      <c r="AE1490">
        <v>33.33</v>
      </c>
      <c r="AF1490">
        <v>13</v>
      </c>
      <c r="AG1490">
        <v>4</v>
      </c>
      <c r="AH1490">
        <v>4</v>
      </c>
      <c r="AI1490">
        <v>7</v>
      </c>
    </row>
    <row r="1491" spans="1:35" x14ac:dyDescent="0.2">
      <c r="A1491" s="102">
        <v>10</v>
      </c>
      <c r="B1491">
        <v>2413</v>
      </c>
      <c r="C1491" t="s">
        <v>1258</v>
      </c>
      <c r="D1491" t="s">
        <v>1253</v>
      </c>
      <c r="E1491">
        <v>2900</v>
      </c>
      <c r="F1491">
        <v>2945</v>
      </c>
      <c r="G1491">
        <v>300</v>
      </c>
      <c r="H1491" t="s">
        <v>1242</v>
      </c>
      <c r="I1491">
        <v>3110</v>
      </c>
      <c r="J1491" t="s">
        <v>540</v>
      </c>
      <c r="K1491" t="s">
        <v>1238</v>
      </c>
      <c r="L1491">
        <v>4900</v>
      </c>
      <c r="M1491">
        <v>4800</v>
      </c>
      <c r="N1491">
        <v>200</v>
      </c>
      <c r="O1491" t="s">
        <v>1239</v>
      </c>
      <c r="P1491">
        <v>0.575920151861538</v>
      </c>
      <c r="Q1491">
        <v>0.96800205085094204</v>
      </c>
      <c r="R1491">
        <v>0.19447138806848099</v>
      </c>
      <c r="S1491">
        <v>9.2486011293676298E-3</v>
      </c>
      <c r="T1491">
        <v>-1.7495567698502501</v>
      </c>
      <c r="U1491">
        <v>1.7495567698502501</v>
      </c>
      <c r="V1491">
        <v>2.14985395709519</v>
      </c>
      <c r="W1491">
        <v>-14.89</v>
      </c>
      <c r="X1491">
        <v>7.97</v>
      </c>
      <c r="Y1491">
        <v>-131336</v>
      </c>
      <c r="Z1491">
        <v>-7726</v>
      </c>
      <c r="AA1491">
        <v>-0.25</v>
      </c>
      <c r="AB1491">
        <v>17</v>
      </c>
      <c r="AC1491">
        <v>8</v>
      </c>
      <c r="AD1491">
        <v>9</v>
      </c>
      <c r="AE1491">
        <v>47.06</v>
      </c>
      <c r="AF1491">
        <v>11</v>
      </c>
      <c r="AG1491">
        <v>5</v>
      </c>
      <c r="AH1491">
        <v>8</v>
      </c>
      <c r="AI1491">
        <v>4</v>
      </c>
    </row>
    <row r="1492" spans="1:35" x14ac:dyDescent="0.2">
      <c r="A1492" s="102">
        <v>1595</v>
      </c>
      <c r="B1492">
        <v>6963</v>
      </c>
      <c r="C1492" t="s">
        <v>2065</v>
      </c>
      <c r="D1492" t="s">
        <v>1244</v>
      </c>
      <c r="E1492">
        <v>7800</v>
      </c>
      <c r="F1492">
        <v>7900</v>
      </c>
      <c r="G1492">
        <v>100</v>
      </c>
      <c r="H1492" t="s">
        <v>1239</v>
      </c>
      <c r="I1492">
        <v>9715</v>
      </c>
      <c r="J1492" t="s">
        <v>1570</v>
      </c>
      <c r="K1492" t="s">
        <v>1253</v>
      </c>
      <c r="L1492">
        <v>2523</v>
      </c>
      <c r="M1492">
        <v>2525</v>
      </c>
      <c r="N1492">
        <v>300</v>
      </c>
      <c r="O1492" t="s">
        <v>1242</v>
      </c>
      <c r="P1492">
        <v>0.63538271547929503</v>
      </c>
      <c r="Q1492">
        <v>0.80986906223594601</v>
      </c>
      <c r="R1492">
        <v>0.43955283848596899</v>
      </c>
      <c r="S1492">
        <v>5.1573435269348898E-2</v>
      </c>
      <c r="T1492">
        <v>0.86998483815125405</v>
      </c>
      <c r="U1492">
        <v>0.86998483815125405</v>
      </c>
      <c r="V1492">
        <v>0.86815178012580496</v>
      </c>
      <c r="W1492">
        <v>2.83</v>
      </c>
      <c r="X1492">
        <v>4.1100000000000003</v>
      </c>
      <c r="Y1492">
        <v>-133977</v>
      </c>
      <c r="Z1492">
        <v>-13398</v>
      </c>
      <c r="AA1492">
        <v>-0.88</v>
      </c>
      <c r="AB1492">
        <v>10</v>
      </c>
      <c r="AC1492">
        <v>4</v>
      </c>
      <c r="AD1492">
        <v>6</v>
      </c>
      <c r="AE1492">
        <v>40</v>
      </c>
      <c r="AF1492">
        <v>10</v>
      </c>
      <c r="AG1492">
        <v>3</v>
      </c>
      <c r="AH1492">
        <v>5</v>
      </c>
      <c r="AI1492">
        <v>2</v>
      </c>
    </row>
    <row r="1493" spans="1:35" x14ac:dyDescent="0.2">
      <c r="A1493" s="102">
        <v>1354</v>
      </c>
      <c r="B1493">
        <v>3865</v>
      </c>
      <c r="C1493" t="s">
        <v>1189</v>
      </c>
      <c r="D1493" t="s">
        <v>1453</v>
      </c>
      <c r="E1493">
        <v>460</v>
      </c>
      <c r="F1493">
        <v>476</v>
      </c>
      <c r="G1493">
        <v>2100</v>
      </c>
      <c r="H1493" t="s">
        <v>1239</v>
      </c>
      <c r="I1493">
        <v>4506</v>
      </c>
      <c r="J1493" t="s">
        <v>1662</v>
      </c>
      <c r="K1493" t="s">
        <v>1261</v>
      </c>
      <c r="L1493">
        <v>1630</v>
      </c>
      <c r="M1493">
        <v>1641</v>
      </c>
      <c r="N1493">
        <v>600</v>
      </c>
      <c r="O1493" t="s">
        <v>1242</v>
      </c>
      <c r="P1493">
        <v>0.88793565963063104</v>
      </c>
      <c r="Q1493">
        <v>0.83173048503136904</v>
      </c>
      <c r="R1493">
        <v>0.394522849908791</v>
      </c>
      <c r="S1493">
        <v>2.03073880546632E-2</v>
      </c>
      <c r="T1493">
        <v>0.88739113206060205</v>
      </c>
      <c r="U1493">
        <v>0.88739113206060205</v>
      </c>
      <c r="V1493">
        <v>0.72695613536909398</v>
      </c>
      <c r="W1493">
        <v>5.19</v>
      </c>
      <c r="X1493">
        <v>1.52</v>
      </c>
      <c r="Y1493">
        <v>-134684</v>
      </c>
      <c r="Z1493">
        <v>-7089</v>
      </c>
      <c r="AA1493">
        <v>-0.37</v>
      </c>
      <c r="AB1493">
        <v>19</v>
      </c>
      <c r="AC1493">
        <v>9</v>
      </c>
      <c r="AD1493">
        <v>10</v>
      </c>
      <c r="AE1493">
        <v>47.37</v>
      </c>
      <c r="AF1493">
        <v>9</v>
      </c>
      <c r="AG1493">
        <v>7</v>
      </c>
      <c r="AH1493">
        <v>6</v>
      </c>
      <c r="AI1493">
        <v>6</v>
      </c>
    </row>
    <row r="1494" spans="1:35" x14ac:dyDescent="0.2">
      <c r="A1494" s="102">
        <v>874</v>
      </c>
      <c r="B1494">
        <v>4061</v>
      </c>
      <c r="C1494" t="s">
        <v>1473</v>
      </c>
      <c r="D1494" t="s">
        <v>1263</v>
      </c>
      <c r="E1494">
        <v>2818</v>
      </c>
      <c r="F1494">
        <v>2847</v>
      </c>
      <c r="G1494">
        <v>300</v>
      </c>
      <c r="H1494" t="s">
        <v>1242</v>
      </c>
      <c r="I1494">
        <v>5703</v>
      </c>
      <c r="J1494" t="s">
        <v>219</v>
      </c>
      <c r="K1494" t="s">
        <v>1254</v>
      </c>
      <c r="L1494">
        <v>207</v>
      </c>
      <c r="M1494">
        <v>205</v>
      </c>
      <c r="N1494">
        <v>4200</v>
      </c>
      <c r="O1494" t="s">
        <v>1239</v>
      </c>
      <c r="P1494">
        <v>0.93262972259563204</v>
      </c>
      <c r="Q1494">
        <v>0.86982674390705905</v>
      </c>
      <c r="R1494">
        <v>6.3737685398306501E-2</v>
      </c>
      <c r="S1494" s="15">
        <v>2.3460011104787198E-3</v>
      </c>
      <c r="T1494">
        <v>-1.3796199537739</v>
      </c>
      <c r="U1494">
        <v>1.3796199537739</v>
      </c>
      <c r="V1494">
        <v>2.49274947400842</v>
      </c>
      <c r="W1494">
        <v>-2.69</v>
      </c>
      <c r="X1494">
        <v>0.81</v>
      </c>
      <c r="Y1494">
        <v>-134829</v>
      </c>
      <c r="Z1494">
        <v>-8989</v>
      </c>
      <c r="AA1494">
        <v>-0.53</v>
      </c>
      <c r="AB1494">
        <v>15</v>
      </c>
      <c r="AC1494">
        <v>7</v>
      </c>
      <c r="AD1494">
        <v>8</v>
      </c>
      <c r="AE1494">
        <v>46.67</v>
      </c>
      <c r="AF1494">
        <v>11</v>
      </c>
      <c r="AG1494">
        <v>3</v>
      </c>
      <c r="AH1494">
        <v>6</v>
      </c>
      <c r="AI1494">
        <v>6</v>
      </c>
    </row>
    <row r="1495" spans="1:35" x14ac:dyDescent="0.2">
      <c r="A1495" s="102">
        <v>272</v>
      </c>
      <c r="B1495">
        <v>3865</v>
      </c>
      <c r="C1495" t="s">
        <v>1189</v>
      </c>
      <c r="D1495" t="s">
        <v>1453</v>
      </c>
      <c r="E1495">
        <v>460</v>
      </c>
      <c r="F1495">
        <v>476</v>
      </c>
      <c r="G1495">
        <v>2300</v>
      </c>
      <c r="H1495" t="s">
        <v>1239</v>
      </c>
      <c r="I1495">
        <v>8242</v>
      </c>
      <c r="J1495" t="s">
        <v>852</v>
      </c>
      <c r="K1495" t="s">
        <v>1264</v>
      </c>
      <c r="L1495">
        <v>900</v>
      </c>
      <c r="M1495">
        <v>896</v>
      </c>
      <c r="N1495">
        <v>1200</v>
      </c>
      <c r="O1495" t="s">
        <v>1242</v>
      </c>
      <c r="P1495">
        <v>0.95639543211396805</v>
      </c>
      <c r="Q1495">
        <v>0.91844144373948</v>
      </c>
      <c r="R1495">
        <v>7.7057829990151094E-2</v>
      </c>
      <c r="S1495">
        <v>1.22857811133043E-3</v>
      </c>
      <c r="T1495">
        <v>2.3002586894379502</v>
      </c>
      <c r="U1495">
        <v>2.3002586894379502</v>
      </c>
      <c r="V1495">
        <v>2.01360187976322</v>
      </c>
      <c r="W1495">
        <v>11.1</v>
      </c>
      <c r="X1495">
        <v>1.82</v>
      </c>
      <c r="Y1495">
        <v>-135535</v>
      </c>
      <c r="Z1495">
        <v>-6777</v>
      </c>
      <c r="AA1495">
        <v>-0.3</v>
      </c>
      <c r="AB1495">
        <v>20</v>
      </c>
      <c r="AC1495">
        <v>7</v>
      </c>
      <c r="AD1495">
        <v>13</v>
      </c>
      <c r="AE1495">
        <v>35</v>
      </c>
      <c r="AF1495">
        <v>12</v>
      </c>
      <c r="AG1495">
        <v>6</v>
      </c>
      <c r="AH1495">
        <v>7</v>
      </c>
      <c r="AI1495">
        <v>7</v>
      </c>
    </row>
    <row r="1496" spans="1:35" x14ac:dyDescent="0.2">
      <c r="A1496" s="102">
        <v>1222</v>
      </c>
      <c r="B1496">
        <v>5019</v>
      </c>
      <c r="C1496" t="s">
        <v>1499</v>
      </c>
      <c r="D1496" t="s">
        <v>1500</v>
      </c>
      <c r="E1496">
        <v>2813</v>
      </c>
      <c r="F1496">
        <v>2851</v>
      </c>
      <c r="G1496">
        <v>300</v>
      </c>
      <c r="H1496" t="s">
        <v>1239</v>
      </c>
      <c r="I1496">
        <v>8078</v>
      </c>
      <c r="J1496" t="s">
        <v>1669</v>
      </c>
      <c r="K1496" t="s">
        <v>1246</v>
      </c>
      <c r="L1496">
        <v>2419</v>
      </c>
      <c r="M1496">
        <v>2425</v>
      </c>
      <c r="N1496">
        <v>400</v>
      </c>
      <c r="O1496" t="s">
        <v>1242</v>
      </c>
      <c r="P1496">
        <v>0.71489985667503797</v>
      </c>
      <c r="Q1496">
        <v>0.842905459991379</v>
      </c>
      <c r="R1496">
        <v>0.40209519899462698</v>
      </c>
      <c r="S1496">
        <v>1.1148701485002299E-2</v>
      </c>
      <c r="T1496">
        <v>2.6104661765899499</v>
      </c>
      <c r="U1496">
        <v>2.6104661765899499</v>
      </c>
      <c r="V1496">
        <v>2.3789800630613702</v>
      </c>
      <c r="W1496">
        <v>9.43</v>
      </c>
      <c r="X1496">
        <v>13.41</v>
      </c>
      <c r="Y1496">
        <v>-136435</v>
      </c>
      <c r="Z1496">
        <v>-12403</v>
      </c>
      <c r="AA1496">
        <v>-0.71</v>
      </c>
      <c r="AB1496">
        <v>11</v>
      </c>
      <c r="AC1496">
        <v>5</v>
      </c>
      <c r="AD1496">
        <v>6</v>
      </c>
      <c r="AE1496">
        <v>45.45</v>
      </c>
      <c r="AF1496">
        <v>10</v>
      </c>
      <c r="AG1496">
        <v>4</v>
      </c>
      <c r="AH1496">
        <v>5</v>
      </c>
      <c r="AI1496">
        <v>2</v>
      </c>
    </row>
    <row r="1497" spans="1:35" x14ac:dyDescent="0.2">
      <c r="A1497" s="102">
        <v>1068</v>
      </c>
      <c r="B1497">
        <v>4507</v>
      </c>
      <c r="C1497" t="s">
        <v>1685</v>
      </c>
      <c r="D1497" t="s">
        <v>1261</v>
      </c>
      <c r="E1497">
        <v>6187</v>
      </c>
      <c r="F1497">
        <v>6237</v>
      </c>
      <c r="G1497">
        <v>100</v>
      </c>
      <c r="H1497" t="s">
        <v>1239</v>
      </c>
      <c r="I1497">
        <v>8601</v>
      </c>
      <c r="J1497" t="s">
        <v>23</v>
      </c>
      <c r="K1497" t="s">
        <v>1428</v>
      </c>
      <c r="L1497">
        <v>510.6</v>
      </c>
      <c r="M1497">
        <v>501.5</v>
      </c>
      <c r="N1497">
        <v>1200</v>
      </c>
      <c r="O1497" t="s">
        <v>1242</v>
      </c>
      <c r="P1497">
        <v>0.65614217391994101</v>
      </c>
      <c r="Q1497">
        <v>0.85421895788713698</v>
      </c>
      <c r="R1497">
        <v>0.125488462384683</v>
      </c>
      <c r="S1497">
        <v>2.37690445633644E-2</v>
      </c>
      <c r="T1497">
        <v>1.51179674466143</v>
      </c>
      <c r="U1497">
        <v>1.51179674466143</v>
      </c>
      <c r="V1497">
        <v>7.7883385201266198E-2</v>
      </c>
      <c r="W1497">
        <v>3.52</v>
      </c>
      <c r="X1497">
        <v>3.51</v>
      </c>
      <c r="Y1497">
        <v>-136618</v>
      </c>
      <c r="Z1497">
        <v>-7190</v>
      </c>
      <c r="AA1497">
        <v>-0.56000000000000005</v>
      </c>
      <c r="AB1497">
        <v>19</v>
      </c>
      <c r="AC1497">
        <v>6</v>
      </c>
      <c r="AD1497">
        <v>13</v>
      </c>
      <c r="AE1497">
        <v>31.58</v>
      </c>
      <c r="AF1497">
        <v>14</v>
      </c>
      <c r="AG1497">
        <v>4</v>
      </c>
      <c r="AH1497">
        <v>5</v>
      </c>
      <c r="AI1497">
        <v>10</v>
      </c>
    </row>
    <row r="1498" spans="1:35" x14ac:dyDescent="0.2">
      <c r="A1498" s="102">
        <v>1498</v>
      </c>
      <c r="B1498">
        <v>1951</v>
      </c>
      <c r="C1498" t="s">
        <v>1658</v>
      </c>
      <c r="D1498" t="s">
        <v>1249</v>
      </c>
      <c r="E1498">
        <v>2525</v>
      </c>
      <c r="F1498">
        <v>2526</v>
      </c>
      <c r="G1498">
        <v>300</v>
      </c>
      <c r="H1498" t="s">
        <v>1242</v>
      </c>
      <c r="I1498">
        <v>7267</v>
      </c>
      <c r="J1498" t="s">
        <v>58</v>
      </c>
      <c r="K1498" t="s">
        <v>1256</v>
      </c>
      <c r="L1498">
        <v>2902</v>
      </c>
      <c r="M1498">
        <v>2935</v>
      </c>
      <c r="N1498">
        <v>300</v>
      </c>
      <c r="O1498" t="s">
        <v>1239</v>
      </c>
      <c r="P1498">
        <v>0.53584519336189496</v>
      </c>
      <c r="Q1498">
        <v>0.81933002057519899</v>
      </c>
      <c r="R1498">
        <v>0.42649829362650998</v>
      </c>
      <c r="S1498">
        <v>3.4397700905369803E-2</v>
      </c>
      <c r="T1498">
        <v>-1.8154955315160599</v>
      </c>
      <c r="U1498">
        <v>1.8154955315160599</v>
      </c>
      <c r="V1498">
        <v>1.77520409521737</v>
      </c>
      <c r="W1498">
        <v>-6.18</v>
      </c>
      <c r="X1498">
        <v>13.94</v>
      </c>
      <c r="Y1498">
        <v>-136948</v>
      </c>
      <c r="Z1498">
        <v>-9782</v>
      </c>
      <c r="AA1498">
        <v>-0.36</v>
      </c>
      <c r="AB1498">
        <v>14</v>
      </c>
      <c r="AC1498">
        <v>8</v>
      </c>
      <c r="AD1498">
        <v>6</v>
      </c>
      <c r="AE1498">
        <v>57.14</v>
      </c>
      <c r="AF1498">
        <v>13</v>
      </c>
      <c r="AG1498">
        <v>2</v>
      </c>
      <c r="AH1498">
        <v>4</v>
      </c>
      <c r="AI1498">
        <v>8</v>
      </c>
    </row>
    <row r="1499" spans="1:35" x14ac:dyDescent="0.2">
      <c r="A1499" s="102">
        <v>266</v>
      </c>
      <c r="B1499">
        <v>1833</v>
      </c>
      <c r="C1499" t="s">
        <v>1676</v>
      </c>
      <c r="D1499" t="s">
        <v>1249</v>
      </c>
      <c r="E1499">
        <v>2778</v>
      </c>
      <c r="F1499">
        <v>2757</v>
      </c>
      <c r="G1499">
        <v>300</v>
      </c>
      <c r="H1499" t="s">
        <v>1239</v>
      </c>
      <c r="I1499">
        <v>4927</v>
      </c>
      <c r="J1499" t="s">
        <v>1519</v>
      </c>
      <c r="K1499" t="s">
        <v>1263</v>
      </c>
      <c r="L1499">
        <v>2142</v>
      </c>
      <c r="M1499">
        <v>2146</v>
      </c>
      <c r="N1499">
        <v>400</v>
      </c>
      <c r="O1499" t="s">
        <v>1242</v>
      </c>
      <c r="P1499">
        <v>0.83713938191637405</v>
      </c>
      <c r="Q1499">
        <v>0.91927325403060001</v>
      </c>
      <c r="R1499">
        <v>0.30735063483594699</v>
      </c>
      <c r="S1499">
        <v>2.6374118487261199E-2</v>
      </c>
      <c r="T1499">
        <v>2.1123919277012</v>
      </c>
      <c r="U1499">
        <v>2.1123919277012</v>
      </c>
      <c r="V1499">
        <v>1.5613417966696901</v>
      </c>
      <c r="W1499">
        <v>8.4600000000000009</v>
      </c>
      <c r="X1499">
        <v>3.78</v>
      </c>
      <c r="Y1499">
        <v>-137843</v>
      </c>
      <c r="Z1499">
        <v>-10603</v>
      </c>
      <c r="AA1499">
        <v>-0.49</v>
      </c>
      <c r="AB1499">
        <v>13</v>
      </c>
      <c r="AC1499">
        <v>6</v>
      </c>
      <c r="AD1499">
        <v>7</v>
      </c>
      <c r="AE1499">
        <v>46.15</v>
      </c>
      <c r="AF1499">
        <v>11</v>
      </c>
      <c r="AG1499">
        <v>5</v>
      </c>
      <c r="AH1499">
        <v>6</v>
      </c>
      <c r="AI1499">
        <v>2</v>
      </c>
    </row>
    <row r="1500" spans="1:35" x14ac:dyDescent="0.2">
      <c r="A1500" s="102">
        <v>1380</v>
      </c>
      <c r="B1500">
        <v>5631</v>
      </c>
      <c r="C1500" t="s">
        <v>1457</v>
      </c>
      <c r="D1500" t="s">
        <v>1251</v>
      </c>
      <c r="E1500">
        <v>1680</v>
      </c>
      <c r="F1500">
        <v>1670</v>
      </c>
      <c r="G1500">
        <v>400</v>
      </c>
      <c r="H1500" t="s">
        <v>1242</v>
      </c>
      <c r="I1500">
        <v>6201</v>
      </c>
      <c r="J1500" t="s">
        <v>1606</v>
      </c>
      <c r="K1500" t="s">
        <v>1256</v>
      </c>
      <c r="L1500">
        <v>5990</v>
      </c>
      <c r="M1500">
        <v>6020</v>
      </c>
      <c r="N1500">
        <v>100</v>
      </c>
      <c r="O1500" t="s">
        <v>1239</v>
      </c>
      <c r="P1500">
        <v>0.68210901560871195</v>
      </c>
      <c r="Q1500">
        <v>0.83013094050219305</v>
      </c>
      <c r="R1500">
        <v>0.19937527471437799</v>
      </c>
      <c r="S1500">
        <v>4.9778462597966401E-2</v>
      </c>
      <c r="T1500">
        <v>-3.4171771732998901</v>
      </c>
      <c r="U1500">
        <v>3.4171771732998901</v>
      </c>
      <c r="V1500">
        <v>3.58873939989518</v>
      </c>
      <c r="W1500">
        <v>-21.41</v>
      </c>
      <c r="X1500">
        <v>10.96</v>
      </c>
      <c r="Y1500">
        <v>-137879</v>
      </c>
      <c r="Z1500">
        <v>-12534</v>
      </c>
      <c r="AA1500">
        <v>-1</v>
      </c>
      <c r="AB1500">
        <v>11</v>
      </c>
      <c r="AC1500">
        <v>4</v>
      </c>
      <c r="AD1500">
        <v>7</v>
      </c>
      <c r="AE1500">
        <v>36.36</v>
      </c>
      <c r="AF1500">
        <v>12</v>
      </c>
      <c r="AG1500">
        <v>3</v>
      </c>
      <c r="AH1500">
        <v>5</v>
      </c>
      <c r="AI1500">
        <v>3</v>
      </c>
    </row>
    <row r="1501" spans="1:35" x14ac:dyDescent="0.2">
      <c r="A1501" s="102">
        <v>838</v>
      </c>
      <c r="B1501">
        <v>7180</v>
      </c>
      <c r="C1501" t="s">
        <v>1068</v>
      </c>
      <c r="D1501" t="s">
        <v>1294</v>
      </c>
      <c r="E1501">
        <v>390</v>
      </c>
      <c r="F1501">
        <v>393</v>
      </c>
      <c r="G1501">
        <v>2000</v>
      </c>
      <c r="H1501" t="s">
        <v>1242</v>
      </c>
      <c r="I1501">
        <v>8309</v>
      </c>
      <c r="J1501" t="s">
        <v>861</v>
      </c>
      <c r="K1501" t="s">
        <v>1294</v>
      </c>
      <c r="L1501">
        <v>3854</v>
      </c>
      <c r="M1501">
        <v>3887</v>
      </c>
      <c r="N1501">
        <v>200</v>
      </c>
      <c r="O1501" t="s">
        <v>1239</v>
      </c>
      <c r="P1501">
        <v>0.73817382814639299</v>
      </c>
      <c r="Q1501">
        <v>0.87304766532276601</v>
      </c>
      <c r="R1501">
        <v>0.494324487608017</v>
      </c>
      <c r="S1501">
        <v>2.5149276357965501E-3</v>
      </c>
      <c r="T1501">
        <v>-2.88738587208403</v>
      </c>
      <c r="U1501">
        <v>2.88738587208403</v>
      </c>
      <c r="V1501">
        <v>3.2232038613577001</v>
      </c>
      <c r="W1501">
        <v>-10.78</v>
      </c>
      <c r="X1501">
        <v>1.1100000000000001</v>
      </c>
      <c r="Y1501">
        <v>-138737</v>
      </c>
      <c r="Z1501">
        <v>-8161</v>
      </c>
      <c r="AA1501">
        <v>-0.47</v>
      </c>
      <c r="AB1501">
        <v>17</v>
      </c>
      <c r="AC1501">
        <v>7</v>
      </c>
      <c r="AD1501">
        <v>10</v>
      </c>
      <c r="AE1501">
        <v>41.18</v>
      </c>
      <c r="AF1501">
        <v>15</v>
      </c>
      <c r="AG1501">
        <v>1</v>
      </c>
      <c r="AH1501">
        <v>4</v>
      </c>
      <c r="AI1501">
        <v>12</v>
      </c>
    </row>
    <row r="1502" spans="1:35" x14ac:dyDescent="0.2">
      <c r="A1502" s="102">
        <v>502</v>
      </c>
      <c r="B1502">
        <v>3407</v>
      </c>
      <c r="C1502" t="s">
        <v>1366</v>
      </c>
      <c r="D1502" t="s">
        <v>1263</v>
      </c>
      <c r="E1502">
        <v>951</v>
      </c>
      <c r="F1502">
        <v>986</v>
      </c>
      <c r="G1502">
        <v>900</v>
      </c>
      <c r="H1502" t="s">
        <v>1242</v>
      </c>
      <c r="I1502">
        <v>9072</v>
      </c>
      <c r="J1502" t="s">
        <v>1358</v>
      </c>
      <c r="K1502" t="s">
        <v>1359</v>
      </c>
      <c r="L1502">
        <v>2247</v>
      </c>
      <c r="M1502">
        <v>2251</v>
      </c>
      <c r="N1502">
        <v>400</v>
      </c>
      <c r="O1502" t="s">
        <v>1239</v>
      </c>
      <c r="P1502">
        <v>0.96707716375229702</v>
      </c>
      <c r="Q1502">
        <v>0.90059078374197599</v>
      </c>
      <c r="R1502">
        <v>2.5650725791524201E-4</v>
      </c>
      <c r="S1502">
        <v>2.97893064434595E-2</v>
      </c>
      <c r="T1502">
        <v>-0.68742839510006903</v>
      </c>
      <c r="U1502">
        <v>0.68742839510006903</v>
      </c>
      <c r="V1502">
        <v>1.7481571945414101</v>
      </c>
      <c r="W1502">
        <v>-1.98</v>
      </c>
      <c r="X1502">
        <v>1.44</v>
      </c>
      <c r="Y1502">
        <v>-139621</v>
      </c>
      <c r="Z1502">
        <v>-8726</v>
      </c>
      <c r="AA1502">
        <v>-0.5</v>
      </c>
      <c r="AB1502">
        <v>16</v>
      </c>
      <c r="AC1502">
        <v>6</v>
      </c>
      <c r="AD1502">
        <v>10</v>
      </c>
      <c r="AE1502">
        <v>37.5</v>
      </c>
      <c r="AF1502">
        <v>16</v>
      </c>
      <c r="AG1502">
        <v>3</v>
      </c>
      <c r="AH1502">
        <v>4</v>
      </c>
      <c r="AI1502">
        <v>9</v>
      </c>
    </row>
    <row r="1503" spans="1:35" x14ac:dyDescent="0.2">
      <c r="A1503" s="102">
        <v>957</v>
      </c>
      <c r="B1503">
        <v>4739</v>
      </c>
      <c r="C1503" t="s">
        <v>1291</v>
      </c>
      <c r="D1503" t="s">
        <v>1241</v>
      </c>
      <c r="E1503">
        <v>3195</v>
      </c>
      <c r="F1503">
        <v>3265</v>
      </c>
      <c r="G1503">
        <v>300</v>
      </c>
      <c r="H1503" t="s">
        <v>1239</v>
      </c>
      <c r="I1503">
        <v>8804</v>
      </c>
      <c r="J1503" t="s">
        <v>900</v>
      </c>
      <c r="K1503" t="s">
        <v>1260</v>
      </c>
      <c r="L1503">
        <v>1622</v>
      </c>
      <c r="M1503">
        <v>1637</v>
      </c>
      <c r="N1503">
        <v>600</v>
      </c>
      <c r="O1503" t="s">
        <v>1242</v>
      </c>
      <c r="P1503">
        <v>0.76321411444343101</v>
      </c>
      <c r="Q1503">
        <v>0.86263478442349595</v>
      </c>
      <c r="R1503">
        <v>7.7718524784078204E-3</v>
      </c>
      <c r="S1503" s="15">
        <v>9.1655739117166998E-2</v>
      </c>
      <c r="T1503">
        <v>2.3572590893178398</v>
      </c>
      <c r="U1503">
        <v>2.3572590893178398</v>
      </c>
      <c r="V1503">
        <v>2.2605276242692498</v>
      </c>
      <c r="W1503">
        <v>6.69</v>
      </c>
      <c r="X1503">
        <v>0.28000000000000003</v>
      </c>
      <c r="Y1503">
        <v>-139740</v>
      </c>
      <c r="Z1503">
        <v>-7763</v>
      </c>
      <c r="AA1503">
        <v>-0.46</v>
      </c>
      <c r="AB1503">
        <v>18</v>
      </c>
      <c r="AC1503">
        <v>8</v>
      </c>
      <c r="AD1503">
        <v>10</v>
      </c>
      <c r="AE1503">
        <v>44.44</v>
      </c>
      <c r="AF1503">
        <v>12</v>
      </c>
      <c r="AG1503">
        <v>6</v>
      </c>
      <c r="AH1503">
        <v>7</v>
      </c>
      <c r="AI1503">
        <v>5</v>
      </c>
    </row>
    <row r="1504" spans="1:35" x14ac:dyDescent="0.2">
      <c r="A1504" s="102">
        <v>583</v>
      </c>
      <c r="B1504">
        <v>3880</v>
      </c>
      <c r="C1504" t="s">
        <v>1184</v>
      </c>
      <c r="D1504" t="s">
        <v>1453</v>
      </c>
      <c r="E1504">
        <v>1420</v>
      </c>
      <c r="F1504">
        <v>1431</v>
      </c>
      <c r="G1504">
        <v>700</v>
      </c>
      <c r="H1504" t="s">
        <v>1239</v>
      </c>
      <c r="I1504">
        <v>9706</v>
      </c>
      <c r="J1504" t="s">
        <v>1363</v>
      </c>
      <c r="K1504" t="s">
        <v>1260</v>
      </c>
      <c r="L1504">
        <v>4800</v>
      </c>
      <c r="M1504">
        <v>4760</v>
      </c>
      <c r="N1504">
        <v>200</v>
      </c>
      <c r="O1504" t="s">
        <v>1242</v>
      </c>
      <c r="P1504">
        <v>0.77749952128549704</v>
      </c>
      <c r="Q1504">
        <v>0.89494759270413005</v>
      </c>
      <c r="R1504">
        <v>0.22908271054774201</v>
      </c>
      <c r="S1504">
        <v>5.9004554145089599E-3</v>
      </c>
      <c r="T1504">
        <v>2.5661296587262101</v>
      </c>
      <c r="U1504">
        <v>2.5661296587262101</v>
      </c>
      <c r="V1504">
        <v>1.2200470697239301</v>
      </c>
      <c r="W1504">
        <v>11.8</v>
      </c>
      <c r="X1504">
        <v>5.22</v>
      </c>
      <c r="Y1504">
        <v>-140126</v>
      </c>
      <c r="Z1504">
        <v>-8758</v>
      </c>
      <c r="AA1504">
        <v>-0.38</v>
      </c>
      <c r="AB1504">
        <v>16</v>
      </c>
      <c r="AC1504">
        <v>8</v>
      </c>
      <c r="AD1504">
        <v>8</v>
      </c>
      <c r="AE1504">
        <v>50</v>
      </c>
      <c r="AF1504">
        <v>12</v>
      </c>
      <c r="AG1504">
        <v>4</v>
      </c>
      <c r="AH1504">
        <v>5</v>
      </c>
      <c r="AI1504">
        <v>7</v>
      </c>
    </row>
    <row r="1505" spans="1:35" x14ac:dyDescent="0.2">
      <c r="A1505" s="102">
        <v>388</v>
      </c>
      <c r="B1505">
        <v>5233</v>
      </c>
      <c r="C1505" t="s">
        <v>1437</v>
      </c>
      <c r="D1505" t="s">
        <v>1238</v>
      </c>
      <c r="E1505">
        <v>2745</v>
      </c>
      <c r="F1505">
        <v>2781</v>
      </c>
      <c r="G1505">
        <v>300</v>
      </c>
      <c r="H1505" t="s">
        <v>1239</v>
      </c>
      <c r="I1505">
        <v>8377</v>
      </c>
      <c r="J1505" t="s">
        <v>1360</v>
      </c>
      <c r="K1505" t="s">
        <v>1294</v>
      </c>
      <c r="L1505">
        <v>970</v>
      </c>
      <c r="M1505">
        <v>971</v>
      </c>
      <c r="N1505">
        <v>900</v>
      </c>
      <c r="O1505" t="s">
        <v>1242</v>
      </c>
      <c r="P1505">
        <v>0.86497155258147396</v>
      </c>
      <c r="Q1505">
        <v>0.908109108944263</v>
      </c>
      <c r="R1505">
        <v>0.237701468427822</v>
      </c>
      <c r="S1505">
        <v>2.58897188877148E-2</v>
      </c>
      <c r="T1505">
        <v>5.4970732419515701E-2</v>
      </c>
      <c r="U1505">
        <v>5.4970732419515701E-2</v>
      </c>
      <c r="V1505" s="15">
        <v>0.21663649510244301</v>
      </c>
      <c r="W1505">
        <v>0.13</v>
      </c>
      <c r="X1505">
        <v>4.75</v>
      </c>
      <c r="Y1505">
        <v>-141715</v>
      </c>
      <c r="Z1505">
        <v>-7086</v>
      </c>
      <c r="AA1505">
        <v>-0.38</v>
      </c>
      <c r="AB1505">
        <v>20</v>
      </c>
      <c r="AC1505">
        <v>9</v>
      </c>
      <c r="AD1505">
        <v>11</v>
      </c>
      <c r="AE1505">
        <v>45</v>
      </c>
      <c r="AF1505">
        <v>11</v>
      </c>
      <c r="AG1505">
        <v>7</v>
      </c>
      <c r="AH1505">
        <v>9</v>
      </c>
      <c r="AI1505">
        <v>4</v>
      </c>
    </row>
    <row r="1506" spans="1:35" x14ac:dyDescent="0.2">
      <c r="A1506" s="102">
        <v>1026</v>
      </c>
      <c r="B1506">
        <v>3865</v>
      </c>
      <c r="C1506" t="s">
        <v>1189</v>
      </c>
      <c r="D1506" t="s">
        <v>1453</v>
      </c>
      <c r="E1506">
        <v>460</v>
      </c>
      <c r="F1506">
        <v>476</v>
      </c>
      <c r="G1506">
        <v>2000</v>
      </c>
      <c r="H1506" t="s">
        <v>1239</v>
      </c>
      <c r="I1506">
        <v>8273</v>
      </c>
      <c r="J1506" t="s">
        <v>1361</v>
      </c>
      <c r="K1506" t="s">
        <v>1264</v>
      </c>
      <c r="L1506">
        <v>3175</v>
      </c>
      <c r="M1506">
        <v>3150</v>
      </c>
      <c r="N1506">
        <v>300</v>
      </c>
      <c r="O1506" t="s">
        <v>1242</v>
      </c>
      <c r="P1506">
        <v>0.93996647693296798</v>
      </c>
      <c r="Q1506">
        <v>0.85695526811499301</v>
      </c>
      <c r="R1506">
        <v>0.25275661335202798</v>
      </c>
      <c r="S1506">
        <v>2.57016472247735E-2</v>
      </c>
      <c r="T1506">
        <v>1.5919080801488199</v>
      </c>
      <c r="U1506">
        <v>1.5919080801488199</v>
      </c>
      <c r="V1506">
        <v>1.2532322003332199</v>
      </c>
      <c r="W1506">
        <v>6.72</v>
      </c>
      <c r="X1506">
        <v>0.74</v>
      </c>
      <c r="Y1506">
        <v>-142139</v>
      </c>
      <c r="Z1506">
        <v>-6461</v>
      </c>
      <c r="AA1506">
        <v>-0.25</v>
      </c>
      <c r="AB1506">
        <v>22</v>
      </c>
      <c r="AC1506">
        <v>9</v>
      </c>
      <c r="AD1506">
        <v>13</v>
      </c>
      <c r="AE1506">
        <v>40.909999999999997</v>
      </c>
      <c r="AF1506">
        <v>11</v>
      </c>
      <c r="AG1506">
        <v>7</v>
      </c>
      <c r="AH1506">
        <v>8</v>
      </c>
      <c r="AI1506">
        <v>7</v>
      </c>
    </row>
    <row r="1507" spans="1:35" x14ac:dyDescent="0.2">
      <c r="A1507" s="102">
        <v>303</v>
      </c>
      <c r="B1507">
        <v>4534</v>
      </c>
      <c r="C1507" t="s">
        <v>1490</v>
      </c>
      <c r="D1507" t="s">
        <v>1261</v>
      </c>
      <c r="E1507">
        <v>4110</v>
      </c>
      <c r="F1507">
        <v>4065</v>
      </c>
      <c r="G1507">
        <v>200</v>
      </c>
      <c r="H1507" t="s">
        <v>1242</v>
      </c>
      <c r="I1507">
        <v>7182</v>
      </c>
      <c r="J1507" t="s">
        <v>1354</v>
      </c>
      <c r="K1507" t="s">
        <v>1294</v>
      </c>
      <c r="L1507">
        <v>993</v>
      </c>
      <c r="M1507">
        <v>991</v>
      </c>
      <c r="N1507">
        <v>800</v>
      </c>
      <c r="O1507" t="s">
        <v>1239</v>
      </c>
      <c r="P1507">
        <v>0.84339384774883497</v>
      </c>
      <c r="Q1507">
        <v>0.91538478489831498</v>
      </c>
      <c r="R1507" s="15">
        <v>0.21928381029900201</v>
      </c>
      <c r="S1507">
        <v>5.0159044900929803E-2</v>
      </c>
      <c r="T1507">
        <v>-0.88555838589222002</v>
      </c>
      <c r="U1507">
        <v>0.88555838589222002</v>
      </c>
      <c r="V1507">
        <v>0.55968941267513195</v>
      </c>
      <c r="W1507">
        <v>-2.02</v>
      </c>
      <c r="X1507">
        <v>2.48</v>
      </c>
      <c r="Y1507">
        <v>-142757</v>
      </c>
      <c r="Z1507">
        <v>-7514</v>
      </c>
      <c r="AA1507">
        <v>-0.49</v>
      </c>
      <c r="AB1507">
        <v>19</v>
      </c>
      <c r="AC1507">
        <v>8</v>
      </c>
      <c r="AD1507">
        <v>11</v>
      </c>
      <c r="AE1507">
        <v>42.11</v>
      </c>
      <c r="AF1507">
        <v>12</v>
      </c>
      <c r="AG1507">
        <v>3</v>
      </c>
      <c r="AH1507">
        <v>7</v>
      </c>
      <c r="AI1507">
        <v>9</v>
      </c>
    </row>
    <row r="1508" spans="1:35" x14ac:dyDescent="0.2">
      <c r="A1508" s="102">
        <v>1273</v>
      </c>
      <c r="B1508">
        <v>3048</v>
      </c>
      <c r="C1508" t="s">
        <v>1552</v>
      </c>
      <c r="D1508" t="s">
        <v>1264</v>
      </c>
      <c r="E1508">
        <v>1031</v>
      </c>
      <c r="F1508">
        <v>1036</v>
      </c>
      <c r="G1508">
        <v>1000</v>
      </c>
      <c r="H1508" t="s">
        <v>1242</v>
      </c>
      <c r="I1508">
        <v>8002</v>
      </c>
      <c r="J1508" t="s">
        <v>27</v>
      </c>
      <c r="K1508" t="s">
        <v>1246</v>
      </c>
      <c r="L1508">
        <v>750</v>
      </c>
      <c r="M1508">
        <v>757.5</v>
      </c>
      <c r="N1508">
        <v>1400</v>
      </c>
      <c r="O1508" t="s">
        <v>1239</v>
      </c>
      <c r="P1508">
        <v>0.81383260221549603</v>
      </c>
      <c r="Q1508">
        <v>0.83913529440822998</v>
      </c>
      <c r="R1508">
        <v>6.0164990070191299E-2</v>
      </c>
      <c r="S1508">
        <v>5.8600489645888798E-3</v>
      </c>
      <c r="T1508">
        <v>-2.8658743887467701</v>
      </c>
      <c r="U1508">
        <v>2.8658743887467701</v>
      </c>
      <c r="V1508">
        <v>3.25979733359372</v>
      </c>
      <c r="W1508">
        <v>-10.63</v>
      </c>
      <c r="X1508">
        <v>2.36</v>
      </c>
      <c r="Y1508">
        <v>-143974</v>
      </c>
      <c r="Z1508">
        <v>-7999</v>
      </c>
      <c r="AA1508">
        <v>-0.42</v>
      </c>
      <c r="AB1508">
        <v>18</v>
      </c>
      <c r="AC1508">
        <v>9</v>
      </c>
      <c r="AD1508">
        <v>9</v>
      </c>
      <c r="AE1508">
        <v>50</v>
      </c>
      <c r="AF1508">
        <v>10</v>
      </c>
      <c r="AG1508">
        <v>7</v>
      </c>
      <c r="AH1508">
        <v>7</v>
      </c>
      <c r="AI1508">
        <v>4</v>
      </c>
    </row>
    <row r="1509" spans="1:35" x14ac:dyDescent="0.2">
      <c r="A1509" s="102">
        <v>335</v>
      </c>
      <c r="B1509">
        <v>4004</v>
      </c>
      <c r="C1509" t="s">
        <v>1431</v>
      </c>
      <c r="D1509" t="s">
        <v>1263</v>
      </c>
      <c r="E1509">
        <v>2506</v>
      </c>
      <c r="F1509">
        <v>2572</v>
      </c>
      <c r="G1509">
        <v>400</v>
      </c>
      <c r="H1509" t="s">
        <v>1242</v>
      </c>
      <c r="I1509">
        <v>7976</v>
      </c>
      <c r="J1509" t="s">
        <v>1289</v>
      </c>
      <c r="K1509" t="s">
        <v>1262</v>
      </c>
      <c r="L1509">
        <v>1508</v>
      </c>
      <c r="M1509">
        <v>1540</v>
      </c>
      <c r="N1509">
        <v>700</v>
      </c>
      <c r="O1509" t="s">
        <v>1239</v>
      </c>
      <c r="P1509">
        <v>0.78835530803350795</v>
      </c>
      <c r="Q1509">
        <v>0.91205975536633899</v>
      </c>
      <c r="R1509">
        <v>0.36573793640722402</v>
      </c>
      <c r="S1509">
        <v>1.7949666634264901E-2</v>
      </c>
      <c r="T1509">
        <v>-0.80628361463927301</v>
      </c>
      <c r="U1509">
        <v>0.80628361463927301</v>
      </c>
      <c r="V1509">
        <v>0.81021754427523796</v>
      </c>
      <c r="W1509">
        <v>-2.97</v>
      </c>
      <c r="X1509">
        <v>4.78</v>
      </c>
      <c r="Y1509">
        <v>-144161</v>
      </c>
      <c r="Z1509">
        <v>-7587</v>
      </c>
      <c r="AA1509">
        <v>-0.43</v>
      </c>
      <c r="AB1509">
        <v>19</v>
      </c>
      <c r="AC1509">
        <v>8</v>
      </c>
      <c r="AD1509">
        <v>11</v>
      </c>
      <c r="AE1509">
        <v>42.11</v>
      </c>
      <c r="AF1509">
        <v>9</v>
      </c>
      <c r="AG1509">
        <v>7</v>
      </c>
      <c r="AH1509">
        <v>10</v>
      </c>
      <c r="AI1509">
        <v>2</v>
      </c>
    </row>
    <row r="1510" spans="1:35" x14ac:dyDescent="0.2">
      <c r="A1510" s="102">
        <v>40</v>
      </c>
      <c r="B1510">
        <v>1333</v>
      </c>
      <c r="C1510" t="s">
        <v>1356</v>
      </c>
      <c r="D1510" t="s">
        <v>1357</v>
      </c>
      <c r="E1510">
        <v>2478</v>
      </c>
      <c r="F1510">
        <v>2438</v>
      </c>
      <c r="G1510">
        <v>400</v>
      </c>
      <c r="H1510" t="s">
        <v>1239</v>
      </c>
      <c r="I1510">
        <v>3765</v>
      </c>
      <c r="J1510" t="s">
        <v>1525</v>
      </c>
      <c r="K1510" t="s">
        <v>1241</v>
      </c>
      <c r="L1510">
        <v>1791</v>
      </c>
      <c r="M1510">
        <v>1826</v>
      </c>
      <c r="N1510">
        <v>500</v>
      </c>
      <c r="O1510" t="s">
        <v>1242</v>
      </c>
      <c r="P1510">
        <v>0.93323968895648601</v>
      </c>
      <c r="Q1510">
        <v>0.95807266772886801</v>
      </c>
      <c r="R1510">
        <v>1.22512699286674E-3</v>
      </c>
      <c r="S1510">
        <v>1.00653617846402E-2</v>
      </c>
      <c r="T1510">
        <v>1.89214988300737</v>
      </c>
      <c r="U1510">
        <v>1.89214988300737</v>
      </c>
      <c r="V1510">
        <v>2.1903763859368701</v>
      </c>
      <c r="W1510">
        <v>7.57</v>
      </c>
      <c r="X1510">
        <v>6.38</v>
      </c>
      <c r="Y1510">
        <v>-144369</v>
      </c>
      <c r="Z1510">
        <v>-10312</v>
      </c>
      <c r="AA1510">
        <v>-0.41</v>
      </c>
      <c r="AB1510">
        <v>14</v>
      </c>
      <c r="AC1510">
        <v>8</v>
      </c>
      <c r="AD1510">
        <v>6</v>
      </c>
      <c r="AE1510">
        <v>57.14</v>
      </c>
      <c r="AF1510">
        <v>10</v>
      </c>
      <c r="AG1510">
        <v>5</v>
      </c>
      <c r="AH1510">
        <v>5</v>
      </c>
      <c r="AI1510">
        <v>4</v>
      </c>
    </row>
    <row r="1511" spans="1:35" x14ac:dyDescent="0.2">
      <c r="A1511" s="102">
        <v>1423</v>
      </c>
      <c r="B1511">
        <v>2427</v>
      </c>
      <c r="C1511" t="s">
        <v>1502</v>
      </c>
      <c r="D1511" t="s">
        <v>1253</v>
      </c>
      <c r="E1511">
        <v>915</v>
      </c>
      <c r="F1511">
        <v>894</v>
      </c>
      <c r="G1511">
        <v>1200</v>
      </c>
      <c r="H1511" t="s">
        <v>1242</v>
      </c>
      <c r="I1511">
        <v>9716</v>
      </c>
      <c r="J1511" t="s">
        <v>1438</v>
      </c>
      <c r="K1511" t="s">
        <v>1253</v>
      </c>
      <c r="L1511">
        <v>1074</v>
      </c>
      <c r="M1511">
        <v>1096</v>
      </c>
      <c r="N1511">
        <v>1000</v>
      </c>
      <c r="O1511" t="s">
        <v>1239</v>
      </c>
      <c r="P1511">
        <v>0.94463478397860801</v>
      </c>
      <c r="Q1511">
        <v>0.82582821053049804</v>
      </c>
      <c r="R1511">
        <v>9.5962197161787E-2</v>
      </c>
      <c r="S1511">
        <v>4.5212100572316803E-2</v>
      </c>
      <c r="T1511">
        <v>-0.24230284042313999</v>
      </c>
      <c r="U1511">
        <v>0.24230284042313999</v>
      </c>
      <c r="V1511">
        <v>0.58487965185720303</v>
      </c>
      <c r="W1511">
        <v>-0.82</v>
      </c>
      <c r="X1511">
        <v>2.12</v>
      </c>
      <c r="Y1511">
        <v>-145065</v>
      </c>
      <c r="Z1511">
        <v>-6908</v>
      </c>
      <c r="AA1511">
        <v>-0.33</v>
      </c>
      <c r="AB1511">
        <v>21</v>
      </c>
      <c r="AC1511">
        <v>11</v>
      </c>
      <c r="AD1511">
        <v>10</v>
      </c>
      <c r="AE1511">
        <v>52.38</v>
      </c>
      <c r="AF1511">
        <v>8</v>
      </c>
      <c r="AG1511">
        <v>10</v>
      </c>
      <c r="AH1511">
        <v>9</v>
      </c>
      <c r="AI1511">
        <v>2</v>
      </c>
    </row>
    <row r="1512" spans="1:35" x14ac:dyDescent="0.2">
      <c r="A1512" s="102">
        <v>1120</v>
      </c>
      <c r="B1512">
        <v>4061</v>
      </c>
      <c r="C1512" t="s">
        <v>1473</v>
      </c>
      <c r="D1512" t="s">
        <v>1263</v>
      </c>
      <c r="E1512">
        <v>2818</v>
      </c>
      <c r="F1512">
        <v>2847</v>
      </c>
      <c r="G1512">
        <v>300</v>
      </c>
      <c r="H1512" t="s">
        <v>1242</v>
      </c>
      <c r="I1512">
        <v>4183</v>
      </c>
      <c r="J1512" t="s">
        <v>1432</v>
      </c>
      <c r="K1512" t="s">
        <v>1263</v>
      </c>
      <c r="L1512">
        <v>2400</v>
      </c>
      <c r="M1512">
        <v>2450</v>
      </c>
      <c r="N1512">
        <v>300</v>
      </c>
      <c r="O1512" t="s">
        <v>1239</v>
      </c>
      <c r="P1512">
        <v>0.85167989933180399</v>
      </c>
      <c r="Q1512">
        <v>0.84980521875592896</v>
      </c>
      <c r="R1512" s="15">
        <v>0.48056390072051303</v>
      </c>
      <c r="S1512">
        <v>4.40157360065686E-2</v>
      </c>
      <c r="T1512">
        <v>-1.8227712421362501</v>
      </c>
      <c r="U1512">
        <v>1.8227712421362501</v>
      </c>
      <c r="V1512">
        <v>2.0340933199845699</v>
      </c>
      <c r="W1512">
        <v>-4.57</v>
      </c>
      <c r="X1512">
        <v>13.94</v>
      </c>
      <c r="Y1512">
        <v>-145197</v>
      </c>
      <c r="Z1512">
        <v>-18150</v>
      </c>
      <c r="AA1512">
        <v>-0.97</v>
      </c>
      <c r="AB1512">
        <v>8</v>
      </c>
      <c r="AC1512">
        <v>3</v>
      </c>
      <c r="AD1512">
        <v>5</v>
      </c>
      <c r="AE1512">
        <v>37.5</v>
      </c>
      <c r="AF1512">
        <v>16</v>
      </c>
      <c r="AG1512">
        <v>2</v>
      </c>
      <c r="AH1512">
        <v>1</v>
      </c>
      <c r="AI1512">
        <v>5</v>
      </c>
    </row>
    <row r="1513" spans="1:35" x14ac:dyDescent="0.2">
      <c r="A1513" s="102">
        <v>520</v>
      </c>
      <c r="B1513">
        <v>6457</v>
      </c>
      <c r="C1513" t="s">
        <v>1563</v>
      </c>
      <c r="D1513" t="s">
        <v>1251</v>
      </c>
      <c r="E1513">
        <v>3095</v>
      </c>
      <c r="F1513">
        <v>3085</v>
      </c>
      <c r="G1513">
        <v>300</v>
      </c>
      <c r="H1513" t="s">
        <v>1239</v>
      </c>
      <c r="I1513">
        <v>9684</v>
      </c>
      <c r="J1513" t="s">
        <v>1421</v>
      </c>
      <c r="K1513" t="s">
        <v>1241</v>
      </c>
      <c r="L1513">
        <v>4715</v>
      </c>
      <c r="M1513">
        <v>4725</v>
      </c>
      <c r="N1513">
        <v>200</v>
      </c>
      <c r="O1513" t="s">
        <v>1242</v>
      </c>
      <c r="P1513">
        <v>0.77241786151330305</v>
      </c>
      <c r="Q1513">
        <v>0.899000465358473</v>
      </c>
      <c r="R1513">
        <v>0.131979000477009</v>
      </c>
      <c r="S1513">
        <v>3.5326463894003603E-2</v>
      </c>
      <c r="T1513">
        <v>1.25078753369707</v>
      </c>
      <c r="U1513">
        <v>1.25078753369707</v>
      </c>
      <c r="V1513">
        <v>1.2146153964352899</v>
      </c>
      <c r="W1513">
        <v>5.26</v>
      </c>
      <c r="X1513">
        <v>2.06</v>
      </c>
      <c r="Y1513">
        <v>-145225</v>
      </c>
      <c r="Z1513">
        <v>-11171</v>
      </c>
      <c r="AA1513">
        <v>-0.22</v>
      </c>
      <c r="AB1513">
        <v>13</v>
      </c>
      <c r="AC1513">
        <v>7</v>
      </c>
      <c r="AD1513">
        <v>6</v>
      </c>
      <c r="AE1513">
        <v>53.85</v>
      </c>
      <c r="AF1513">
        <v>9</v>
      </c>
      <c r="AG1513">
        <v>6</v>
      </c>
      <c r="AH1513">
        <v>5</v>
      </c>
      <c r="AI1513">
        <v>2</v>
      </c>
    </row>
    <row r="1514" spans="1:35" x14ac:dyDescent="0.2">
      <c r="A1514" s="102">
        <v>1150</v>
      </c>
      <c r="B1514">
        <v>4502</v>
      </c>
      <c r="C1514" t="s">
        <v>1511</v>
      </c>
      <c r="D1514" t="s">
        <v>1261</v>
      </c>
      <c r="E1514">
        <v>4023</v>
      </c>
      <c r="F1514">
        <v>4067</v>
      </c>
      <c r="G1514">
        <v>200</v>
      </c>
      <c r="H1514" t="s">
        <v>1242</v>
      </c>
      <c r="I1514">
        <v>8002</v>
      </c>
      <c r="J1514" t="s">
        <v>27</v>
      </c>
      <c r="K1514" t="s">
        <v>1246</v>
      </c>
      <c r="L1514">
        <v>750</v>
      </c>
      <c r="M1514">
        <v>757.5</v>
      </c>
      <c r="N1514">
        <v>1100</v>
      </c>
      <c r="O1514" t="s">
        <v>1239</v>
      </c>
      <c r="P1514">
        <v>0.76801148948437503</v>
      </c>
      <c r="Q1514">
        <v>0.84821069432380403</v>
      </c>
      <c r="R1514">
        <v>6.0587998149820001E-2</v>
      </c>
      <c r="S1514">
        <v>6.1737341404726802E-2</v>
      </c>
      <c r="T1514">
        <v>-0.38610955033049399</v>
      </c>
      <c r="U1514">
        <v>0.38610955033049399</v>
      </c>
      <c r="V1514">
        <v>0.411142190688428</v>
      </c>
      <c r="W1514">
        <v>-0.69</v>
      </c>
      <c r="X1514">
        <v>2.44</v>
      </c>
      <c r="Y1514">
        <v>-145674</v>
      </c>
      <c r="Z1514">
        <v>-9105</v>
      </c>
      <c r="AA1514">
        <v>-0.36</v>
      </c>
      <c r="AB1514">
        <v>16</v>
      </c>
      <c r="AC1514">
        <v>7</v>
      </c>
      <c r="AD1514">
        <v>9</v>
      </c>
      <c r="AE1514">
        <v>43.75</v>
      </c>
      <c r="AF1514">
        <v>14</v>
      </c>
      <c r="AG1514">
        <v>3</v>
      </c>
      <c r="AH1514">
        <v>5</v>
      </c>
      <c r="AI1514">
        <v>8</v>
      </c>
    </row>
    <row r="1515" spans="1:35" x14ac:dyDescent="0.2">
      <c r="A1515" s="102">
        <v>626</v>
      </c>
      <c r="B1515">
        <v>8267</v>
      </c>
      <c r="C1515" t="s">
        <v>218</v>
      </c>
      <c r="D1515" t="s">
        <v>1264</v>
      </c>
      <c r="E1515">
        <v>2227</v>
      </c>
      <c r="F1515">
        <v>2227</v>
      </c>
      <c r="G1515">
        <v>400</v>
      </c>
      <c r="H1515" t="s">
        <v>1242</v>
      </c>
      <c r="I1515">
        <v>8697</v>
      </c>
      <c r="J1515" t="s">
        <v>895</v>
      </c>
      <c r="K1515" t="s">
        <v>1245</v>
      </c>
      <c r="L1515">
        <v>1900</v>
      </c>
      <c r="M1515">
        <v>1905</v>
      </c>
      <c r="N1515">
        <v>500</v>
      </c>
      <c r="O1515" t="s">
        <v>1239</v>
      </c>
      <c r="P1515">
        <v>0.56902370516433598</v>
      </c>
      <c r="Q1515">
        <v>0.89077387669478103</v>
      </c>
      <c r="R1515">
        <v>5.1490730752297403E-2</v>
      </c>
      <c r="S1515">
        <v>7.8123839947711493E-2</v>
      </c>
      <c r="T1515">
        <v>-0.13592856764480901</v>
      </c>
      <c r="U1515">
        <v>0.13592856764480901</v>
      </c>
      <c r="V1515">
        <v>0.30771296932546299</v>
      </c>
      <c r="W1515">
        <v>-0.38</v>
      </c>
      <c r="X1515">
        <v>6.93</v>
      </c>
      <c r="Y1515">
        <v>-146549</v>
      </c>
      <c r="Z1515">
        <v>-7327</v>
      </c>
      <c r="AA1515">
        <v>-0.38</v>
      </c>
      <c r="AB1515">
        <v>20</v>
      </c>
      <c r="AC1515">
        <v>10</v>
      </c>
      <c r="AD1515">
        <v>10</v>
      </c>
      <c r="AE1515">
        <v>50</v>
      </c>
      <c r="AF1515">
        <v>14</v>
      </c>
      <c r="AG1515">
        <v>3</v>
      </c>
      <c r="AH1515">
        <v>5</v>
      </c>
      <c r="AI1515">
        <v>12</v>
      </c>
    </row>
    <row r="1516" spans="1:35" x14ac:dyDescent="0.2">
      <c r="A1516" s="102">
        <v>1452</v>
      </c>
      <c r="B1516">
        <v>1861</v>
      </c>
      <c r="C1516" t="s">
        <v>1684</v>
      </c>
      <c r="D1516" t="s">
        <v>1249</v>
      </c>
      <c r="E1516">
        <v>3015</v>
      </c>
      <c r="F1516">
        <v>3085</v>
      </c>
      <c r="G1516">
        <v>300</v>
      </c>
      <c r="H1516" t="s">
        <v>1239</v>
      </c>
      <c r="I1516">
        <v>4502</v>
      </c>
      <c r="J1516" t="s">
        <v>1511</v>
      </c>
      <c r="K1516" t="s">
        <v>1261</v>
      </c>
      <c r="L1516">
        <v>4023</v>
      </c>
      <c r="M1516">
        <v>4067</v>
      </c>
      <c r="N1516">
        <v>200</v>
      </c>
      <c r="O1516" t="s">
        <v>1242</v>
      </c>
      <c r="P1516">
        <v>0.66808160129240501</v>
      </c>
      <c r="Q1516">
        <v>0.82355606091207501</v>
      </c>
      <c r="R1516">
        <v>0.28480682243345501</v>
      </c>
      <c r="S1516">
        <v>7.39521033488824E-2</v>
      </c>
      <c r="T1516">
        <v>0.36074247888127198</v>
      </c>
      <c r="U1516">
        <v>0.36074247888127198</v>
      </c>
      <c r="V1516">
        <v>3.4865783915738302E-2</v>
      </c>
      <c r="W1516">
        <v>0.93</v>
      </c>
      <c r="X1516">
        <v>13.78</v>
      </c>
      <c r="Y1516">
        <v>-146737</v>
      </c>
      <c r="Z1516">
        <v>-12228</v>
      </c>
      <c r="AA1516">
        <v>-0.6</v>
      </c>
      <c r="AB1516">
        <v>12</v>
      </c>
      <c r="AC1516">
        <v>6</v>
      </c>
      <c r="AD1516">
        <v>6</v>
      </c>
      <c r="AE1516">
        <v>50</v>
      </c>
      <c r="AF1516">
        <v>12</v>
      </c>
      <c r="AG1516">
        <v>2</v>
      </c>
      <c r="AH1516">
        <v>4</v>
      </c>
      <c r="AI1516">
        <v>6</v>
      </c>
    </row>
    <row r="1517" spans="1:35" x14ac:dyDescent="0.2">
      <c r="A1517" s="102">
        <v>1663</v>
      </c>
      <c r="B1517">
        <v>6302</v>
      </c>
      <c r="C1517" t="s">
        <v>1495</v>
      </c>
      <c r="D1517" t="s">
        <v>1251</v>
      </c>
      <c r="E1517">
        <v>2488</v>
      </c>
      <c r="F1517">
        <v>2500</v>
      </c>
      <c r="G1517">
        <v>400</v>
      </c>
      <c r="H1517" t="s">
        <v>1242</v>
      </c>
      <c r="I1517">
        <v>9501</v>
      </c>
      <c r="J1517" t="s">
        <v>1298</v>
      </c>
      <c r="K1517" t="s">
        <v>1296</v>
      </c>
      <c r="L1517">
        <v>425</v>
      </c>
      <c r="M1517">
        <v>428</v>
      </c>
      <c r="N1517">
        <v>2300</v>
      </c>
      <c r="O1517" t="s">
        <v>1239</v>
      </c>
      <c r="P1517">
        <v>0.58511119021929103</v>
      </c>
      <c r="Q1517">
        <v>0.80383410668986299</v>
      </c>
      <c r="R1517">
        <v>0.16961196365464801</v>
      </c>
      <c r="S1517">
        <v>1.48319216656885E-2</v>
      </c>
      <c r="T1517">
        <v>-2.5464898179540398</v>
      </c>
      <c r="U1517">
        <v>2.5464898179540398</v>
      </c>
      <c r="V1517">
        <v>1.95382570847099</v>
      </c>
      <c r="W1517">
        <v>-13.28</v>
      </c>
      <c r="X1517">
        <v>1.56</v>
      </c>
      <c r="Y1517">
        <v>-148405</v>
      </c>
      <c r="Z1517">
        <v>-8245</v>
      </c>
      <c r="AA1517">
        <v>-0.63</v>
      </c>
      <c r="AB1517">
        <v>18</v>
      </c>
      <c r="AC1517">
        <v>7</v>
      </c>
      <c r="AD1517">
        <v>11</v>
      </c>
      <c r="AE1517">
        <v>38.89</v>
      </c>
      <c r="AF1517">
        <v>11</v>
      </c>
      <c r="AG1517">
        <v>6</v>
      </c>
      <c r="AH1517">
        <v>6</v>
      </c>
      <c r="AI1517">
        <v>6</v>
      </c>
    </row>
    <row r="1518" spans="1:35" x14ac:dyDescent="0.2">
      <c r="A1518" s="102">
        <v>348</v>
      </c>
      <c r="B1518">
        <v>2001</v>
      </c>
      <c r="C1518" t="s">
        <v>1160</v>
      </c>
      <c r="D1518" t="s">
        <v>1266</v>
      </c>
      <c r="E1518">
        <v>1630</v>
      </c>
      <c r="F1518">
        <v>1606</v>
      </c>
      <c r="G1518">
        <v>600</v>
      </c>
      <c r="H1518" t="s">
        <v>1239</v>
      </c>
      <c r="I1518">
        <v>5406</v>
      </c>
      <c r="J1518" t="s">
        <v>1569</v>
      </c>
      <c r="K1518" t="s">
        <v>1292</v>
      </c>
      <c r="L1518">
        <v>426</v>
      </c>
      <c r="M1518">
        <v>427</v>
      </c>
      <c r="N1518">
        <v>2300</v>
      </c>
      <c r="O1518" t="s">
        <v>1242</v>
      </c>
      <c r="P1518">
        <v>0.83382401906847803</v>
      </c>
      <c r="Q1518">
        <v>0.91053605650358904</v>
      </c>
      <c r="R1518">
        <v>3.4869074403838698E-2</v>
      </c>
      <c r="S1518">
        <v>1.5761654841959499E-2</v>
      </c>
      <c r="T1518">
        <v>2.94277957659419</v>
      </c>
      <c r="U1518">
        <v>2.94277957659419</v>
      </c>
      <c r="V1518">
        <v>2.7623592628557798</v>
      </c>
      <c r="W1518">
        <v>18.399999999999999</v>
      </c>
      <c r="X1518">
        <v>1.92</v>
      </c>
      <c r="Y1518">
        <v>-148539</v>
      </c>
      <c r="Z1518">
        <v>-5942</v>
      </c>
      <c r="AA1518">
        <v>-0.27</v>
      </c>
      <c r="AB1518">
        <v>25</v>
      </c>
      <c r="AC1518">
        <v>12</v>
      </c>
      <c r="AD1518">
        <v>13</v>
      </c>
      <c r="AE1518">
        <v>48</v>
      </c>
      <c r="AF1518">
        <v>10</v>
      </c>
      <c r="AG1518">
        <v>12</v>
      </c>
      <c r="AH1518">
        <v>12</v>
      </c>
      <c r="AI1518">
        <v>1</v>
      </c>
    </row>
    <row r="1519" spans="1:35" x14ac:dyDescent="0.2">
      <c r="A1519" s="102">
        <v>1014</v>
      </c>
      <c r="B1519">
        <v>4061</v>
      </c>
      <c r="C1519" t="s">
        <v>1473</v>
      </c>
      <c r="D1519" t="s">
        <v>1263</v>
      </c>
      <c r="E1519">
        <v>2818</v>
      </c>
      <c r="F1519">
        <v>2847</v>
      </c>
      <c r="G1519">
        <v>300</v>
      </c>
      <c r="H1519" t="s">
        <v>1239</v>
      </c>
      <c r="I1519">
        <v>8359</v>
      </c>
      <c r="J1519" t="s">
        <v>553</v>
      </c>
      <c r="K1519" t="s">
        <v>1294</v>
      </c>
      <c r="L1519">
        <v>395</v>
      </c>
      <c r="M1519">
        <v>388</v>
      </c>
      <c r="N1519">
        <v>2200</v>
      </c>
      <c r="O1519" t="s">
        <v>1242</v>
      </c>
      <c r="P1519">
        <v>0.95426341911226598</v>
      </c>
      <c r="Q1519">
        <v>0.85777096671164299</v>
      </c>
      <c r="R1519">
        <v>7.6599174664462198E-3</v>
      </c>
      <c r="S1519">
        <v>1.59630843998524E-2</v>
      </c>
      <c r="T1519">
        <v>1.89042816663587</v>
      </c>
      <c r="U1519">
        <v>1.89042816663587</v>
      </c>
      <c r="V1519">
        <v>2.03161330832517</v>
      </c>
      <c r="W1519">
        <v>4.7300000000000004</v>
      </c>
      <c r="X1519">
        <v>0.06</v>
      </c>
      <c r="Y1519">
        <v>-148668</v>
      </c>
      <c r="Z1519">
        <v>-7433</v>
      </c>
      <c r="AA1519">
        <v>-0.34</v>
      </c>
      <c r="AB1519">
        <v>20</v>
      </c>
      <c r="AC1519">
        <v>11</v>
      </c>
      <c r="AD1519">
        <v>9</v>
      </c>
      <c r="AE1519">
        <v>55</v>
      </c>
      <c r="AF1519">
        <v>12</v>
      </c>
      <c r="AG1519">
        <v>6</v>
      </c>
      <c r="AH1519">
        <v>6</v>
      </c>
      <c r="AI1519">
        <v>8</v>
      </c>
    </row>
    <row r="1520" spans="1:35" x14ac:dyDescent="0.2">
      <c r="A1520" s="102">
        <v>76</v>
      </c>
      <c r="B1520">
        <v>4686</v>
      </c>
      <c r="C1520" t="s">
        <v>1259</v>
      </c>
      <c r="D1520" t="s">
        <v>1241</v>
      </c>
      <c r="E1520">
        <v>4950</v>
      </c>
      <c r="F1520">
        <v>5330</v>
      </c>
      <c r="G1520">
        <v>100</v>
      </c>
      <c r="H1520" t="s">
        <v>1242</v>
      </c>
      <c r="I1520">
        <v>6758</v>
      </c>
      <c r="J1520" t="s">
        <v>1255</v>
      </c>
      <c r="K1520" t="s">
        <v>1244</v>
      </c>
      <c r="L1520">
        <v>7105</v>
      </c>
      <c r="M1520">
        <v>7269</v>
      </c>
      <c r="N1520">
        <v>100</v>
      </c>
      <c r="O1520" t="s">
        <v>1239</v>
      </c>
      <c r="P1520">
        <v>0.502976721955122</v>
      </c>
      <c r="Q1520">
        <v>0.94824675509424705</v>
      </c>
      <c r="R1520">
        <v>0.44985765060807498</v>
      </c>
      <c r="S1520">
        <v>7.9642078233990096E-2</v>
      </c>
      <c r="T1520">
        <v>-1.3010349796593901</v>
      </c>
      <c r="U1520">
        <v>1.3010349796593901</v>
      </c>
      <c r="V1520">
        <v>2.3639865582075901</v>
      </c>
      <c r="W1520">
        <v>-7.85</v>
      </c>
      <c r="X1520">
        <v>26.67</v>
      </c>
      <c r="Y1520">
        <v>-149921</v>
      </c>
      <c r="Z1520">
        <v>-8819</v>
      </c>
      <c r="AA1520">
        <v>-0.61</v>
      </c>
      <c r="AB1520">
        <v>17</v>
      </c>
      <c r="AC1520">
        <v>6</v>
      </c>
      <c r="AD1520">
        <v>11</v>
      </c>
      <c r="AE1520">
        <v>35.29</v>
      </c>
      <c r="AF1520">
        <v>7</v>
      </c>
      <c r="AG1520">
        <v>6</v>
      </c>
      <c r="AH1520">
        <v>10</v>
      </c>
      <c r="AI1520">
        <v>1</v>
      </c>
    </row>
    <row r="1521" spans="1:35" x14ac:dyDescent="0.2">
      <c r="A1521" s="102">
        <v>351</v>
      </c>
      <c r="B1521">
        <v>4967</v>
      </c>
      <c r="C1521" t="s">
        <v>692</v>
      </c>
      <c r="D1521" t="s">
        <v>1263</v>
      </c>
      <c r="E1521">
        <v>8180</v>
      </c>
      <c r="F1521">
        <v>8330</v>
      </c>
      <c r="G1521">
        <v>100</v>
      </c>
      <c r="H1521" t="s">
        <v>1239</v>
      </c>
      <c r="I1521">
        <v>6923</v>
      </c>
      <c r="J1521" t="s">
        <v>55</v>
      </c>
      <c r="K1521" t="s">
        <v>1244</v>
      </c>
      <c r="L1521">
        <v>2761</v>
      </c>
      <c r="M1521">
        <v>2784</v>
      </c>
      <c r="N1521">
        <v>300</v>
      </c>
      <c r="O1521" t="s">
        <v>1242</v>
      </c>
      <c r="P1521">
        <v>0.87861187032653498</v>
      </c>
      <c r="Q1521">
        <v>0.91031181967804298</v>
      </c>
      <c r="R1521">
        <v>4.5838206531801901E-2</v>
      </c>
      <c r="S1521">
        <v>2.37634684154471E-2</v>
      </c>
      <c r="T1521">
        <v>0.96836434525054604</v>
      </c>
      <c r="U1521">
        <v>0.96836434525054604</v>
      </c>
      <c r="V1521">
        <v>7.3829226630112293E-2</v>
      </c>
      <c r="W1521">
        <v>1.88</v>
      </c>
      <c r="X1521">
        <v>0.26</v>
      </c>
      <c r="Y1521">
        <v>-150051</v>
      </c>
      <c r="Z1521">
        <v>-13641</v>
      </c>
      <c r="AA1521">
        <v>-0.8</v>
      </c>
      <c r="AB1521">
        <v>11</v>
      </c>
      <c r="AC1521">
        <v>5</v>
      </c>
      <c r="AD1521">
        <v>6</v>
      </c>
      <c r="AE1521">
        <v>45.45</v>
      </c>
      <c r="AF1521">
        <v>12</v>
      </c>
      <c r="AG1521">
        <v>3</v>
      </c>
      <c r="AH1521">
        <v>6</v>
      </c>
      <c r="AI1521">
        <v>2</v>
      </c>
    </row>
    <row r="1522" spans="1:35" x14ac:dyDescent="0.2">
      <c r="A1522" s="102">
        <v>1635</v>
      </c>
      <c r="B1522">
        <v>7180</v>
      </c>
      <c r="C1522" t="s">
        <v>1068</v>
      </c>
      <c r="D1522" t="s">
        <v>1294</v>
      </c>
      <c r="E1522">
        <v>390</v>
      </c>
      <c r="F1522">
        <v>393</v>
      </c>
      <c r="G1522">
        <v>2700</v>
      </c>
      <c r="H1522" t="s">
        <v>1242</v>
      </c>
      <c r="I1522">
        <v>9142</v>
      </c>
      <c r="J1522" t="s">
        <v>917</v>
      </c>
      <c r="K1522" t="s">
        <v>1359</v>
      </c>
      <c r="L1522">
        <v>3525</v>
      </c>
      <c r="M1522">
        <v>3570</v>
      </c>
      <c r="N1522">
        <v>300</v>
      </c>
      <c r="O1522" t="s">
        <v>1239</v>
      </c>
      <c r="P1522">
        <v>0.58547166880643198</v>
      </c>
      <c r="Q1522">
        <v>0.80632685027183904</v>
      </c>
      <c r="R1522" s="15">
        <v>0.124444002633363</v>
      </c>
      <c r="S1522">
        <v>3.0439514600074801E-4</v>
      </c>
      <c r="T1522">
        <v>-3.31167976278988</v>
      </c>
      <c r="U1522">
        <v>3.31167976278988</v>
      </c>
      <c r="V1522">
        <v>3.2188002084225098</v>
      </c>
      <c r="W1522">
        <v>-15.46</v>
      </c>
      <c r="X1522">
        <v>0.92</v>
      </c>
      <c r="Y1522">
        <v>-150313</v>
      </c>
      <c r="Z1522">
        <v>-7911</v>
      </c>
      <c r="AA1522">
        <v>-0.36</v>
      </c>
      <c r="AB1522">
        <v>19</v>
      </c>
      <c r="AC1522">
        <v>8</v>
      </c>
      <c r="AD1522">
        <v>11</v>
      </c>
      <c r="AE1522">
        <v>42.11</v>
      </c>
      <c r="AF1522">
        <v>12</v>
      </c>
      <c r="AG1522">
        <v>7</v>
      </c>
      <c r="AH1522">
        <v>8</v>
      </c>
      <c r="AI1522">
        <v>4</v>
      </c>
    </row>
    <row r="1523" spans="1:35" x14ac:dyDescent="0.2">
      <c r="A1523" s="102">
        <v>818</v>
      </c>
      <c r="B1523">
        <v>1808</v>
      </c>
      <c r="C1523" t="s">
        <v>567</v>
      </c>
      <c r="D1523" t="s">
        <v>1249</v>
      </c>
      <c r="E1523">
        <v>1348</v>
      </c>
      <c r="F1523">
        <v>1347</v>
      </c>
      <c r="G1523">
        <v>700</v>
      </c>
      <c r="H1523" t="s">
        <v>1242</v>
      </c>
      <c r="I1523">
        <v>8697</v>
      </c>
      <c r="J1523" t="s">
        <v>895</v>
      </c>
      <c r="K1523" t="s">
        <v>1245</v>
      </c>
      <c r="L1523">
        <v>1900</v>
      </c>
      <c r="M1523">
        <v>1905</v>
      </c>
      <c r="N1523">
        <v>500</v>
      </c>
      <c r="O1523" t="s">
        <v>1239</v>
      </c>
      <c r="P1523">
        <v>0.54570342599496202</v>
      </c>
      <c r="Q1523">
        <v>0.87500342293589495</v>
      </c>
      <c r="R1523">
        <v>0.14081595818044601</v>
      </c>
      <c r="S1523">
        <v>8.1998328800207104E-2</v>
      </c>
      <c r="T1523">
        <v>-2.0556431328493301</v>
      </c>
      <c r="U1523">
        <v>2.0556431328493301</v>
      </c>
      <c r="V1523">
        <v>1.79971323220813</v>
      </c>
      <c r="W1523">
        <v>-5.83</v>
      </c>
      <c r="X1523">
        <v>1.01</v>
      </c>
      <c r="Y1523">
        <v>-151651</v>
      </c>
      <c r="Z1523">
        <v>-10110</v>
      </c>
      <c r="AA1523">
        <v>-0.48</v>
      </c>
      <c r="AB1523">
        <v>15</v>
      </c>
      <c r="AC1523">
        <v>7</v>
      </c>
      <c r="AD1523">
        <v>8</v>
      </c>
      <c r="AE1523">
        <v>46.67</v>
      </c>
      <c r="AF1523">
        <v>14</v>
      </c>
      <c r="AG1523">
        <v>4</v>
      </c>
      <c r="AH1523">
        <v>5</v>
      </c>
      <c r="AI1523">
        <v>6</v>
      </c>
    </row>
    <row r="1524" spans="1:35" x14ac:dyDescent="0.2">
      <c r="A1524" s="102">
        <v>1552</v>
      </c>
      <c r="B1524">
        <v>5706</v>
      </c>
      <c r="C1524" t="s">
        <v>1571</v>
      </c>
      <c r="D1524" t="s">
        <v>1254</v>
      </c>
      <c r="E1524">
        <v>2840</v>
      </c>
      <c r="F1524">
        <v>2873</v>
      </c>
      <c r="G1524">
        <v>300</v>
      </c>
      <c r="H1524" t="s">
        <v>1239</v>
      </c>
      <c r="I1524">
        <v>7282</v>
      </c>
      <c r="J1524" t="s">
        <v>1488</v>
      </c>
      <c r="K1524" t="s">
        <v>1256</v>
      </c>
      <c r="L1524">
        <v>2435</v>
      </c>
      <c r="M1524">
        <v>2429</v>
      </c>
      <c r="N1524">
        <v>400</v>
      </c>
      <c r="O1524" t="s">
        <v>1242</v>
      </c>
      <c r="P1524">
        <v>0.58868726626055701</v>
      </c>
      <c r="Q1524">
        <v>0.81487466587578505</v>
      </c>
      <c r="R1524">
        <v>6.1788805396164402E-2</v>
      </c>
      <c r="S1524">
        <v>4.8535960257033703E-2</v>
      </c>
      <c r="T1524">
        <v>1.6709830585961001</v>
      </c>
      <c r="U1524">
        <v>1.6709830585961001</v>
      </c>
      <c r="V1524">
        <v>1.6022088205540199</v>
      </c>
      <c r="W1524">
        <v>8.5299999999999994</v>
      </c>
      <c r="X1524">
        <v>12.73</v>
      </c>
      <c r="Y1524">
        <v>-151824</v>
      </c>
      <c r="Z1524">
        <v>-11679</v>
      </c>
      <c r="AA1524">
        <v>-0.49</v>
      </c>
      <c r="AB1524">
        <v>13</v>
      </c>
      <c r="AC1524">
        <v>6</v>
      </c>
      <c r="AD1524">
        <v>7</v>
      </c>
      <c r="AE1524">
        <v>46.15</v>
      </c>
      <c r="AF1524">
        <v>10</v>
      </c>
      <c r="AG1524">
        <v>4</v>
      </c>
      <c r="AH1524">
        <v>5</v>
      </c>
      <c r="AI1524">
        <v>4</v>
      </c>
    </row>
    <row r="1525" spans="1:35" x14ac:dyDescent="0.2">
      <c r="A1525" s="102">
        <v>1225</v>
      </c>
      <c r="B1525">
        <v>1951</v>
      </c>
      <c r="C1525" t="s">
        <v>1658</v>
      </c>
      <c r="D1525" t="s">
        <v>1249</v>
      </c>
      <c r="E1525">
        <v>2525</v>
      </c>
      <c r="F1525">
        <v>2526</v>
      </c>
      <c r="G1525">
        <v>400</v>
      </c>
      <c r="H1525" t="s">
        <v>1242</v>
      </c>
      <c r="I1525">
        <v>7240</v>
      </c>
      <c r="J1525" t="s">
        <v>782</v>
      </c>
      <c r="K1525" t="s">
        <v>1256</v>
      </c>
      <c r="L1525">
        <v>1472</v>
      </c>
      <c r="M1525">
        <v>1490</v>
      </c>
      <c r="N1525">
        <v>700</v>
      </c>
      <c r="O1525" t="s">
        <v>1239</v>
      </c>
      <c r="P1525">
        <v>0.739925076395058</v>
      </c>
      <c r="Q1525">
        <v>0.84279662755926799</v>
      </c>
      <c r="R1525">
        <v>9.7634442697117102E-2</v>
      </c>
      <c r="S1525">
        <v>8.2763441733926496E-2</v>
      </c>
      <c r="T1525">
        <v>-2.20671349832646E-2</v>
      </c>
      <c r="U1525">
        <v>2.20671349832646E-2</v>
      </c>
      <c r="V1525">
        <v>0.35009137441036697</v>
      </c>
      <c r="W1525">
        <v>-0.09</v>
      </c>
      <c r="X1525">
        <v>3.23</v>
      </c>
      <c r="Y1525">
        <v>-151881</v>
      </c>
      <c r="Z1525">
        <v>-7994</v>
      </c>
      <c r="AA1525">
        <v>-0.37</v>
      </c>
      <c r="AB1525">
        <v>19</v>
      </c>
      <c r="AC1525">
        <v>10</v>
      </c>
      <c r="AD1525">
        <v>9</v>
      </c>
      <c r="AE1525">
        <v>52.63</v>
      </c>
      <c r="AF1525">
        <v>13</v>
      </c>
      <c r="AG1525">
        <v>5</v>
      </c>
      <c r="AH1525">
        <v>6</v>
      </c>
      <c r="AI1525">
        <v>8</v>
      </c>
    </row>
    <row r="1526" spans="1:35" x14ac:dyDescent="0.2">
      <c r="A1526" s="102">
        <v>1111</v>
      </c>
      <c r="B1526">
        <v>3401</v>
      </c>
      <c r="C1526" t="s">
        <v>637</v>
      </c>
      <c r="D1526" t="s">
        <v>1515</v>
      </c>
      <c r="E1526">
        <v>1875</v>
      </c>
      <c r="F1526">
        <v>1915</v>
      </c>
      <c r="G1526">
        <v>500</v>
      </c>
      <c r="H1526" t="s">
        <v>1239</v>
      </c>
      <c r="I1526">
        <v>3668</v>
      </c>
      <c r="J1526" t="s">
        <v>652</v>
      </c>
      <c r="K1526" t="s">
        <v>1241</v>
      </c>
      <c r="L1526">
        <v>884</v>
      </c>
      <c r="M1526">
        <v>892</v>
      </c>
      <c r="N1526">
        <v>1100</v>
      </c>
      <c r="O1526" t="s">
        <v>1242</v>
      </c>
      <c r="P1526">
        <v>0.57164578256801002</v>
      </c>
      <c r="Q1526">
        <v>0.850520725611565</v>
      </c>
      <c r="R1526">
        <v>4.6279239937587202E-2</v>
      </c>
      <c r="S1526">
        <v>1.1265443262611201E-3</v>
      </c>
      <c r="T1526">
        <v>2.2342083718077501</v>
      </c>
      <c r="U1526">
        <v>2.2342083718077501</v>
      </c>
      <c r="V1526">
        <v>2.25100295788737</v>
      </c>
      <c r="W1526">
        <v>17.78</v>
      </c>
      <c r="X1526">
        <v>2.48</v>
      </c>
      <c r="Y1526">
        <v>-152832</v>
      </c>
      <c r="Z1526">
        <v>-6368</v>
      </c>
      <c r="AA1526">
        <v>-0.34</v>
      </c>
      <c r="AB1526">
        <v>24</v>
      </c>
      <c r="AC1526">
        <v>14</v>
      </c>
      <c r="AD1526">
        <v>10</v>
      </c>
      <c r="AE1526">
        <v>58.33</v>
      </c>
      <c r="AF1526">
        <v>8</v>
      </c>
      <c r="AG1526">
        <v>11</v>
      </c>
      <c r="AH1526">
        <v>8</v>
      </c>
      <c r="AI1526">
        <v>5</v>
      </c>
    </row>
    <row r="1527" spans="1:35" x14ac:dyDescent="0.2">
      <c r="A1527" s="102">
        <v>1672</v>
      </c>
      <c r="B1527">
        <v>6361</v>
      </c>
      <c r="C1527" t="s">
        <v>740</v>
      </c>
      <c r="D1527" t="s">
        <v>1251</v>
      </c>
      <c r="E1527">
        <v>2705</v>
      </c>
      <c r="F1527">
        <v>2723</v>
      </c>
      <c r="G1527">
        <v>200</v>
      </c>
      <c r="H1527" t="s">
        <v>1242</v>
      </c>
      <c r="I1527">
        <v>9062</v>
      </c>
      <c r="J1527" t="s">
        <v>1204</v>
      </c>
      <c r="K1527" t="s">
        <v>1359</v>
      </c>
      <c r="L1527">
        <v>5580</v>
      </c>
      <c r="M1527">
        <v>5580</v>
      </c>
      <c r="N1527">
        <v>100</v>
      </c>
      <c r="O1527" t="s">
        <v>1239</v>
      </c>
      <c r="P1527">
        <v>0.60865718105524103</v>
      </c>
      <c r="Q1527">
        <v>0.803256042718554</v>
      </c>
      <c r="R1527">
        <v>2.4862941916284902E-2</v>
      </c>
      <c r="S1527">
        <v>5.4990604756585196E-3</v>
      </c>
      <c r="T1527">
        <v>-0.78977630121023101</v>
      </c>
      <c r="U1527">
        <v>0.78977630121023101</v>
      </c>
      <c r="V1527">
        <v>0.63738277250804298</v>
      </c>
      <c r="W1527">
        <v>-4</v>
      </c>
      <c r="X1527">
        <v>2.4</v>
      </c>
      <c r="Y1527">
        <v>-153456</v>
      </c>
      <c r="Z1527">
        <v>-13951</v>
      </c>
      <c r="AA1527">
        <v>-1.06</v>
      </c>
      <c r="AB1527">
        <v>11</v>
      </c>
      <c r="AC1527">
        <v>4</v>
      </c>
      <c r="AD1527">
        <v>7</v>
      </c>
      <c r="AE1527">
        <v>36.36</v>
      </c>
      <c r="AF1527">
        <v>12</v>
      </c>
      <c r="AG1527">
        <v>3</v>
      </c>
      <c r="AH1527">
        <v>5</v>
      </c>
      <c r="AI1527">
        <v>3</v>
      </c>
    </row>
    <row r="1528" spans="1:35" x14ac:dyDescent="0.2">
      <c r="A1528" s="102">
        <v>1019</v>
      </c>
      <c r="B1528">
        <v>4502</v>
      </c>
      <c r="C1528" t="s">
        <v>1511</v>
      </c>
      <c r="D1528" t="s">
        <v>1261</v>
      </c>
      <c r="E1528">
        <v>4023</v>
      </c>
      <c r="F1528">
        <v>4067</v>
      </c>
      <c r="G1528">
        <v>200</v>
      </c>
      <c r="H1528" t="s">
        <v>1242</v>
      </c>
      <c r="I1528">
        <v>9142</v>
      </c>
      <c r="J1528" t="s">
        <v>917</v>
      </c>
      <c r="K1528" t="s">
        <v>1359</v>
      </c>
      <c r="L1528">
        <v>3525</v>
      </c>
      <c r="M1528">
        <v>3570</v>
      </c>
      <c r="N1528">
        <v>200</v>
      </c>
      <c r="O1528" t="s">
        <v>1239</v>
      </c>
      <c r="P1528">
        <v>0.63368755527119902</v>
      </c>
      <c r="Q1528">
        <v>0.85724322864857105</v>
      </c>
      <c r="R1528">
        <v>4.1787509459575101E-2</v>
      </c>
      <c r="S1528">
        <v>5.71641138083374E-2</v>
      </c>
      <c r="T1528">
        <v>-1.8103348162197299</v>
      </c>
      <c r="U1528">
        <v>1.8103348162197299</v>
      </c>
      <c r="V1528">
        <v>0.91872953400810797</v>
      </c>
      <c r="W1528">
        <v>-4.08</v>
      </c>
      <c r="X1528">
        <v>12.22</v>
      </c>
      <c r="Y1528">
        <v>-153702</v>
      </c>
      <c r="Z1528">
        <v>-12808</v>
      </c>
      <c r="AA1528">
        <v>-0.45</v>
      </c>
      <c r="AB1528">
        <v>12</v>
      </c>
      <c r="AC1528">
        <v>6</v>
      </c>
      <c r="AD1528">
        <v>6</v>
      </c>
      <c r="AE1528">
        <v>50</v>
      </c>
      <c r="AF1528">
        <v>9</v>
      </c>
      <c r="AG1528">
        <v>5</v>
      </c>
      <c r="AH1528">
        <v>5</v>
      </c>
      <c r="AI1528">
        <v>2</v>
      </c>
    </row>
    <row r="1529" spans="1:35" x14ac:dyDescent="0.2">
      <c r="A1529" s="102">
        <v>1315</v>
      </c>
      <c r="B1529">
        <v>2501</v>
      </c>
      <c r="C1529" t="s">
        <v>593</v>
      </c>
      <c r="D1529" t="s">
        <v>1266</v>
      </c>
      <c r="E1529">
        <v>2300</v>
      </c>
      <c r="F1529">
        <v>2321</v>
      </c>
      <c r="G1529">
        <v>500</v>
      </c>
      <c r="H1529" t="s">
        <v>1239</v>
      </c>
      <c r="I1529">
        <v>3088</v>
      </c>
      <c r="J1529" t="s">
        <v>618</v>
      </c>
      <c r="K1529" t="s">
        <v>1264</v>
      </c>
      <c r="L1529">
        <v>3685</v>
      </c>
      <c r="M1529">
        <v>3635</v>
      </c>
      <c r="N1529">
        <v>300</v>
      </c>
      <c r="O1529" t="s">
        <v>1242</v>
      </c>
      <c r="P1529">
        <v>0.66122073363408496</v>
      </c>
      <c r="Q1529">
        <v>0.83540594107344401</v>
      </c>
      <c r="R1529">
        <v>0.15065716326907599</v>
      </c>
      <c r="S1529">
        <v>9.8733986248322803E-2</v>
      </c>
      <c r="T1529">
        <v>0.55327468392317303</v>
      </c>
      <c r="U1529">
        <v>0.55327468392317303</v>
      </c>
      <c r="V1529">
        <v>0.49751739835174102</v>
      </c>
      <c r="W1529">
        <v>1.86</v>
      </c>
      <c r="X1529">
        <v>6.42</v>
      </c>
      <c r="Y1529">
        <v>-154684</v>
      </c>
      <c r="Z1529">
        <v>-10312</v>
      </c>
      <c r="AA1529">
        <v>-0.56000000000000005</v>
      </c>
      <c r="AB1529">
        <v>15</v>
      </c>
      <c r="AC1529">
        <v>6</v>
      </c>
      <c r="AD1529">
        <v>9</v>
      </c>
      <c r="AE1529">
        <v>40</v>
      </c>
      <c r="AF1529">
        <v>12</v>
      </c>
      <c r="AG1529">
        <v>4</v>
      </c>
      <c r="AH1529">
        <v>4</v>
      </c>
      <c r="AI1529">
        <v>7</v>
      </c>
    </row>
    <row r="1530" spans="1:35" x14ac:dyDescent="0.2">
      <c r="A1530" s="102">
        <v>648</v>
      </c>
      <c r="B1530">
        <v>5233</v>
      </c>
      <c r="C1530" t="s">
        <v>1437</v>
      </c>
      <c r="D1530" t="s">
        <v>1238</v>
      </c>
      <c r="E1530">
        <v>2745</v>
      </c>
      <c r="F1530">
        <v>2781</v>
      </c>
      <c r="G1530">
        <v>300</v>
      </c>
      <c r="H1530" t="s">
        <v>1239</v>
      </c>
      <c r="I1530">
        <v>7012</v>
      </c>
      <c r="J1530" t="s">
        <v>1458</v>
      </c>
      <c r="K1530" t="s">
        <v>1256</v>
      </c>
      <c r="L1530">
        <v>2085</v>
      </c>
      <c r="M1530">
        <v>2097</v>
      </c>
      <c r="N1530">
        <v>400</v>
      </c>
      <c r="O1530" t="s">
        <v>1242</v>
      </c>
      <c r="P1530">
        <v>0.90132363812326499</v>
      </c>
      <c r="Q1530">
        <v>0.88876498262486003</v>
      </c>
      <c r="R1530">
        <v>4.6127820768953803E-2</v>
      </c>
      <c r="S1530">
        <v>8.1881431202357094E-2</v>
      </c>
      <c r="T1530">
        <v>0.12976743501791499</v>
      </c>
      <c r="U1530">
        <v>0.12976743501791499</v>
      </c>
      <c r="V1530">
        <v>5.3286692513516899E-2</v>
      </c>
      <c r="W1530">
        <v>0.41</v>
      </c>
      <c r="X1530">
        <v>0.54</v>
      </c>
      <c r="Y1530">
        <v>-154885</v>
      </c>
      <c r="Z1530">
        <v>-15488</v>
      </c>
      <c r="AA1530">
        <v>-0.74</v>
      </c>
      <c r="AB1530">
        <v>10</v>
      </c>
      <c r="AC1530">
        <v>4</v>
      </c>
      <c r="AD1530">
        <v>6</v>
      </c>
      <c r="AE1530">
        <v>40</v>
      </c>
      <c r="AF1530">
        <v>14</v>
      </c>
      <c r="AG1530">
        <v>3</v>
      </c>
      <c r="AH1530">
        <v>2</v>
      </c>
      <c r="AI1530">
        <v>5</v>
      </c>
    </row>
    <row r="1531" spans="1:35" x14ac:dyDescent="0.2">
      <c r="A1531" s="102">
        <v>450</v>
      </c>
      <c r="B1531">
        <v>2267</v>
      </c>
      <c r="C1531" t="s">
        <v>1481</v>
      </c>
      <c r="D1531" t="s">
        <v>1266</v>
      </c>
      <c r="E1531">
        <v>5210</v>
      </c>
      <c r="F1531">
        <v>5210</v>
      </c>
      <c r="G1531">
        <v>200</v>
      </c>
      <c r="H1531" t="s">
        <v>1242</v>
      </c>
      <c r="I1531">
        <v>5019</v>
      </c>
      <c r="J1531" t="s">
        <v>1499</v>
      </c>
      <c r="K1531" t="s">
        <v>1500</v>
      </c>
      <c r="L1531">
        <v>2813</v>
      </c>
      <c r="M1531">
        <v>2851</v>
      </c>
      <c r="N1531">
        <v>400</v>
      </c>
      <c r="O1531" t="s">
        <v>1239</v>
      </c>
      <c r="P1531">
        <v>0.62843802523814096</v>
      </c>
      <c r="Q1531">
        <v>0.90409765329280301</v>
      </c>
      <c r="R1531">
        <v>0.369533791632568</v>
      </c>
      <c r="S1531">
        <v>4.4614754841121103E-2</v>
      </c>
      <c r="T1531">
        <v>-2.3006125675239502</v>
      </c>
      <c r="U1531">
        <v>2.3006125675239502</v>
      </c>
      <c r="V1531">
        <v>2.0956273295027898</v>
      </c>
      <c r="W1531">
        <v>-10.61</v>
      </c>
      <c r="X1531">
        <v>9.44</v>
      </c>
      <c r="Y1531">
        <v>-155099</v>
      </c>
      <c r="Z1531">
        <v>-17233</v>
      </c>
      <c r="AA1531">
        <v>-0.97</v>
      </c>
      <c r="AB1531">
        <v>9</v>
      </c>
      <c r="AC1531">
        <v>4</v>
      </c>
      <c r="AD1531">
        <v>5</v>
      </c>
      <c r="AE1531">
        <v>44.44</v>
      </c>
      <c r="AF1531">
        <v>8</v>
      </c>
      <c r="AG1531">
        <v>2</v>
      </c>
      <c r="AH1531">
        <v>5</v>
      </c>
      <c r="AI1531">
        <v>2</v>
      </c>
    </row>
    <row r="1532" spans="1:35" x14ac:dyDescent="0.2">
      <c r="A1532" s="102">
        <v>345</v>
      </c>
      <c r="B1532">
        <v>2531</v>
      </c>
      <c r="C1532" t="s">
        <v>1265</v>
      </c>
      <c r="D1532" t="s">
        <v>1266</v>
      </c>
      <c r="E1532">
        <v>883</v>
      </c>
      <c r="F1532">
        <v>869</v>
      </c>
      <c r="G1532">
        <v>1300</v>
      </c>
      <c r="H1532" t="s">
        <v>1242</v>
      </c>
      <c r="I1532">
        <v>7182</v>
      </c>
      <c r="J1532" t="s">
        <v>1354</v>
      </c>
      <c r="K1532" t="s">
        <v>1294</v>
      </c>
      <c r="L1532">
        <v>993</v>
      </c>
      <c r="M1532">
        <v>991</v>
      </c>
      <c r="N1532">
        <v>1100</v>
      </c>
      <c r="O1532" t="s">
        <v>1239</v>
      </c>
      <c r="P1532">
        <v>0.87724771756679198</v>
      </c>
      <c r="Q1532">
        <v>0.91073552049168405</v>
      </c>
      <c r="R1532">
        <v>1.20793817152019E-2</v>
      </c>
      <c r="S1532">
        <v>4.1280908982984097E-3</v>
      </c>
      <c r="T1532">
        <v>-3.4182918443511099</v>
      </c>
      <c r="U1532">
        <v>3.4182918443511099</v>
      </c>
      <c r="V1532">
        <v>1.8447723401196501</v>
      </c>
      <c r="W1532">
        <v>-10.73</v>
      </c>
      <c r="X1532">
        <v>3.63</v>
      </c>
      <c r="Y1532">
        <v>-155792</v>
      </c>
      <c r="Z1532">
        <v>-9164</v>
      </c>
      <c r="AA1532">
        <v>-0.46</v>
      </c>
      <c r="AB1532">
        <v>17</v>
      </c>
      <c r="AC1532">
        <v>9</v>
      </c>
      <c r="AD1532">
        <v>8</v>
      </c>
      <c r="AE1532">
        <v>52.94</v>
      </c>
      <c r="AF1532">
        <v>12</v>
      </c>
      <c r="AG1532">
        <v>4</v>
      </c>
      <c r="AH1532">
        <v>5</v>
      </c>
      <c r="AI1532">
        <v>8</v>
      </c>
    </row>
    <row r="1533" spans="1:35" x14ac:dyDescent="0.2">
      <c r="A1533" s="102">
        <v>1258</v>
      </c>
      <c r="B1533">
        <v>6965</v>
      </c>
      <c r="C1533" t="s">
        <v>1632</v>
      </c>
      <c r="D1533" t="s">
        <v>1244</v>
      </c>
      <c r="E1533">
        <v>4450</v>
      </c>
      <c r="F1533">
        <v>4500</v>
      </c>
      <c r="G1533">
        <v>200</v>
      </c>
      <c r="H1533" t="s">
        <v>1239</v>
      </c>
      <c r="I1533">
        <v>7451</v>
      </c>
      <c r="J1533" t="s">
        <v>789</v>
      </c>
      <c r="K1533" t="s">
        <v>1246</v>
      </c>
      <c r="L1533">
        <v>2824</v>
      </c>
      <c r="M1533">
        <v>2795</v>
      </c>
      <c r="N1533">
        <v>300</v>
      </c>
      <c r="O1533" t="s">
        <v>1242</v>
      </c>
      <c r="P1533">
        <v>0.52503953325169594</v>
      </c>
      <c r="Q1533">
        <v>0.84014446341128901</v>
      </c>
      <c r="R1533">
        <v>0.32834760834597398</v>
      </c>
      <c r="S1533">
        <v>6.9099542546041406E-2</v>
      </c>
      <c r="T1533">
        <v>2.1001082997153002</v>
      </c>
      <c r="U1533">
        <v>2.1001082997153002</v>
      </c>
      <c r="V1533">
        <v>1.77511940269097</v>
      </c>
      <c r="W1533">
        <v>6.16</v>
      </c>
      <c r="X1533">
        <v>6.83</v>
      </c>
      <c r="Y1533">
        <v>-156807</v>
      </c>
      <c r="Z1533">
        <v>-15681</v>
      </c>
      <c r="AA1533">
        <v>-0.84</v>
      </c>
      <c r="AB1533">
        <v>10</v>
      </c>
      <c r="AC1533">
        <v>4</v>
      </c>
      <c r="AD1533">
        <v>6</v>
      </c>
      <c r="AE1533">
        <v>40</v>
      </c>
      <c r="AF1533">
        <v>14</v>
      </c>
      <c r="AG1533">
        <v>2</v>
      </c>
      <c r="AH1533">
        <v>3</v>
      </c>
      <c r="AI1533">
        <v>5</v>
      </c>
    </row>
    <row r="1534" spans="1:35" x14ac:dyDescent="0.2">
      <c r="A1534" s="102">
        <v>311</v>
      </c>
      <c r="B1534">
        <v>3880</v>
      </c>
      <c r="C1534" t="s">
        <v>1184</v>
      </c>
      <c r="D1534" t="s">
        <v>1453</v>
      </c>
      <c r="E1534">
        <v>1420</v>
      </c>
      <c r="F1534">
        <v>1431</v>
      </c>
      <c r="G1534">
        <v>700</v>
      </c>
      <c r="H1534" t="s">
        <v>1239</v>
      </c>
      <c r="I1534">
        <v>4613</v>
      </c>
      <c r="J1534" t="s">
        <v>224</v>
      </c>
      <c r="K1534" t="s">
        <v>1263</v>
      </c>
      <c r="L1534">
        <v>2449</v>
      </c>
      <c r="M1534">
        <v>2493</v>
      </c>
      <c r="N1534">
        <v>400</v>
      </c>
      <c r="O1534" t="s">
        <v>1242</v>
      </c>
      <c r="P1534">
        <v>0.67434418430934595</v>
      </c>
      <c r="Q1534">
        <v>0.91463960991211701</v>
      </c>
      <c r="R1534">
        <v>8.3248715027496506E-2</v>
      </c>
      <c r="S1534">
        <v>4.6252738106917997E-2</v>
      </c>
      <c r="T1534">
        <v>1.5242322110420601</v>
      </c>
      <c r="U1534">
        <v>1.5242322110420601</v>
      </c>
      <c r="V1534">
        <v>0.70617967674252402</v>
      </c>
      <c r="W1534">
        <v>3.57</v>
      </c>
      <c r="X1534">
        <v>0.45</v>
      </c>
      <c r="Y1534">
        <v>-157053</v>
      </c>
      <c r="Z1534">
        <v>-10470</v>
      </c>
      <c r="AA1534">
        <v>-0.47</v>
      </c>
      <c r="AB1534">
        <v>15</v>
      </c>
      <c r="AC1534">
        <v>5</v>
      </c>
      <c r="AD1534">
        <v>10</v>
      </c>
      <c r="AE1534">
        <v>33.33</v>
      </c>
      <c r="AF1534">
        <v>12</v>
      </c>
      <c r="AG1534">
        <v>4</v>
      </c>
      <c r="AH1534">
        <v>4</v>
      </c>
      <c r="AI1534">
        <v>7</v>
      </c>
    </row>
    <row r="1535" spans="1:35" x14ac:dyDescent="0.2">
      <c r="A1535" s="102">
        <v>703</v>
      </c>
      <c r="B1535">
        <v>2331</v>
      </c>
      <c r="C1535" t="s">
        <v>1386</v>
      </c>
      <c r="D1535" t="s">
        <v>1253</v>
      </c>
      <c r="E1535">
        <v>5290</v>
      </c>
      <c r="F1535">
        <v>5310</v>
      </c>
      <c r="G1535">
        <v>200</v>
      </c>
      <c r="H1535" t="s">
        <v>1239</v>
      </c>
      <c r="I1535">
        <v>6925</v>
      </c>
      <c r="J1535" t="s">
        <v>1650</v>
      </c>
      <c r="K1535" t="s">
        <v>1244</v>
      </c>
      <c r="L1535">
        <v>1375</v>
      </c>
      <c r="M1535">
        <v>1411</v>
      </c>
      <c r="N1535">
        <v>800</v>
      </c>
      <c r="O1535" t="s">
        <v>1242</v>
      </c>
      <c r="P1535">
        <v>0.740596377155192</v>
      </c>
      <c r="Q1535">
        <v>0.88448297574082702</v>
      </c>
      <c r="R1535">
        <v>1.9925308401601401E-2</v>
      </c>
      <c r="S1535">
        <v>3.37274017028074E-2</v>
      </c>
      <c r="T1535">
        <v>1.4992829967522801</v>
      </c>
      <c r="U1535">
        <v>1.4992829967522801</v>
      </c>
      <c r="V1535">
        <v>1.6416032050504099</v>
      </c>
      <c r="W1535">
        <v>5.23</v>
      </c>
      <c r="X1535">
        <v>6.29</v>
      </c>
      <c r="Y1535">
        <v>-158227</v>
      </c>
      <c r="Z1535">
        <v>-10548</v>
      </c>
      <c r="AA1535">
        <v>-0.53</v>
      </c>
      <c r="AB1535">
        <v>15</v>
      </c>
      <c r="AC1535">
        <v>7</v>
      </c>
      <c r="AD1535">
        <v>8</v>
      </c>
      <c r="AE1535">
        <v>46.67</v>
      </c>
      <c r="AF1535">
        <v>13</v>
      </c>
      <c r="AG1535">
        <v>1</v>
      </c>
      <c r="AH1535">
        <v>4</v>
      </c>
      <c r="AI1535">
        <v>10</v>
      </c>
    </row>
    <row r="1536" spans="1:35" x14ac:dyDescent="0.2">
      <c r="A1536" s="102">
        <v>1391</v>
      </c>
      <c r="B1536">
        <v>4114</v>
      </c>
      <c r="C1536" t="s">
        <v>1391</v>
      </c>
      <c r="D1536" t="s">
        <v>1263</v>
      </c>
      <c r="E1536">
        <v>5830</v>
      </c>
      <c r="F1536">
        <v>5800</v>
      </c>
      <c r="G1536">
        <v>100</v>
      </c>
      <c r="H1536" t="s">
        <v>1242</v>
      </c>
      <c r="I1536">
        <v>7182</v>
      </c>
      <c r="J1536" t="s">
        <v>1354</v>
      </c>
      <c r="K1536" t="s">
        <v>1294</v>
      </c>
      <c r="L1536">
        <v>993</v>
      </c>
      <c r="M1536">
        <v>991</v>
      </c>
      <c r="N1536">
        <v>600</v>
      </c>
      <c r="O1536" t="s">
        <v>1239</v>
      </c>
      <c r="P1536">
        <v>0.72378204171290195</v>
      </c>
      <c r="Q1536">
        <v>0.82876119972072704</v>
      </c>
      <c r="R1536">
        <v>0.25509969414908901</v>
      </c>
      <c r="S1536">
        <v>4.4864378043020903E-2</v>
      </c>
      <c r="T1536">
        <v>-2.6239840739527001</v>
      </c>
      <c r="U1536">
        <v>2.6239840739527001</v>
      </c>
      <c r="V1536">
        <v>2.0443649128789398</v>
      </c>
      <c r="W1536">
        <v>-7.93</v>
      </c>
      <c r="X1536">
        <v>2.52</v>
      </c>
      <c r="Y1536">
        <v>-159137</v>
      </c>
      <c r="Z1536">
        <v>-7957</v>
      </c>
      <c r="AA1536">
        <v>-0.51</v>
      </c>
      <c r="AB1536">
        <v>20</v>
      </c>
      <c r="AC1536">
        <v>10</v>
      </c>
      <c r="AD1536">
        <v>10</v>
      </c>
      <c r="AE1536">
        <v>50</v>
      </c>
      <c r="AF1536">
        <v>13</v>
      </c>
      <c r="AG1536">
        <v>3</v>
      </c>
      <c r="AH1536">
        <v>7</v>
      </c>
      <c r="AI1536">
        <v>10</v>
      </c>
    </row>
    <row r="1537" spans="1:35" x14ac:dyDescent="0.2">
      <c r="A1537" s="102">
        <v>772</v>
      </c>
      <c r="B1537">
        <v>1332</v>
      </c>
      <c r="C1537" t="s">
        <v>1647</v>
      </c>
      <c r="D1537" t="s">
        <v>1357</v>
      </c>
      <c r="E1537">
        <v>571</v>
      </c>
      <c r="F1537">
        <v>570</v>
      </c>
      <c r="G1537">
        <v>1900</v>
      </c>
      <c r="H1537" t="s">
        <v>1239</v>
      </c>
      <c r="I1537">
        <v>7211</v>
      </c>
      <c r="J1537" t="s">
        <v>26</v>
      </c>
      <c r="K1537" t="s">
        <v>1256</v>
      </c>
      <c r="L1537">
        <v>388</v>
      </c>
      <c r="M1537">
        <v>386</v>
      </c>
      <c r="N1537">
        <v>2800</v>
      </c>
      <c r="O1537" t="s">
        <v>1242</v>
      </c>
      <c r="P1537">
        <v>0.81652759891203297</v>
      </c>
      <c r="Q1537">
        <v>0.87873420383797995</v>
      </c>
      <c r="R1537">
        <v>1.02623690239253E-2</v>
      </c>
      <c r="S1537">
        <v>7.4830283571307804E-2</v>
      </c>
      <c r="T1537">
        <v>1.2828422281546901</v>
      </c>
      <c r="U1537">
        <v>1.2828422281546901</v>
      </c>
      <c r="V1537">
        <v>1.23410223715232</v>
      </c>
      <c r="W1537">
        <v>6.9</v>
      </c>
      <c r="X1537">
        <v>0.2</v>
      </c>
      <c r="Y1537">
        <v>-160306</v>
      </c>
      <c r="Z1537">
        <v>-7634</v>
      </c>
      <c r="AA1537">
        <v>-0.38</v>
      </c>
      <c r="AB1537">
        <v>21</v>
      </c>
      <c r="AC1537">
        <v>8</v>
      </c>
      <c r="AD1537">
        <v>13</v>
      </c>
      <c r="AE1537">
        <v>38.1</v>
      </c>
      <c r="AF1537">
        <v>11</v>
      </c>
      <c r="AG1537">
        <v>8</v>
      </c>
      <c r="AH1537">
        <v>8</v>
      </c>
      <c r="AI1537">
        <v>5</v>
      </c>
    </row>
    <row r="1538" spans="1:35" x14ac:dyDescent="0.2">
      <c r="A1538" s="102">
        <v>20</v>
      </c>
      <c r="B1538">
        <v>5411</v>
      </c>
      <c r="C1538" t="s">
        <v>1653</v>
      </c>
      <c r="D1538" t="s">
        <v>1292</v>
      </c>
      <c r="E1538">
        <v>1050</v>
      </c>
      <c r="F1538">
        <v>1050</v>
      </c>
      <c r="G1538">
        <v>1000</v>
      </c>
      <c r="H1538" t="s">
        <v>1242</v>
      </c>
      <c r="I1538">
        <v>9956</v>
      </c>
      <c r="J1538" t="s">
        <v>1194</v>
      </c>
      <c r="K1538" t="s">
        <v>1264</v>
      </c>
      <c r="L1538">
        <v>1750</v>
      </c>
      <c r="M1538">
        <v>1724</v>
      </c>
      <c r="N1538">
        <v>600</v>
      </c>
      <c r="O1538" t="s">
        <v>1239</v>
      </c>
      <c r="P1538">
        <v>0.82968795135228501</v>
      </c>
      <c r="Q1538">
        <v>0.963109165736872</v>
      </c>
      <c r="R1538">
        <v>0.41366899477448099</v>
      </c>
      <c r="S1538">
        <v>6.0677767201625804E-4</v>
      </c>
      <c r="T1538">
        <v>-2.2563138085005301</v>
      </c>
      <c r="U1538">
        <v>2.2563138085005301</v>
      </c>
      <c r="V1538">
        <v>2.2496662290948302</v>
      </c>
      <c r="W1538">
        <v>-12.4</v>
      </c>
      <c r="X1538">
        <v>1.51</v>
      </c>
      <c r="Y1538">
        <v>-160802</v>
      </c>
      <c r="Z1538">
        <v>-8463</v>
      </c>
      <c r="AA1538">
        <v>-0.47</v>
      </c>
      <c r="AB1538">
        <v>19</v>
      </c>
      <c r="AC1538">
        <v>8</v>
      </c>
      <c r="AD1538">
        <v>11</v>
      </c>
      <c r="AE1538">
        <v>42.11</v>
      </c>
      <c r="AF1538">
        <v>11</v>
      </c>
      <c r="AG1538">
        <v>5</v>
      </c>
      <c r="AH1538">
        <v>7</v>
      </c>
      <c r="AI1538">
        <v>7</v>
      </c>
    </row>
    <row r="1539" spans="1:35" x14ac:dyDescent="0.2">
      <c r="A1539" s="102">
        <v>317</v>
      </c>
      <c r="B1539">
        <v>2371</v>
      </c>
      <c r="C1539" t="s">
        <v>589</v>
      </c>
      <c r="D1539" t="s">
        <v>1253</v>
      </c>
      <c r="E1539">
        <v>2673</v>
      </c>
      <c r="F1539">
        <v>2675</v>
      </c>
      <c r="G1539">
        <v>300</v>
      </c>
      <c r="H1539" t="s">
        <v>1242</v>
      </c>
      <c r="I1539">
        <v>4217</v>
      </c>
      <c r="J1539" t="s">
        <v>1099</v>
      </c>
      <c r="K1539" t="s">
        <v>1263</v>
      </c>
      <c r="L1539">
        <v>4605</v>
      </c>
      <c r="M1539">
        <v>4605</v>
      </c>
      <c r="N1539">
        <v>200</v>
      </c>
      <c r="O1539" t="s">
        <v>1239</v>
      </c>
      <c r="P1539">
        <v>0.78931706143726899</v>
      </c>
      <c r="Q1539">
        <v>0.91434572508428802</v>
      </c>
      <c r="R1539">
        <v>3.5848752080426499E-3</v>
      </c>
      <c r="S1539">
        <v>6.5519112061193305E-2</v>
      </c>
      <c r="T1539">
        <v>-1.8104578652094601</v>
      </c>
      <c r="U1539">
        <v>1.8104578652094601</v>
      </c>
      <c r="V1539">
        <v>1.2128910908419399</v>
      </c>
      <c r="W1539">
        <v>-14.16</v>
      </c>
      <c r="X1539">
        <v>12.87</v>
      </c>
      <c r="Y1539">
        <v>-161722</v>
      </c>
      <c r="Z1539">
        <v>-8086</v>
      </c>
      <c r="AA1539">
        <v>-0.44</v>
      </c>
      <c r="AB1539">
        <v>20</v>
      </c>
      <c r="AC1539">
        <v>9</v>
      </c>
      <c r="AD1539">
        <v>11</v>
      </c>
      <c r="AE1539">
        <v>45</v>
      </c>
      <c r="AF1539">
        <v>11</v>
      </c>
      <c r="AG1539">
        <v>9</v>
      </c>
      <c r="AH1539">
        <v>9</v>
      </c>
      <c r="AI1539">
        <v>2</v>
      </c>
    </row>
    <row r="1540" spans="1:35" x14ac:dyDescent="0.2">
      <c r="A1540" s="102">
        <v>1538</v>
      </c>
      <c r="B1540">
        <v>4507</v>
      </c>
      <c r="C1540" t="s">
        <v>1685</v>
      </c>
      <c r="D1540" t="s">
        <v>1261</v>
      </c>
      <c r="E1540">
        <v>6187</v>
      </c>
      <c r="F1540">
        <v>6237</v>
      </c>
      <c r="G1540">
        <v>100</v>
      </c>
      <c r="H1540" t="s">
        <v>1239</v>
      </c>
      <c r="I1540">
        <v>6674</v>
      </c>
      <c r="J1540" t="s">
        <v>230</v>
      </c>
      <c r="K1540" t="s">
        <v>1244</v>
      </c>
      <c r="L1540">
        <v>1990</v>
      </c>
      <c r="M1540">
        <v>2031</v>
      </c>
      <c r="N1540">
        <v>300</v>
      </c>
      <c r="O1540" t="s">
        <v>1242</v>
      </c>
      <c r="P1540">
        <v>0.54203648843143504</v>
      </c>
      <c r="Q1540">
        <v>0.81561713197000396</v>
      </c>
      <c r="R1540">
        <v>0.36693199291440098</v>
      </c>
      <c r="S1540">
        <v>9.2603240529452305E-2</v>
      </c>
      <c r="T1540">
        <v>1.6776013623750099</v>
      </c>
      <c r="U1540">
        <v>1.6776013623750099</v>
      </c>
      <c r="V1540">
        <v>1.3757385651948</v>
      </c>
      <c r="W1540">
        <v>6.02</v>
      </c>
      <c r="X1540">
        <v>2.31</v>
      </c>
      <c r="Y1540">
        <v>-162100</v>
      </c>
      <c r="Z1540">
        <v>-16210</v>
      </c>
      <c r="AA1540">
        <v>-1.24</v>
      </c>
      <c r="AB1540">
        <v>10</v>
      </c>
      <c r="AC1540">
        <v>2</v>
      </c>
      <c r="AD1540">
        <v>8</v>
      </c>
      <c r="AE1540">
        <v>20</v>
      </c>
      <c r="AF1540">
        <v>13</v>
      </c>
      <c r="AG1540">
        <v>1</v>
      </c>
      <c r="AH1540">
        <v>4</v>
      </c>
      <c r="AI1540">
        <v>5</v>
      </c>
    </row>
    <row r="1541" spans="1:35" x14ac:dyDescent="0.2">
      <c r="A1541" s="102">
        <v>754</v>
      </c>
      <c r="B1541">
        <v>4114</v>
      </c>
      <c r="C1541" t="s">
        <v>1391</v>
      </c>
      <c r="D1541" t="s">
        <v>1263</v>
      </c>
      <c r="E1541">
        <v>5830</v>
      </c>
      <c r="F1541">
        <v>5800</v>
      </c>
      <c r="G1541">
        <v>100</v>
      </c>
      <c r="H1541" t="s">
        <v>1242</v>
      </c>
      <c r="I1541">
        <v>5233</v>
      </c>
      <c r="J1541" t="s">
        <v>1437</v>
      </c>
      <c r="K1541" t="s">
        <v>1238</v>
      </c>
      <c r="L1541">
        <v>2745</v>
      </c>
      <c r="M1541">
        <v>2781</v>
      </c>
      <c r="N1541">
        <v>200</v>
      </c>
      <c r="O1541" t="s">
        <v>1239</v>
      </c>
      <c r="P1541">
        <v>0.77749597824114103</v>
      </c>
      <c r="Q1541">
        <v>0.88043574869128705</v>
      </c>
      <c r="R1541">
        <v>0.139339784296198</v>
      </c>
      <c r="S1541">
        <v>4.42861530014325E-3</v>
      </c>
      <c r="T1541">
        <v>-7.7652176508429996E-2</v>
      </c>
      <c r="U1541">
        <v>7.7652176508429996E-2</v>
      </c>
      <c r="V1541">
        <v>0.33011568661275797</v>
      </c>
      <c r="W1541">
        <v>-0.24</v>
      </c>
      <c r="X1541">
        <v>4.0999999999999996</v>
      </c>
      <c r="Y1541">
        <v>-162464</v>
      </c>
      <c r="Z1541">
        <v>-12497</v>
      </c>
      <c r="AA1541">
        <v>-0.88</v>
      </c>
      <c r="AB1541">
        <v>13</v>
      </c>
      <c r="AC1541">
        <v>5</v>
      </c>
      <c r="AD1541">
        <v>8</v>
      </c>
      <c r="AE1541">
        <v>38.46</v>
      </c>
      <c r="AF1541">
        <v>11</v>
      </c>
      <c r="AG1541">
        <v>3</v>
      </c>
      <c r="AH1541">
        <v>7</v>
      </c>
      <c r="AI1541">
        <v>3</v>
      </c>
    </row>
    <row r="1542" spans="1:35" x14ac:dyDescent="0.2">
      <c r="A1542" s="102">
        <v>297</v>
      </c>
      <c r="B1542">
        <v>5301</v>
      </c>
      <c r="C1542" t="s">
        <v>698</v>
      </c>
      <c r="D1542" t="s">
        <v>1238</v>
      </c>
      <c r="E1542">
        <v>966</v>
      </c>
      <c r="F1542">
        <v>1001</v>
      </c>
      <c r="G1542">
        <v>1000</v>
      </c>
      <c r="H1542" t="s">
        <v>1239</v>
      </c>
      <c r="I1542">
        <v>9507</v>
      </c>
      <c r="J1542" t="s">
        <v>1365</v>
      </c>
      <c r="K1542" t="s">
        <v>1296</v>
      </c>
      <c r="L1542">
        <v>860</v>
      </c>
      <c r="M1542">
        <v>864</v>
      </c>
      <c r="N1542">
        <v>1200</v>
      </c>
      <c r="O1542" t="s">
        <v>1242</v>
      </c>
      <c r="P1542">
        <v>0.89074644617796095</v>
      </c>
      <c r="Q1542">
        <v>0.91597324212140296</v>
      </c>
      <c r="R1542">
        <v>0.115329415596521</v>
      </c>
      <c r="S1542">
        <v>1.2016257983900601E-2</v>
      </c>
      <c r="T1542">
        <v>2.1731366547880699</v>
      </c>
      <c r="U1542">
        <v>2.1731366547880699</v>
      </c>
      <c r="V1542">
        <v>2.1743867541945199</v>
      </c>
      <c r="W1542">
        <v>9.8699999999999992</v>
      </c>
      <c r="X1542">
        <v>3.58</v>
      </c>
      <c r="Y1542">
        <v>-164579</v>
      </c>
      <c r="Z1542">
        <v>-6330</v>
      </c>
      <c r="AA1542">
        <v>-0.4</v>
      </c>
      <c r="AB1542">
        <v>26</v>
      </c>
      <c r="AC1542">
        <v>13</v>
      </c>
      <c r="AD1542">
        <v>13</v>
      </c>
      <c r="AE1542">
        <v>50</v>
      </c>
      <c r="AF1542">
        <v>7</v>
      </c>
      <c r="AG1542">
        <v>12</v>
      </c>
      <c r="AH1542">
        <v>13</v>
      </c>
      <c r="AI1542">
        <v>1</v>
      </c>
    </row>
    <row r="1543" spans="1:35" x14ac:dyDescent="0.2">
      <c r="A1543" s="102">
        <v>983</v>
      </c>
      <c r="B1543">
        <v>8233</v>
      </c>
      <c r="C1543" t="s">
        <v>1282</v>
      </c>
      <c r="D1543" t="s">
        <v>1264</v>
      </c>
      <c r="E1543">
        <v>1050</v>
      </c>
      <c r="F1543">
        <v>1070</v>
      </c>
      <c r="G1543">
        <v>900</v>
      </c>
      <c r="H1543" t="s">
        <v>1242</v>
      </c>
      <c r="I1543">
        <v>9532</v>
      </c>
      <c r="J1543" t="s">
        <v>1468</v>
      </c>
      <c r="K1543" t="s">
        <v>1296</v>
      </c>
      <c r="L1543">
        <v>1849</v>
      </c>
      <c r="M1543">
        <v>1842</v>
      </c>
      <c r="N1543">
        <v>500</v>
      </c>
      <c r="O1543" t="s">
        <v>1239</v>
      </c>
      <c r="P1543">
        <v>0.80110953667504003</v>
      </c>
      <c r="Q1543">
        <v>0.86012732430090599</v>
      </c>
      <c r="R1543">
        <v>0.45388915587641898</v>
      </c>
      <c r="S1543">
        <v>6.4167790332606001E-2</v>
      </c>
      <c r="T1543">
        <v>-1.7519343047579401</v>
      </c>
      <c r="U1543">
        <v>1.7519343047579401</v>
      </c>
      <c r="V1543">
        <v>1.8289052735015301</v>
      </c>
      <c r="W1543">
        <v>-5.91</v>
      </c>
      <c r="X1543">
        <v>4.5599999999999996</v>
      </c>
      <c r="Y1543">
        <v>-166159</v>
      </c>
      <c r="Z1543">
        <v>-10385</v>
      </c>
      <c r="AA1543">
        <v>-0.49</v>
      </c>
      <c r="AB1543">
        <v>16</v>
      </c>
      <c r="AC1543">
        <v>5</v>
      </c>
      <c r="AD1543">
        <v>11</v>
      </c>
      <c r="AE1543">
        <v>31.25</v>
      </c>
      <c r="AF1543">
        <v>14</v>
      </c>
      <c r="AG1543">
        <v>3</v>
      </c>
      <c r="AH1543">
        <v>4</v>
      </c>
      <c r="AI1543">
        <v>9</v>
      </c>
    </row>
    <row r="1544" spans="1:35" x14ac:dyDescent="0.2">
      <c r="A1544" s="102">
        <v>1550</v>
      </c>
      <c r="B1544">
        <v>2220</v>
      </c>
      <c r="C1544" t="s">
        <v>1550</v>
      </c>
      <c r="D1544" t="s">
        <v>1266</v>
      </c>
      <c r="E1544">
        <v>4700</v>
      </c>
      <c r="F1544">
        <v>4560</v>
      </c>
      <c r="G1544">
        <v>200</v>
      </c>
      <c r="H1544" t="s">
        <v>1239</v>
      </c>
      <c r="I1544">
        <v>8276</v>
      </c>
      <c r="J1544" t="s">
        <v>856</v>
      </c>
      <c r="K1544" t="s">
        <v>1264</v>
      </c>
      <c r="L1544">
        <v>1836</v>
      </c>
      <c r="M1544">
        <v>1801</v>
      </c>
      <c r="N1544">
        <v>500</v>
      </c>
      <c r="O1544" t="s">
        <v>1242</v>
      </c>
      <c r="P1544">
        <v>0.702510391153644</v>
      </c>
      <c r="Q1544">
        <v>0.81499074449158204</v>
      </c>
      <c r="R1544">
        <v>0.44670952653226698</v>
      </c>
      <c r="S1544">
        <v>2.24304819002865E-2</v>
      </c>
      <c r="T1544">
        <v>1.28297831506757</v>
      </c>
      <c r="U1544">
        <v>1.28297831506757</v>
      </c>
      <c r="V1544">
        <v>1.5182581990330499</v>
      </c>
      <c r="W1544">
        <v>3.44</v>
      </c>
      <c r="X1544">
        <v>1.26</v>
      </c>
      <c r="Y1544">
        <v>-166496</v>
      </c>
      <c r="Z1544">
        <v>-11893</v>
      </c>
      <c r="AA1544">
        <v>-0.69</v>
      </c>
      <c r="AB1544">
        <v>14</v>
      </c>
      <c r="AC1544">
        <v>5</v>
      </c>
      <c r="AD1544">
        <v>9</v>
      </c>
      <c r="AE1544">
        <v>35.71</v>
      </c>
      <c r="AF1544">
        <v>15</v>
      </c>
      <c r="AG1544">
        <v>2</v>
      </c>
      <c r="AH1544">
        <v>4</v>
      </c>
      <c r="AI1544">
        <v>8</v>
      </c>
    </row>
    <row r="1545" spans="1:35" x14ac:dyDescent="0.2">
      <c r="A1545" s="102">
        <v>25</v>
      </c>
      <c r="B1545">
        <v>2413</v>
      </c>
      <c r="C1545" t="s">
        <v>1258</v>
      </c>
      <c r="D1545" t="s">
        <v>1253</v>
      </c>
      <c r="E1545">
        <v>2900</v>
      </c>
      <c r="F1545">
        <v>2945</v>
      </c>
      <c r="G1545">
        <v>400</v>
      </c>
      <c r="H1545" t="s">
        <v>1242</v>
      </c>
      <c r="I1545">
        <v>6920</v>
      </c>
      <c r="J1545" t="s">
        <v>1243</v>
      </c>
      <c r="K1545" t="s">
        <v>1244</v>
      </c>
      <c r="L1545">
        <v>5160</v>
      </c>
      <c r="M1545">
        <v>5360</v>
      </c>
      <c r="N1545">
        <v>200</v>
      </c>
      <c r="O1545" t="s">
        <v>1239</v>
      </c>
      <c r="P1545">
        <v>0.66596243019814105</v>
      </c>
      <c r="Q1545">
        <v>0.96209388036779797</v>
      </c>
      <c r="R1545">
        <v>0.27836434275451</v>
      </c>
      <c r="S1545">
        <v>5.4068520180806198E-2</v>
      </c>
      <c r="T1545">
        <v>-1.19601091110428</v>
      </c>
      <c r="U1545">
        <v>1.19601091110428</v>
      </c>
      <c r="V1545">
        <v>1.14305200926532</v>
      </c>
      <c r="W1545">
        <v>-10.23</v>
      </c>
      <c r="X1545">
        <v>9.89</v>
      </c>
      <c r="Y1545">
        <v>-166660</v>
      </c>
      <c r="Z1545">
        <v>-10416</v>
      </c>
      <c r="AA1545">
        <v>-0.39</v>
      </c>
      <c r="AB1545">
        <v>16</v>
      </c>
      <c r="AC1545">
        <v>9</v>
      </c>
      <c r="AD1545">
        <v>7</v>
      </c>
      <c r="AE1545">
        <v>56.25</v>
      </c>
      <c r="AF1545">
        <v>8</v>
      </c>
      <c r="AG1545">
        <v>8</v>
      </c>
      <c r="AH1545">
        <v>6</v>
      </c>
      <c r="AI1545">
        <v>2</v>
      </c>
    </row>
    <row r="1546" spans="1:35" x14ac:dyDescent="0.2">
      <c r="A1546" s="102">
        <v>1677</v>
      </c>
      <c r="B1546">
        <v>4540</v>
      </c>
      <c r="C1546" t="s">
        <v>1659</v>
      </c>
      <c r="D1546" t="s">
        <v>1261</v>
      </c>
      <c r="E1546">
        <v>2688</v>
      </c>
      <c r="F1546">
        <v>2656</v>
      </c>
      <c r="G1546">
        <v>400</v>
      </c>
      <c r="H1546" t="s">
        <v>1242</v>
      </c>
      <c r="I1546">
        <v>9956</v>
      </c>
      <c r="J1546" t="s">
        <v>1194</v>
      </c>
      <c r="K1546" t="s">
        <v>1264</v>
      </c>
      <c r="L1546">
        <v>1750</v>
      </c>
      <c r="M1546">
        <v>1724</v>
      </c>
      <c r="N1546">
        <v>600</v>
      </c>
      <c r="O1546" t="s">
        <v>1239</v>
      </c>
      <c r="P1546">
        <v>0.91913267658298803</v>
      </c>
      <c r="Q1546">
        <v>0.80244937809327299</v>
      </c>
      <c r="R1546">
        <v>6.5464750260110297E-2</v>
      </c>
      <c r="S1546" s="15">
        <v>1.57291764573372E-2</v>
      </c>
      <c r="T1546">
        <v>-0.61869420633444105</v>
      </c>
      <c r="U1546">
        <v>0.61869420633444105</v>
      </c>
      <c r="V1546">
        <v>0.229438616907817</v>
      </c>
      <c r="W1546">
        <v>-1.26</v>
      </c>
      <c r="X1546">
        <v>2.64</v>
      </c>
      <c r="Y1546">
        <v>-167815</v>
      </c>
      <c r="Z1546">
        <v>-10488</v>
      </c>
      <c r="AA1546">
        <v>-0.57999999999999996</v>
      </c>
      <c r="AB1546">
        <v>16</v>
      </c>
      <c r="AC1546">
        <v>6</v>
      </c>
      <c r="AD1546">
        <v>10</v>
      </c>
      <c r="AE1546">
        <v>37.5</v>
      </c>
      <c r="AF1546">
        <v>10</v>
      </c>
      <c r="AG1546">
        <v>5</v>
      </c>
      <c r="AH1546">
        <v>7</v>
      </c>
      <c r="AI1546">
        <v>4</v>
      </c>
    </row>
    <row r="1547" spans="1:35" x14ac:dyDescent="0.2">
      <c r="A1547" s="102">
        <v>860</v>
      </c>
      <c r="B1547">
        <v>4118</v>
      </c>
      <c r="C1547" t="s">
        <v>1484</v>
      </c>
      <c r="D1547" t="s">
        <v>1263</v>
      </c>
      <c r="E1547">
        <v>3130</v>
      </c>
      <c r="F1547">
        <v>3160</v>
      </c>
      <c r="G1547">
        <v>300</v>
      </c>
      <c r="H1547" t="s">
        <v>1242</v>
      </c>
      <c r="I1547">
        <v>4534</v>
      </c>
      <c r="J1547" t="s">
        <v>1490</v>
      </c>
      <c r="K1547" t="s">
        <v>1261</v>
      </c>
      <c r="L1547">
        <v>4110</v>
      </c>
      <c r="M1547">
        <v>4065</v>
      </c>
      <c r="N1547">
        <v>200</v>
      </c>
      <c r="O1547" t="s">
        <v>1239</v>
      </c>
      <c r="P1547">
        <v>0.84051580908319701</v>
      </c>
      <c r="Q1547">
        <v>0.87090664719399002</v>
      </c>
      <c r="R1547">
        <v>7.9003590277410704E-2</v>
      </c>
      <c r="S1547">
        <v>2.3744918599853001E-2</v>
      </c>
      <c r="T1547">
        <v>-1.0304670194815999</v>
      </c>
      <c r="U1547">
        <v>1.0304670194815999</v>
      </c>
      <c r="V1547">
        <v>1.1240389141966001</v>
      </c>
      <c r="W1547">
        <v>-3.9</v>
      </c>
      <c r="X1547">
        <v>16.61</v>
      </c>
      <c r="Y1547">
        <v>-168185</v>
      </c>
      <c r="Z1547">
        <v>-33637</v>
      </c>
      <c r="AA1547">
        <v>-1.9</v>
      </c>
      <c r="AB1547">
        <v>5</v>
      </c>
      <c r="AC1547">
        <v>1</v>
      </c>
      <c r="AD1547">
        <v>4</v>
      </c>
      <c r="AE1547">
        <v>20</v>
      </c>
      <c r="AF1547">
        <v>10</v>
      </c>
      <c r="AG1547">
        <v>1</v>
      </c>
      <c r="AH1547">
        <v>3</v>
      </c>
      <c r="AI1547">
        <v>1</v>
      </c>
    </row>
    <row r="1548" spans="1:35" x14ac:dyDescent="0.2">
      <c r="A1548" s="102">
        <v>421</v>
      </c>
      <c r="B1548">
        <v>2768</v>
      </c>
      <c r="C1548" t="s">
        <v>2074</v>
      </c>
      <c r="D1548" t="s">
        <v>1246</v>
      </c>
      <c r="E1548">
        <v>330</v>
      </c>
      <c r="F1548">
        <v>331</v>
      </c>
      <c r="G1548">
        <v>3000</v>
      </c>
      <c r="H1548" t="s">
        <v>1239</v>
      </c>
      <c r="I1548">
        <v>4506</v>
      </c>
      <c r="J1548" t="s">
        <v>1662</v>
      </c>
      <c r="K1548" t="s">
        <v>1261</v>
      </c>
      <c r="L1548">
        <v>1630</v>
      </c>
      <c r="M1548">
        <v>1641</v>
      </c>
      <c r="N1548">
        <v>600</v>
      </c>
      <c r="O1548" t="s">
        <v>1242</v>
      </c>
      <c r="P1548">
        <v>0.61296833572765697</v>
      </c>
      <c r="Q1548">
        <v>0.905788663534422</v>
      </c>
      <c r="R1548">
        <v>4.3802765504453403E-2</v>
      </c>
      <c r="S1548">
        <v>9.5648515286470403E-3</v>
      </c>
      <c r="T1548">
        <v>2.1728049839531298</v>
      </c>
      <c r="U1548">
        <v>2.1728049839531298</v>
      </c>
      <c r="V1548">
        <v>2.10452244989962</v>
      </c>
      <c r="W1548">
        <v>13.25</v>
      </c>
      <c r="X1548">
        <v>0.85</v>
      </c>
      <c r="Y1548">
        <v>-169082</v>
      </c>
      <c r="Z1548">
        <v>-7686</v>
      </c>
      <c r="AA1548">
        <v>-0.4</v>
      </c>
      <c r="AB1548">
        <v>22</v>
      </c>
      <c r="AC1548">
        <v>8</v>
      </c>
      <c r="AD1548">
        <v>14</v>
      </c>
      <c r="AE1548">
        <v>36.36</v>
      </c>
      <c r="AF1548">
        <v>10</v>
      </c>
      <c r="AG1548">
        <v>8</v>
      </c>
      <c r="AH1548">
        <v>7</v>
      </c>
      <c r="AI1548">
        <v>7</v>
      </c>
    </row>
    <row r="1549" spans="1:35" x14ac:dyDescent="0.2">
      <c r="A1549" s="102">
        <v>1083</v>
      </c>
      <c r="B1549">
        <v>6301</v>
      </c>
      <c r="C1549" t="s">
        <v>53</v>
      </c>
      <c r="D1549" t="s">
        <v>1251</v>
      </c>
      <c r="E1549">
        <v>2219</v>
      </c>
      <c r="F1549">
        <v>2241.5</v>
      </c>
      <c r="G1549">
        <v>400</v>
      </c>
      <c r="H1549" t="s">
        <v>1242</v>
      </c>
      <c r="I1549">
        <v>7240</v>
      </c>
      <c r="J1549" t="s">
        <v>782</v>
      </c>
      <c r="K1549" t="s">
        <v>1256</v>
      </c>
      <c r="L1549">
        <v>1472</v>
      </c>
      <c r="M1549">
        <v>1490</v>
      </c>
      <c r="N1549">
        <v>600</v>
      </c>
      <c r="O1549" t="s">
        <v>1239</v>
      </c>
      <c r="P1549">
        <v>0.73602425255118897</v>
      </c>
      <c r="Q1549">
        <v>0.85289536603634797</v>
      </c>
      <c r="R1549">
        <v>0.345682720199815</v>
      </c>
      <c r="S1549">
        <v>3.2890113366354098E-2</v>
      </c>
      <c r="T1549">
        <v>-0.96117004214263801</v>
      </c>
      <c r="U1549">
        <v>0.96117004214263801</v>
      </c>
      <c r="V1549">
        <v>1.8284968803025199</v>
      </c>
      <c r="W1549">
        <v>-3.67</v>
      </c>
      <c r="X1549">
        <v>0.28999999999999998</v>
      </c>
      <c r="Y1549">
        <v>-169684</v>
      </c>
      <c r="Z1549">
        <v>-12120</v>
      </c>
      <c r="AA1549">
        <v>-0.66</v>
      </c>
      <c r="AB1549">
        <v>14</v>
      </c>
      <c r="AC1549">
        <v>6</v>
      </c>
      <c r="AD1549">
        <v>8</v>
      </c>
      <c r="AE1549">
        <v>42.86</v>
      </c>
      <c r="AF1549">
        <v>14</v>
      </c>
      <c r="AG1549">
        <v>3</v>
      </c>
      <c r="AH1549">
        <v>5</v>
      </c>
      <c r="AI1549">
        <v>6</v>
      </c>
    </row>
    <row r="1550" spans="1:35" x14ac:dyDescent="0.2">
      <c r="A1550" s="102">
        <v>1303</v>
      </c>
      <c r="B1550">
        <v>6361</v>
      </c>
      <c r="C1550" t="s">
        <v>740</v>
      </c>
      <c r="D1550" t="s">
        <v>1251</v>
      </c>
      <c r="E1550">
        <v>2705</v>
      </c>
      <c r="F1550">
        <v>2723</v>
      </c>
      <c r="G1550">
        <v>300</v>
      </c>
      <c r="H1550" t="s">
        <v>1242</v>
      </c>
      <c r="I1550">
        <v>7701</v>
      </c>
      <c r="J1550" t="s">
        <v>1679</v>
      </c>
      <c r="K1550" t="s">
        <v>1248</v>
      </c>
      <c r="L1550">
        <v>2760</v>
      </c>
      <c r="M1550">
        <v>2789</v>
      </c>
      <c r="N1550">
        <v>300</v>
      </c>
      <c r="O1550" t="s">
        <v>1239</v>
      </c>
      <c r="P1550">
        <v>0.73331794232144498</v>
      </c>
      <c r="Q1550">
        <v>0.83596627525128797</v>
      </c>
      <c r="R1550">
        <v>1.0301611207349E-2</v>
      </c>
      <c r="S1550">
        <v>1.7161934428098699E-2</v>
      </c>
      <c r="T1550">
        <v>-0.82443783478545996</v>
      </c>
      <c r="U1550">
        <v>0.82443783478545996</v>
      </c>
      <c r="V1550">
        <v>0.50719218720675696</v>
      </c>
      <c r="W1550">
        <v>-3.85</v>
      </c>
      <c r="X1550">
        <v>2.37</v>
      </c>
      <c r="Y1550">
        <v>-170263</v>
      </c>
      <c r="Z1550">
        <v>-17026</v>
      </c>
      <c r="AA1550">
        <v>-1.03</v>
      </c>
      <c r="AB1550">
        <v>10</v>
      </c>
      <c r="AC1550">
        <v>3</v>
      </c>
      <c r="AD1550">
        <v>7</v>
      </c>
      <c r="AE1550">
        <v>30</v>
      </c>
      <c r="AF1550">
        <v>13</v>
      </c>
      <c r="AG1550">
        <v>1</v>
      </c>
      <c r="AH1550">
        <v>5</v>
      </c>
      <c r="AI1550">
        <v>4</v>
      </c>
    </row>
    <row r="1551" spans="1:35" x14ac:dyDescent="0.2">
      <c r="A1551" s="102">
        <v>243</v>
      </c>
      <c r="B1551">
        <v>3774</v>
      </c>
      <c r="C1551" t="s">
        <v>655</v>
      </c>
      <c r="D1551" t="s">
        <v>1241</v>
      </c>
      <c r="E1551">
        <v>3240</v>
      </c>
      <c r="F1551">
        <v>3285</v>
      </c>
      <c r="G1551">
        <v>300</v>
      </c>
      <c r="H1551" t="s">
        <v>1239</v>
      </c>
      <c r="I1551">
        <v>8572</v>
      </c>
      <c r="J1551" t="s">
        <v>1207</v>
      </c>
      <c r="K1551" t="s">
        <v>1245</v>
      </c>
      <c r="L1551">
        <v>497</v>
      </c>
      <c r="M1551">
        <v>494</v>
      </c>
      <c r="N1551">
        <v>2000</v>
      </c>
      <c r="O1551" t="s">
        <v>1242</v>
      </c>
      <c r="P1551">
        <v>0.872964406225473</v>
      </c>
      <c r="Q1551">
        <v>0.92225877316949001</v>
      </c>
      <c r="R1551">
        <v>3.7647713590329798E-2</v>
      </c>
      <c r="S1551">
        <v>2.3057815188873801E-2</v>
      </c>
      <c r="T1551">
        <v>2.8969830241095802</v>
      </c>
      <c r="U1551">
        <v>2.8969830241095802</v>
      </c>
      <c r="V1551">
        <v>2.5960108808043501</v>
      </c>
      <c r="W1551">
        <v>11.69</v>
      </c>
      <c r="X1551">
        <v>0.25</v>
      </c>
      <c r="Y1551">
        <v>-170314</v>
      </c>
      <c r="Z1551">
        <v>-10018</v>
      </c>
      <c r="AA1551">
        <v>-0.57999999999999996</v>
      </c>
      <c r="AB1551">
        <v>17</v>
      </c>
      <c r="AC1551">
        <v>8</v>
      </c>
      <c r="AD1551">
        <v>9</v>
      </c>
      <c r="AE1551">
        <v>47.06</v>
      </c>
      <c r="AF1551">
        <v>13</v>
      </c>
      <c r="AG1551">
        <v>4</v>
      </c>
      <c r="AH1551">
        <v>6</v>
      </c>
      <c r="AI1551">
        <v>7</v>
      </c>
    </row>
    <row r="1552" spans="1:35" x14ac:dyDescent="0.2">
      <c r="A1552" s="102">
        <v>523</v>
      </c>
      <c r="B1552">
        <v>4686</v>
      </c>
      <c r="C1552" t="s">
        <v>1259</v>
      </c>
      <c r="D1552" t="s">
        <v>1241</v>
      </c>
      <c r="E1552">
        <v>4950</v>
      </c>
      <c r="F1552">
        <v>5330</v>
      </c>
      <c r="G1552">
        <v>200</v>
      </c>
      <c r="H1552" t="s">
        <v>1239</v>
      </c>
      <c r="I1552">
        <v>4819</v>
      </c>
      <c r="J1552" t="s">
        <v>1257</v>
      </c>
      <c r="K1552" t="s">
        <v>1241</v>
      </c>
      <c r="L1552">
        <v>3800</v>
      </c>
      <c r="M1552">
        <v>3795</v>
      </c>
      <c r="N1552">
        <v>300</v>
      </c>
      <c r="O1552" t="s">
        <v>1242</v>
      </c>
      <c r="P1552">
        <v>0.67241809287677401</v>
      </c>
      <c r="Q1552">
        <v>0.89882610664413098</v>
      </c>
      <c r="R1552">
        <v>0.21239136132248301</v>
      </c>
      <c r="S1552">
        <v>3.1460375188966203E-2</v>
      </c>
      <c r="T1552">
        <v>0.167595778210371</v>
      </c>
      <c r="U1552">
        <v>0.167595778210371</v>
      </c>
      <c r="V1552">
        <v>1.7556798064944199</v>
      </c>
      <c r="W1552">
        <v>0.77</v>
      </c>
      <c r="X1552">
        <v>6.8</v>
      </c>
      <c r="Y1552">
        <v>-170646</v>
      </c>
      <c r="Z1552">
        <v>-8981</v>
      </c>
      <c r="AA1552">
        <v>-0.41</v>
      </c>
      <c r="AB1552">
        <v>19</v>
      </c>
      <c r="AC1552">
        <v>9</v>
      </c>
      <c r="AD1552">
        <v>10</v>
      </c>
      <c r="AE1552">
        <v>47.37</v>
      </c>
      <c r="AF1552">
        <v>9</v>
      </c>
      <c r="AG1552">
        <v>7</v>
      </c>
      <c r="AH1552">
        <v>7</v>
      </c>
      <c r="AI1552">
        <v>5</v>
      </c>
    </row>
    <row r="1553" spans="1:35" x14ac:dyDescent="0.2">
      <c r="A1553" s="102">
        <v>398</v>
      </c>
      <c r="B1553">
        <v>7267</v>
      </c>
      <c r="C1553" t="s">
        <v>58</v>
      </c>
      <c r="D1553" t="s">
        <v>1256</v>
      </c>
      <c r="E1553">
        <v>2902</v>
      </c>
      <c r="F1553">
        <v>2935</v>
      </c>
      <c r="G1553">
        <v>300</v>
      </c>
      <c r="H1553" t="s">
        <v>1239</v>
      </c>
      <c r="I1553">
        <v>7278</v>
      </c>
      <c r="J1553" t="s">
        <v>43</v>
      </c>
      <c r="K1553" t="s">
        <v>1256</v>
      </c>
      <c r="L1553">
        <v>2182</v>
      </c>
      <c r="M1553">
        <v>2099</v>
      </c>
      <c r="N1553">
        <v>400</v>
      </c>
      <c r="O1553" t="s">
        <v>1242</v>
      </c>
      <c r="P1553">
        <v>0.83075472287053598</v>
      </c>
      <c r="Q1553">
        <v>0.90728442421525202</v>
      </c>
      <c r="R1553">
        <v>0.15414400965212299</v>
      </c>
      <c r="S1553">
        <v>3.5888071609185301E-3</v>
      </c>
      <c r="T1553">
        <v>3.22923909486512</v>
      </c>
      <c r="U1553">
        <v>3.22923909486512</v>
      </c>
      <c r="V1553">
        <v>2.5463274651671099</v>
      </c>
      <c r="W1553">
        <v>9.17</v>
      </c>
      <c r="X1553">
        <v>4.6500000000000004</v>
      </c>
      <c r="Y1553">
        <v>-170805</v>
      </c>
      <c r="Z1553">
        <v>-15528</v>
      </c>
      <c r="AA1553">
        <v>-0.76</v>
      </c>
      <c r="AB1553">
        <v>11</v>
      </c>
      <c r="AC1553">
        <v>4</v>
      </c>
      <c r="AD1553">
        <v>7</v>
      </c>
      <c r="AE1553">
        <v>36.36</v>
      </c>
      <c r="AF1553">
        <v>14</v>
      </c>
      <c r="AG1553">
        <v>2</v>
      </c>
      <c r="AH1553">
        <v>3</v>
      </c>
      <c r="AI1553">
        <v>6</v>
      </c>
    </row>
    <row r="1554" spans="1:35" x14ac:dyDescent="0.2">
      <c r="A1554" s="102">
        <v>346</v>
      </c>
      <c r="B1554">
        <v>3863</v>
      </c>
      <c r="C1554" t="s">
        <v>1454</v>
      </c>
      <c r="D1554" t="s">
        <v>1453</v>
      </c>
      <c r="E1554">
        <v>1633</v>
      </c>
      <c r="F1554">
        <v>1645</v>
      </c>
      <c r="G1554">
        <v>600</v>
      </c>
      <c r="H1554" t="s">
        <v>1239</v>
      </c>
      <c r="I1554">
        <v>7211</v>
      </c>
      <c r="J1554" t="s">
        <v>26</v>
      </c>
      <c r="K1554" t="s">
        <v>1256</v>
      </c>
      <c r="L1554">
        <v>388</v>
      </c>
      <c r="M1554">
        <v>386</v>
      </c>
      <c r="N1554">
        <v>2600</v>
      </c>
      <c r="O1554" t="s">
        <v>1242</v>
      </c>
      <c r="P1554">
        <v>0.86414864503109801</v>
      </c>
      <c r="Q1554">
        <v>0.910696264950277</v>
      </c>
      <c r="R1554">
        <v>0.12622986573320499</v>
      </c>
      <c r="S1554">
        <v>3.6902101992872902E-2</v>
      </c>
      <c r="T1554">
        <v>1.0173750121951901</v>
      </c>
      <c r="U1554">
        <v>1.0173750121951901</v>
      </c>
      <c r="V1554">
        <v>0.85414951485587698</v>
      </c>
      <c r="W1554">
        <v>5.17</v>
      </c>
      <c r="X1554">
        <v>1.68</v>
      </c>
      <c r="Y1554">
        <v>-171984</v>
      </c>
      <c r="Z1554">
        <v>-9555</v>
      </c>
      <c r="AA1554">
        <v>-0.52</v>
      </c>
      <c r="AB1554">
        <v>18</v>
      </c>
      <c r="AC1554">
        <v>9</v>
      </c>
      <c r="AD1554">
        <v>9</v>
      </c>
      <c r="AE1554">
        <v>50</v>
      </c>
      <c r="AF1554">
        <v>13</v>
      </c>
      <c r="AG1554">
        <v>4</v>
      </c>
      <c r="AH1554">
        <v>6</v>
      </c>
      <c r="AI1554">
        <v>8</v>
      </c>
    </row>
    <row r="1555" spans="1:35" x14ac:dyDescent="0.2">
      <c r="A1555" s="102">
        <v>479</v>
      </c>
      <c r="B1555">
        <v>5019</v>
      </c>
      <c r="C1555" t="s">
        <v>1499</v>
      </c>
      <c r="D1555" t="s">
        <v>1500</v>
      </c>
      <c r="E1555">
        <v>2813</v>
      </c>
      <c r="F1555">
        <v>2851</v>
      </c>
      <c r="G1555">
        <v>300</v>
      </c>
      <c r="H1555" t="s">
        <v>1239</v>
      </c>
      <c r="I1555">
        <v>9201</v>
      </c>
      <c r="J1555" t="s">
        <v>1496</v>
      </c>
      <c r="K1555" t="s">
        <v>1497</v>
      </c>
      <c r="L1555">
        <v>2853</v>
      </c>
      <c r="M1555">
        <v>2877.5</v>
      </c>
      <c r="N1555">
        <v>300</v>
      </c>
      <c r="O1555" t="s">
        <v>1242</v>
      </c>
      <c r="P1555">
        <v>0.80775280807087702</v>
      </c>
      <c r="Q1555">
        <v>0.90214259459367596</v>
      </c>
      <c r="R1555">
        <v>0.14249879132976001</v>
      </c>
      <c r="S1555">
        <v>4.4611245400800998E-4</v>
      </c>
      <c r="T1555">
        <v>2.9270872737898199</v>
      </c>
      <c r="U1555">
        <v>2.9270872737898199</v>
      </c>
      <c r="V1555">
        <v>2.4861361666261699</v>
      </c>
      <c r="W1555">
        <v>8.8000000000000007</v>
      </c>
      <c r="X1555">
        <v>0.92</v>
      </c>
      <c r="Y1555">
        <v>-172632</v>
      </c>
      <c r="Z1555">
        <v>-13279</v>
      </c>
      <c r="AA1555">
        <v>-0.64</v>
      </c>
      <c r="AB1555">
        <v>13</v>
      </c>
      <c r="AC1555">
        <v>6</v>
      </c>
      <c r="AD1555">
        <v>7</v>
      </c>
      <c r="AE1555">
        <v>46.15</v>
      </c>
      <c r="AF1555">
        <v>13</v>
      </c>
      <c r="AG1555">
        <v>4</v>
      </c>
      <c r="AH1555">
        <v>6</v>
      </c>
      <c r="AI1555">
        <v>3</v>
      </c>
    </row>
    <row r="1556" spans="1:35" x14ac:dyDescent="0.2">
      <c r="A1556" s="102">
        <v>269</v>
      </c>
      <c r="B1556">
        <v>4506</v>
      </c>
      <c r="C1556" t="s">
        <v>1662</v>
      </c>
      <c r="D1556" t="s">
        <v>1261</v>
      </c>
      <c r="E1556">
        <v>1630</v>
      </c>
      <c r="F1556">
        <v>1641</v>
      </c>
      <c r="G1556">
        <v>700</v>
      </c>
      <c r="H1556" t="s">
        <v>1242</v>
      </c>
      <c r="I1556">
        <v>7181</v>
      </c>
      <c r="J1556" t="s">
        <v>61</v>
      </c>
      <c r="K1556" t="s">
        <v>1418</v>
      </c>
      <c r="L1556">
        <v>1780</v>
      </c>
      <c r="M1556">
        <v>1783</v>
      </c>
      <c r="N1556">
        <v>600</v>
      </c>
      <c r="O1556" t="s">
        <v>1239</v>
      </c>
      <c r="P1556">
        <v>0.69785181158481502</v>
      </c>
      <c r="Q1556">
        <v>0.91894171240454903</v>
      </c>
      <c r="R1556">
        <v>0.37678998824461402</v>
      </c>
      <c r="S1556">
        <v>3.7096951055670999E-2</v>
      </c>
      <c r="T1556">
        <v>-2.4471087431295602</v>
      </c>
      <c r="U1556">
        <v>2.4471087431295602</v>
      </c>
      <c r="V1556">
        <v>2.3801507793032002</v>
      </c>
      <c r="W1556">
        <v>-16.079999999999998</v>
      </c>
      <c r="X1556">
        <v>7.38</v>
      </c>
      <c r="Y1556">
        <v>-173603</v>
      </c>
      <c r="Z1556">
        <v>-9137</v>
      </c>
      <c r="AA1556">
        <v>-0.45</v>
      </c>
      <c r="AB1556">
        <v>19</v>
      </c>
      <c r="AC1556">
        <v>8</v>
      </c>
      <c r="AD1556">
        <v>11</v>
      </c>
      <c r="AE1556">
        <v>42.11</v>
      </c>
      <c r="AF1556">
        <v>12</v>
      </c>
      <c r="AG1556">
        <v>6</v>
      </c>
      <c r="AH1556">
        <v>8</v>
      </c>
      <c r="AI1556">
        <v>5</v>
      </c>
    </row>
    <row r="1557" spans="1:35" x14ac:dyDescent="0.2">
      <c r="A1557" s="102">
        <v>27</v>
      </c>
      <c r="B1557">
        <v>2413</v>
      </c>
      <c r="C1557" t="s">
        <v>1258</v>
      </c>
      <c r="D1557" t="s">
        <v>1253</v>
      </c>
      <c r="E1557">
        <v>2900</v>
      </c>
      <c r="F1557">
        <v>2945</v>
      </c>
      <c r="G1557">
        <v>200</v>
      </c>
      <c r="H1557" t="s">
        <v>1242</v>
      </c>
      <c r="I1557">
        <v>6758</v>
      </c>
      <c r="J1557" t="s">
        <v>1255</v>
      </c>
      <c r="K1557" t="s">
        <v>1244</v>
      </c>
      <c r="L1557">
        <v>7105</v>
      </c>
      <c r="M1557">
        <v>7269</v>
      </c>
      <c r="N1557">
        <v>100</v>
      </c>
      <c r="O1557" t="s">
        <v>1239</v>
      </c>
      <c r="P1557">
        <v>0.72140426057828</v>
      </c>
      <c r="Q1557">
        <v>0.96173495348221005</v>
      </c>
      <c r="R1557">
        <v>7.3745505994188304E-2</v>
      </c>
      <c r="S1557">
        <v>7.7251582269947702E-2</v>
      </c>
      <c r="T1557">
        <v>-1.1818601556407899</v>
      </c>
      <c r="U1557">
        <v>1.1818601556407899</v>
      </c>
      <c r="V1557">
        <v>0.90799906006730402</v>
      </c>
      <c r="W1557">
        <v>-3.97</v>
      </c>
      <c r="X1557">
        <v>18.97</v>
      </c>
      <c r="Y1557">
        <v>-173811</v>
      </c>
      <c r="Z1557">
        <v>-11587</v>
      </c>
      <c r="AA1557">
        <v>-0.66</v>
      </c>
      <c r="AB1557">
        <v>15</v>
      </c>
      <c r="AC1557">
        <v>6</v>
      </c>
      <c r="AD1557">
        <v>9</v>
      </c>
      <c r="AE1557">
        <v>40</v>
      </c>
      <c r="AF1557">
        <v>11</v>
      </c>
      <c r="AG1557">
        <v>5</v>
      </c>
      <c r="AH1557">
        <v>7</v>
      </c>
      <c r="AI1557">
        <v>3</v>
      </c>
    </row>
    <row r="1558" spans="1:35" x14ac:dyDescent="0.2">
      <c r="A1558" s="102">
        <v>1426</v>
      </c>
      <c r="B1558">
        <v>4634</v>
      </c>
      <c r="C1558" t="s">
        <v>63</v>
      </c>
      <c r="D1558" t="s">
        <v>1263</v>
      </c>
      <c r="E1558">
        <v>2310</v>
      </c>
      <c r="F1558">
        <v>2274</v>
      </c>
      <c r="G1558">
        <v>400</v>
      </c>
      <c r="H1558" t="s">
        <v>1242</v>
      </c>
      <c r="I1558">
        <v>8358</v>
      </c>
      <c r="J1558" t="s">
        <v>1512</v>
      </c>
      <c r="K1558" t="s">
        <v>1294</v>
      </c>
      <c r="L1558">
        <v>428</v>
      </c>
      <c r="M1558">
        <v>435</v>
      </c>
      <c r="N1558">
        <v>2100</v>
      </c>
      <c r="O1558" t="s">
        <v>1239</v>
      </c>
      <c r="P1558">
        <v>0.82107088397383798</v>
      </c>
      <c r="Q1558">
        <v>0.82555208421519199</v>
      </c>
      <c r="R1558">
        <v>3.7554586549869099E-3</v>
      </c>
      <c r="S1558">
        <v>3.6476826001292303E-2</v>
      </c>
      <c r="T1558">
        <v>-0.39004498411080302</v>
      </c>
      <c r="U1558">
        <v>0.39004498411080302</v>
      </c>
      <c r="V1558">
        <v>2.9706687766373301E-3</v>
      </c>
      <c r="W1558">
        <v>-2.78</v>
      </c>
      <c r="X1558">
        <v>0.43</v>
      </c>
      <c r="Y1558">
        <v>-174260</v>
      </c>
      <c r="Z1558">
        <v>-6454</v>
      </c>
      <c r="AA1558">
        <v>-0.39</v>
      </c>
      <c r="AB1558">
        <v>27</v>
      </c>
      <c r="AC1558">
        <v>14</v>
      </c>
      <c r="AD1558">
        <v>13</v>
      </c>
      <c r="AE1558">
        <v>51.85</v>
      </c>
      <c r="AF1558">
        <v>10</v>
      </c>
      <c r="AG1558">
        <v>10</v>
      </c>
      <c r="AH1558">
        <v>10</v>
      </c>
      <c r="AI1558">
        <v>7</v>
      </c>
    </row>
    <row r="1559" spans="1:35" x14ac:dyDescent="0.2">
      <c r="A1559" s="102">
        <v>357</v>
      </c>
      <c r="B1559">
        <v>6302</v>
      </c>
      <c r="C1559" t="s">
        <v>1495</v>
      </c>
      <c r="D1559" t="s">
        <v>1251</v>
      </c>
      <c r="E1559">
        <v>2488</v>
      </c>
      <c r="F1559">
        <v>2500</v>
      </c>
      <c r="G1559">
        <v>400</v>
      </c>
      <c r="H1559" t="s">
        <v>1242</v>
      </c>
      <c r="I1559">
        <v>7261</v>
      </c>
      <c r="J1559" t="s">
        <v>1609</v>
      </c>
      <c r="K1559" t="s">
        <v>1256</v>
      </c>
      <c r="L1559">
        <v>854</v>
      </c>
      <c r="M1559">
        <v>836</v>
      </c>
      <c r="N1559">
        <v>1200</v>
      </c>
      <c r="O1559" t="s">
        <v>1239</v>
      </c>
      <c r="P1559">
        <v>0.84696960435892399</v>
      </c>
      <c r="Q1559">
        <v>0.91013775349227899</v>
      </c>
      <c r="R1559">
        <v>0.318884083925356</v>
      </c>
      <c r="S1559">
        <v>5.19290474305448E-2</v>
      </c>
      <c r="T1559">
        <v>-2.2359639480009599</v>
      </c>
      <c r="U1559">
        <v>2.2359639480009599</v>
      </c>
      <c r="V1559">
        <v>2.8274433038482099</v>
      </c>
      <c r="W1559">
        <v>-8.06</v>
      </c>
      <c r="X1559">
        <v>0.32</v>
      </c>
      <c r="Y1559">
        <v>-174668</v>
      </c>
      <c r="Z1559">
        <v>-9193</v>
      </c>
      <c r="AA1559">
        <v>-0.42</v>
      </c>
      <c r="AB1559">
        <v>19</v>
      </c>
      <c r="AC1559">
        <v>9</v>
      </c>
      <c r="AD1559">
        <v>10</v>
      </c>
      <c r="AE1559">
        <v>47.37</v>
      </c>
      <c r="AF1559">
        <v>15</v>
      </c>
      <c r="AG1559">
        <v>3</v>
      </c>
      <c r="AH1559">
        <v>5</v>
      </c>
      <c r="AI1559">
        <v>11</v>
      </c>
    </row>
    <row r="1560" spans="1:35" x14ac:dyDescent="0.2">
      <c r="A1560" s="102">
        <v>1541</v>
      </c>
      <c r="B1560">
        <v>2327</v>
      </c>
      <c r="C1560" t="s">
        <v>1644</v>
      </c>
      <c r="D1560" t="s">
        <v>1241</v>
      </c>
      <c r="E1560">
        <v>3180</v>
      </c>
      <c r="F1560">
        <v>3245</v>
      </c>
      <c r="G1560">
        <v>300</v>
      </c>
      <c r="H1560" t="s">
        <v>1239</v>
      </c>
      <c r="I1560">
        <v>4849</v>
      </c>
      <c r="J1560" t="s">
        <v>546</v>
      </c>
      <c r="K1560" t="s">
        <v>1253</v>
      </c>
      <c r="L1560">
        <v>3310</v>
      </c>
      <c r="M1560">
        <v>3350</v>
      </c>
      <c r="N1560">
        <v>300</v>
      </c>
      <c r="O1560" t="s">
        <v>1242</v>
      </c>
      <c r="P1560">
        <v>0.78317748503312201</v>
      </c>
      <c r="Q1560">
        <v>0.81556163436734797</v>
      </c>
      <c r="R1560" s="15">
        <v>0.27647432275862499</v>
      </c>
      <c r="S1560">
        <v>5.7409888026171398E-2</v>
      </c>
      <c r="T1560">
        <v>3.36077276432139</v>
      </c>
      <c r="U1560">
        <v>3.36077276432139</v>
      </c>
      <c r="V1560">
        <v>3.8405529420054201</v>
      </c>
      <c r="W1560">
        <v>21.66</v>
      </c>
      <c r="X1560">
        <v>3.13</v>
      </c>
      <c r="Y1560">
        <v>-178709</v>
      </c>
      <c r="Z1560">
        <v>-11169</v>
      </c>
      <c r="AA1560">
        <v>-0.53</v>
      </c>
      <c r="AB1560">
        <v>16</v>
      </c>
      <c r="AC1560">
        <v>8</v>
      </c>
      <c r="AD1560">
        <v>8</v>
      </c>
      <c r="AE1560">
        <v>50</v>
      </c>
      <c r="AF1560">
        <v>9</v>
      </c>
      <c r="AG1560">
        <v>6</v>
      </c>
      <c r="AH1560">
        <v>8</v>
      </c>
      <c r="AI1560">
        <v>2</v>
      </c>
    </row>
    <row r="1561" spans="1:35" x14ac:dyDescent="0.2">
      <c r="A1561" s="102">
        <v>608</v>
      </c>
      <c r="B1561">
        <v>4996</v>
      </c>
      <c r="C1561" t="s">
        <v>1513</v>
      </c>
      <c r="D1561" t="s">
        <v>1263</v>
      </c>
      <c r="E1561">
        <v>789</v>
      </c>
      <c r="F1561">
        <v>790</v>
      </c>
      <c r="G1561">
        <v>1000</v>
      </c>
      <c r="H1561" t="s">
        <v>1242</v>
      </c>
      <c r="I1561">
        <v>6963</v>
      </c>
      <c r="J1561" t="s">
        <v>2065</v>
      </c>
      <c r="K1561" t="s">
        <v>1244</v>
      </c>
      <c r="L1561">
        <v>7800</v>
      </c>
      <c r="M1561">
        <v>7900</v>
      </c>
      <c r="N1561">
        <v>100</v>
      </c>
      <c r="O1561" t="s">
        <v>1239</v>
      </c>
      <c r="P1561">
        <v>0.83903742454290897</v>
      </c>
      <c r="Q1561">
        <v>0.89283121441693403</v>
      </c>
      <c r="R1561">
        <v>0.43920602644923201</v>
      </c>
      <c r="S1561">
        <v>4.7840055402481402E-2</v>
      </c>
      <c r="T1561">
        <v>-1.7727156694286601</v>
      </c>
      <c r="U1561">
        <v>1.7727156694286601</v>
      </c>
      <c r="V1561">
        <v>1.75313034293371</v>
      </c>
      <c r="W1561">
        <v>-10.34</v>
      </c>
      <c r="X1561">
        <v>0</v>
      </c>
      <c r="Y1561">
        <v>-179620</v>
      </c>
      <c r="Z1561">
        <v>-11975</v>
      </c>
      <c r="AA1561">
        <v>-0.56000000000000005</v>
      </c>
      <c r="AB1561">
        <v>15</v>
      </c>
      <c r="AC1561">
        <v>6</v>
      </c>
      <c r="AD1561">
        <v>9</v>
      </c>
      <c r="AE1561">
        <v>40</v>
      </c>
      <c r="AF1561">
        <v>11</v>
      </c>
      <c r="AG1561">
        <v>5</v>
      </c>
      <c r="AH1561">
        <v>6</v>
      </c>
      <c r="AI1561">
        <v>4</v>
      </c>
    </row>
    <row r="1562" spans="1:35" x14ac:dyDescent="0.2">
      <c r="A1562" s="102">
        <v>65</v>
      </c>
      <c r="B1562">
        <v>5401</v>
      </c>
      <c r="C1562" t="s">
        <v>1574</v>
      </c>
      <c r="D1562" t="s">
        <v>1292</v>
      </c>
      <c r="E1562">
        <v>1289.5</v>
      </c>
      <c r="F1562">
        <v>1270.5</v>
      </c>
      <c r="G1562">
        <v>800</v>
      </c>
      <c r="H1562" t="s">
        <v>1242</v>
      </c>
      <c r="I1562">
        <v>9956</v>
      </c>
      <c r="J1562" t="s">
        <v>1194</v>
      </c>
      <c r="K1562" t="s">
        <v>1264</v>
      </c>
      <c r="L1562">
        <v>1750</v>
      </c>
      <c r="M1562">
        <v>1724</v>
      </c>
      <c r="N1562">
        <v>600</v>
      </c>
      <c r="O1562" t="s">
        <v>1239</v>
      </c>
      <c r="P1562">
        <v>0.86170854980951295</v>
      </c>
      <c r="Q1562">
        <v>0.95189529535005102</v>
      </c>
      <c r="R1562">
        <v>0.25091737338380299</v>
      </c>
      <c r="S1562">
        <v>2.1533334859108501E-2</v>
      </c>
      <c r="T1562">
        <v>-2.4325536040500899</v>
      </c>
      <c r="U1562">
        <v>2.4325536040500899</v>
      </c>
      <c r="V1562">
        <v>2.1366078066267602</v>
      </c>
      <c r="W1562">
        <v>-8.8699999999999992</v>
      </c>
      <c r="X1562">
        <v>1.74</v>
      </c>
      <c r="Y1562">
        <v>-181815</v>
      </c>
      <c r="Z1562">
        <v>-12121</v>
      </c>
      <c r="AA1562">
        <v>-0.61</v>
      </c>
      <c r="AB1562">
        <v>15</v>
      </c>
      <c r="AC1562">
        <v>5</v>
      </c>
      <c r="AD1562">
        <v>10</v>
      </c>
      <c r="AE1562">
        <v>33.33</v>
      </c>
      <c r="AF1562">
        <v>12</v>
      </c>
      <c r="AG1562">
        <v>3</v>
      </c>
      <c r="AH1562">
        <v>5</v>
      </c>
      <c r="AI1562">
        <v>7</v>
      </c>
    </row>
    <row r="1563" spans="1:35" x14ac:dyDescent="0.2">
      <c r="A1563" s="102">
        <v>503</v>
      </c>
      <c r="B1563">
        <v>6370</v>
      </c>
      <c r="C1563" t="s">
        <v>1480</v>
      </c>
      <c r="D1563" t="s">
        <v>1251</v>
      </c>
      <c r="E1563">
        <v>3090</v>
      </c>
      <c r="F1563">
        <v>3055</v>
      </c>
      <c r="G1563">
        <v>400</v>
      </c>
      <c r="H1563" t="s">
        <v>1242</v>
      </c>
      <c r="I1563">
        <v>6920</v>
      </c>
      <c r="J1563" t="s">
        <v>1243</v>
      </c>
      <c r="K1563" t="s">
        <v>1244</v>
      </c>
      <c r="L1563">
        <v>5160</v>
      </c>
      <c r="M1563">
        <v>5360</v>
      </c>
      <c r="N1563">
        <v>200</v>
      </c>
      <c r="O1563" t="s">
        <v>1239</v>
      </c>
      <c r="P1563">
        <v>0.58102507639296397</v>
      </c>
      <c r="Q1563">
        <v>0.90058878269555598</v>
      </c>
      <c r="R1563">
        <v>2.0761230143997798E-2</v>
      </c>
      <c r="S1563">
        <v>4.10210594595984E-2</v>
      </c>
      <c r="T1563">
        <v>-0.80877019952486195</v>
      </c>
      <c r="U1563">
        <v>0.80877019952486195</v>
      </c>
      <c r="V1563">
        <v>0.65345530518483197</v>
      </c>
      <c r="W1563">
        <v>-10.68</v>
      </c>
      <c r="X1563">
        <v>13.99</v>
      </c>
      <c r="Y1563">
        <v>-182002</v>
      </c>
      <c r="Z1563">
        <v>-12133</v>
      </c>
      <c r="AA1563">
        <v>-0.79</v>
      </c>
      <c r="AB1563">
        <v>15</v>
      </c>
      <c r="AC1563">
        <v>7</v>
      </c>
      <c r="AD1563">
        <v>8</v>
      </c>
      <c r="AE1563">
        <v>46.67</v>
      </c>
      <c r="AF1563">
        <v>9</v>
      </c>
      <c r="AG1563">
        <v>6</v>
      </c>
      <c r="AH1563">
        <v>7</v>
      </c>
      <c r="AI1563">
        <v>2</v>
      </c>
    </row>
    <row r="1564" spans="1:35" x14ac:dyDescent="0.2">
      <c r="A1564" s="102">
        <v>1004</v>
      </c>
      <c r="B1564">
        <v>2001</v>
      </c>
      <c r="C1564" t="s">
        <v>1160</v>
      </c>
      <c r="D1564" t="s">
        <v>1266</v>
      </c>
      <c r="E1564">
        <v>1630</v>
      </c>
      <c r="F1564">
        <v>1606</v>
      </c>
      <c r="G1564">
        <v>700</v>
      </c>
      <c r="H1564" t="s">
        <v>1239</v>
      </c>
      <c r="I1564">
        <v>7012</v>
      </c>
      <c r="J1564" t="s">
        <v>1458</v>
      </c>
      <c r="K1564" t="s">
        <v>1256</v>
      </c>
      <c r="L1564">
        <v>2085</v>
      </c>
      <c r="M1564">
        <v>2097</v>
      </c>
      <c r="N1564">
        <v>500</v>
      </c>
      <c r="O1564" t="s">
        <v>1242</v>
      </c>
      <c r="P1564">
        <v>0.89466960497152004</v>
      </c>
      <c r="Q1564">
        <v>0.85871591578389395</v>
      </c>
      <c r="R1564">
        <v>1.6824543894355501E-3</v>
      </c>
      <c r="S1564">
        <v>9.2327673402871097E-2</v>
      </c>
      <c r="T1564">
        <v>2.0675547939041201</v>
      </c>
      <c r="U1564">
        <v>2.0675547939041201</v>
      </c>
      <c r="V1564">
        <v>1.3798040645355101</v>
      </c>
      <c r="W1564">
        <v>7.27</v>
      </c>
      <c r="X1564">
        <v>7.22</v>
      </c>
      <c r="Y1564">
        <v>-182681</v>
      </c>
      <c r="Z1564">
        <v>-11418</v>
      </c>
      <c r="AA1564">
        <v>-0.61</v>
      </c>
      <c r="AB1564">
        <v>16</v>
      </c>
      <c r="AC1564">
        <v>8</v>
      </c>
      <c r="AD1564">
        <v>8</v>
      </c>
      <c r="AE1564">
        <v>50</v>
      </c>
      <c r="AF1564">
        <v>15</v>
      </c>
      <c r="AG1564">
        <v>4</v>
      </c>
      <c r="AH1564">
        <v>5</v>
      </c>
      <c r="AI1564">
        <v>7</v>
      </c>
    </row>
    <row r="1565" spans="1:35" x14ac:dyDescent="0.2">
      <c r="A1565" s="102">
        <v>122</v>
      </c>
      <c r="B1565">
        <v>4536</v>
      </c>
      <c r="C1565" t="s">
        <v>1523</v>
      </c>
      <c r="D1565" t="s">
        <v>1261</v>
      </c>
      <c r="E1565">
        <v>1884</v>
      </c>
      <c r="F1565">
        <v>1896</v>
      </c>
      <c r="G1565">
        <v>500</v>
      </c>
      <c r="H1565" t="s">
        <v>1242</v>
      </c>
      <c r="I1565">
        <v>8585</v>
      </c>
      <c r="J1565" t="s">
        <v>1678</v>
      </c>
      <c r="K1565" t="s">
        <v>1245</v>
      </c>
      <c r="L1565">
        <v>153</v>
      </c>
      <c r="M1565">
        <v>153</v>
      </c>
      <c r="N1565">
        <v>6200</v>
      </c>
      <c r="O1565" t="s">
        <v>1239</v>
      </c>
      <c r="P1565">
        <v>0.56928039551631504</v>
      </c>
      <c r="Q1565">
        <v>0.93941283539813802</v>
      </c>
      <c r="R1565">
        <v>0.13061349973177699</v>
      </c>
      <c r="S1565">
        <v>1.0776856669070601E-3</v>
      </c>
      <c r="T1565">
        <v>-0.29462979535748401</v>
      </c>
      <c r="U1565">
        <v>0.29462979535748401</v>
      </c>
      <c r="V1565">
        <v>0.780350388991912</v>
      </c>
      <c r="W1565">
        <v>-0.95</v>
      </c>
      <c r="X1565">
        <v>0.06</v>
      </c>
      <c r="Y1565">
        <v>-185988</v>
      </c>
      <c r="Z1565">
        <v>-8857</v>
      </c>
      <c r="AA1565">
        <v>-0.42</v>
      </c>
      <c r="AB1565">
        <v>21</v>
      </c>
      <c r="AC1565">
        <v>7</v>
      </c>
      <c r="AD1565">
        <v>14</v>
      </c>
      <c r="AE1565">
        <v>33.33</v>
      </c>
      <c r="AF1565">
        <v>13</v>
      </c>
      <c r="AG1565">
        <v>7</v>
      </c>
      <c r="AH1565">
        <v>7</v>
      </c>
      <c r="AI1565">
        <v>7</v>
      </c>
    </row>
    <row r="1566" spans="1:35" x14ac:dyDescent="0.2">
      <c r="A1566" s="102">
        <v>1305</v>
      </c>
      <c r="B1566">
        <v>1812</v>
      </c>
      <c r="C1566" t="s">
        <v>1335</v>
      </c>
      <c r="D1566" t="s">
        <v>1249</v>
      </c>
      <c r="E1566">
        <v>1206</v>
      </c>
      <c r="F1566">
        <v>1220</v>
      </c>
      <c r="G1566">
        <v>900</v>
      </c>
      <c r="H1566" t="s">
        <v>1239</v>
      </c>
      <c r="I1566">
        <v>7211</v>
      </c>
      <c r="J1566" t="s">
        <v>26</v>
      </c>
      <c r="K1566" t="s">
        <v>1256</v>
      </c>
      <c r="L1566">
        <v>388</v>
      </c>
      <c r="M1566">
        <v>386</v>
      </c>
      <c r="N1566">
        <v>2800</v>
      </c>
      <c r="O1566" t="s">
        <v>1242</v>
      </c>
      <c r="P1566">
        <v>0.75356504614484898</v>
      </c>
      <c r="Q1566">
        <v>0.83586274400277905</v>
      </c>
      <c r="R1566">
        <v>0.21146982793600999</v>
      </c>
      <c r="S1566">
        <v>5.64038993216655E-2</v>
      </c>
      <c r="T1566">
        <v>9.0902057951043697E-2</v>
      </c>
      <c r="U1566">
        <v>9.0902057951043697E-2</v>
      </c>
      <c r="V1566">
        <v>0.15447051678031501</v>
      </c>
      <c r="W1566">
        <v>0.46</v>
      </c>
      <c r="X1566">
        <v>1.57</v>
      </c>
      <c r="Y1566">
        <v>-186532</v>
      </c>
      <c r="Z1566">
        <v>-7772</v>
      </c>
      <c r="AA1566">
        <v>-0.37</v>
      </c>
      <c r="AB1566">
        <v>24</v>
      </c>
      <c r="AC1566">
        <v>11</v>
      </c>
      <c r="AD1566">
        <v>13</v>
      </c>
      <c r="AE1566">
        <v>45.83</v>
      </c>
      <c r="AF1566">
        <v>11</v>
      </c>
      <c r="AG1566">
        <v>7</v>
      </c>
      <c r="AH1566">
        <v>8</v>
      </c>
      <c r="AI1566">
        <v>9</v>
      </c>
    </row>
    <row r="1567" spans="1:35" x14ac:dyDescent="0.2">
      <c r="A1567" s="102">
        <v>1624</v>
      </c>
      <c r="B1567">
        <v>2229</v>
      </c>
      <c r="C1567" t="s">
        <v>1848</v>
      </c>
      <c r="D1567" t="s">
        <v>1266</v>
      </c>
      <c r="E1567">
        <v>2951</v>
      </c>
      <c r="F1567">
        <v>2923</v>
      </c>
      <c r="G1567">
        <v>300</v>
      </c>
      <c r="H1567" t="s">
        <v>1242</v>
      </c>
      <c r="I1567">
        <v>6588</v>
      </c>
      <c r="J1567" t="s">
        <v>436</v>
      </c>
      <c r="K1567" t="s">
        <v>1244</v>
      </c>
      <c r="L1567">
        <v>4000</v>
      </c>
      <c r="M1567">
        <v>4035</v>
      </c>
      <c r="N1567">
        <v>200</v>
      </c>
      <c r="O1567" t="s">
        <v>1239</v>
      </c>
      <c r="P1567">
        <v>0.73591391125070404</v>
      </c>
      <c r="Q1567">
        <v>0.80741132853390996</v>
      </c>
      <c r="R1567">
        <v>0.373518165992416</v>
      </c>
      <c r="S1567">
        <v>4.9510245139858598E-2</v>
      </c>
      <c r="T1567">
        <v>-1.7849963932466599</v>
      </c>
      <c r="U1567">
        <v>1.7849963932466599</v>
      </c>
      <c r="V1567">
        <v>1.6555965811112801</v>
      </c>
      <c r="W1567">
        <v>-10.66</v>
      </c>
      <c r="X1567">
        <v>8.66</v>
      </c>
      <c r="Y1567">
        <v>-189842</v>
      </c>
      <c r="Z1567">
        <v>-18984</v>
      </c>
      <c r="AA1567">
        <v>-0.9</v>
      </c>
      <c r="AB1567">
        <v>10</v>
      </c>
      <c r="AC1567">
        <v>4</v>
      </c>
      <c r="AD1567">
        <v>6</v>
      </c>
      <c r="AE1567">
        <v>40</v>
      </c>
      <c r="AF1567">
        <v>10</v>
      </c>
      <c r="AG1567">
        <v>2</v>
      </c>
      <c r="AH1567">
        <v>5</v>
      </c>
      <c r="AI1567">
        <v>3</v>
      </c>
    </row>
    <row r="1568" spans="1:35" x14ac:dyDescent="0.2">
      <c r="A1568" s="102">
        <v>535</v>
      </c>
      <c r="B1568">
        <v>4118</v>
      </c>
      <c r="C1568" t="s">
        <v>1484</v>
      </c>
      <c r="D1568" t="s">
        <v>1263</v>
      </c>
      <c r="E1568">
        <v>3130</v>
      </c>
      <c r="F1568">
        <v>3160</v>
      </c>
      <c r="G1568">
        <v>300</v>
      </c>
      <c r="H1568" t="s">
        <v>1242</v>
      </c>
      <c r="I1568">
        <v>6178</v>
      </c>
      <c r="J1568" t="s">
        <v>1680</v>
      </c>
      <c r="K1568" t="s">
        <v>1253</v>
      </c>
      <c r="L1568">
        <v>989</v>
      </c>
      <c r="M1568">
        <v>985.9</v>
      </c>
      <c r="N1568">
        <v>1000</v>
      </c>
      <c r="O1568" t="s">
        <v>1239</v>
      </c>
      <c r="P1568">
        <v>0.80905909418091004</v>
      </c>
      <c r="Q1568">
        <v>0.89792815639800505</v>
      </c>
      <c r="R1568">
        <v>8.5020986610703703E-2</v>
      </c>
      <c r="S1568">
        <v>1.0977722075736E-2</v>
      </c>
      <c r="T1568">
        <v>-1.87610658446583</v>
      </c>
      <c r="U1568">
        <v>1.87610658446583</v>
      </c>
      <c r="V1568">
        <v>1.2051493004896701</v>
      </c>
      <c r="W1568">
        <v>-7.9</v>
      </c>
      <c r="X1568">
        <v>4</v>
      </c>
      <c r="Y1568">
        <v>-189843</v>
      </c>
      <c r="Z1568">
        <v>-11167</v>
      </c>
      <c r="AA1568">
        <v>-0.69</v>
      </c>
      <c r="AB1568">
        <v>17</v>
      </c>
      <c r="AC1568">
        <v>6</v>
      </c>
      <c r="AD1568">
        <v>11</v>
      </c>
      <c r="AE1568">
        <v>35.29</v>
      </c>
      <c r="AF1568">
        <v>12</v>
      </c>
      <c r="AG1568">
        <v>6</v>
      </c>
      <c r="AH1568">
        <v>7</v>
      </c>
      <c r="AI1568">
        <v>4</v>
      </c>
    </row>
    <row r="1569" spans="1:35" x14ac:dyDescent="0.2">
      <c r="A1569" s="102">
        <v>724</v>
      </c>
      <c r="B1569">
        <v>6201</v>
      </c>
      <c r="C1569" t="s">
        <v>1606</v>
      </c>
      <c r="D1569" t="s">
        <v>1256</v>
      </c>
      <c r="E1569">
        <v>5990</v>
      </c>
      <c r="F1569">
        <v>6020</v>
      </c>
      <c r="G1569">
        <v>100</v>
      </c>
      <c r="H1569" t="s">
        <v>1239</v>
      </c>
      <c r="I1569">
        <v>6856</v>
      </c>
      <c r="J1569" t="s">
        <v>231</v>
      </c>
      <c r="K1569" t="s">
        <v>1244</v>
      </c>
      <c r="L1569">
        <v>6260</v>
      </c>
      <c r="M1569">
        <v>6240</v>
      </c>
      <c r="N1569">
        <v>100</v>
      </c>
      <c r="O1569" t="s">
        <v>1242</v>
      </c>
      <c r="P1569">
        <v>0.64972116855900397</v>
      </c>
      <c r="Q1569">
        <v>0.88284457630357405</v>
      </c>
      <c r="R1569">
        <v>5.1187817658684E-2</v>
      </c>
      <c r="S1569">
        <v>1.7357638623750001E-2</v>
      </c>
      <c r="T1569">
        <v>3.3823186963593099</v>
      </c>
      <c r="U1569">
        <v>3.3823186963593099</v>
      </c>
      <c r="V1569">
        <v>3.3648197065602101</v>
      </c>
      <c r="W1569">
        <v>9.01</v>
      </c>
      <c r="X1569">
        <v>3.53</v>
      </c>
      <c r="Y1569">
        <v>-190768</v>
      </c>
      <c r="Z1569">
        <v>-13626</v>
      </c>
      <c r="AA1569">
        <v>-0.74</v>
      </c>
      <c r="AB1569">
        <v>14</v>
      </c>
      <c r="AC1569">
        <v>7</v>
      </c>
      <c r="AD1569">
        <v>7</v>
      </c>
      <c r="AE1569">
        <v>50</v>
      </c>
      <c r="AF1569">
        <v>12</v>
      </c>
      <c r="AG1569">
        <v>6</v>
      </c>
      <c r="AH1569">
        <v>6</v>
      </c>
      <c r="AI1569">
        <v>2</v>
      </c>
    </row>
    <row r="1570" spans="1:35" x14ac:dyDescent="0.2">
      <c r="A1570" s="102">
        <v>1360</v>
      </c>
      <c r="B1570">
        <v>4188</v>
      </c>
      <c r="C1570" t="s">
        <v>1452</v>
      </c>
      <c r="D1570" t="s">
        <v>1263</v>
      </c>
      <c r="E1570">
        <v>761</v>
      </c>
      <c r="F1570">
        <v>773.5</v>
      </c>
      <c r="G1570">
        <v>1400</v>
      </c>
      <c r="H1570" t="s">
        <v>1239</v>
      </c>
      <c r="I1570">
        <v>5803</v>
      </c>
      <c r="J1570" t="s">
        <v>24</v>
      </c>
      <c r="K1570" t="s">
        <v>1254</v>
      </c>
      <c r="L1570">
        <v>367</v>
      </c>
      <c r="M1570">
        <v>369</v>
      </c>
      <c r="N1570">
        <v>2900</v>
      </c>
      <c r="O1570" t="s">
        <v>1242</v>
      </c>
      <c r="P1570">
        <v>0.90811478179831195</v>
      </c>
      <c r="Q1570">
        <v>0.83134852018823802</v>
      </c>
      <c r="R1570">
        <v>4.9650330738521301E-4</v>
      </c>
      <c r="S1570">
        <v>5.2463030011345002E-2</v>
      </c>
      <c r="T1570">
        <v>2.1756743862404999</v>
      </c>
      <c r="U1570">
        <v>2.1756743862404999</v>
      </c>
      <c r="V1570">
        <v>1.7364997293154201</v>
      </c>
      <c r="W1570">
        <v>11.57</v>
      </c>
      <c r="X1570">
        <v>1.18</v>
      </c>
      <c r="Y1570">
        <v>-191089</v>
      </c>
      <c r="Z1570">
        <v>-10616</v>
      </c>
      <c r="AA1570">
        <v>-0.5</v>
      </c>
      <c r="AB1570">
        <v>18</v>
      </c>
      <c r="AC1570">
        <v>5</v>
      </c>
      <c r="AD1570">
        <v>13</v>
      </c>
      <c r="AE1570">
        <v>27.78</v>
      </c>
      <c r="AF1570">
        <v>13</v>
      </c>
      <c r="AG1570">
        <v>5</v>
      </c>
      <c r="AH1570">
        <v>5</v>
      </c>
      <c r="AI1570">
        <v>8</v>
      </c>
    </row>
    <row r="1571" spans="1:35" x14ac:dyDescent="0.2">
      <c r="A1571" s="102">
        <v>1093</v>
      </c>
      <c r="B1571">
        <v>6287</v>
      </c>
      <c r="C1571" t="s">
        <v>1340</v>
      </c>
      <c r="D1571" t="s">
        <v>1251</v>
      </c>
      <c r="E1571">
        <v>2730</v>
      </c>
      <c r="F1571">
        <v>2664</v>
      </c>
      <c r="G1571">
        <v>200</v>
      </c>
      <c r="H1571" t="s">
        <v>1242</v>
      </c>
      <c r="I1571">
        <v>6856</v>
      </c>
      <c r="J1571" t="s">
        <v>231</v>
      </c>
      <c r="K1571" t="s">
        <v>1244</v>
      </c>
      <c r="L1571">
        <v>6260</v>
      </c>
      <c r="M1571">
        <v>6240</v>
      </c>
      <c r="N1571">
        <v>100</v>
      </c>
      <c r="O1571" t="s">
        <v>1239</v>
      </c>
      <c r="P1571">
        <v>0.84432213553155899</v>
      </c>
      <c r="Q1571">
        <v>0.85182738364802202</v>
      </c>
      <c r="R1571">
        <v>0.24905511762080201</v>
      </c>
      <c r="S1571">
        <v>7.5084624055566498E-2</v>
      </c>
      <c r="T1571">
        <v>-1.1457044432994601</v>
      </c>
      <c r="U1571">
        <v>1.1457044432994601</v>
      </c>
      <c r="V1571">
        <v>2.06433184563687</v>
      </c>
      <c r="W1571">
        <v>-4.7</v>
      </c>
      <c r="X1571">
        <v>14.62</v>
      </c>
      <c r="Y1571">
        <v>-191541</v>
      </c>
      <c r="Z1571">
        <v>-19154</v>
      </c>
      <c r="AA1571">
        <v>-0.99</v>
      </c>
      <c r="AB1571">
        <v>10</v>
      </c>
      <c r="AC1571">
        <v>6</v>
      </c>
      <c r="AD1571">
        <v>4</v>
      </c>
      <c r="AE1571">
        <v>60</v>
      </c>
      <c r="AF1571">
        <v>14</v>
      </c>
      <c r="AG1571">
        <v>1</v>
      </c>
      <c r="AH1571">
        <v>3</v>
      </c>
      <c r="AI1571">
        <v>6</v>
      </c>
    </row>
    <row r="1572" spans="1:35" x14ac:dyDescent="0.2">
      <c r="A1572" s="102">
        <v>761</v>
      </c>
      <c r="B1572">
        <v>2531</v>
      </c>
      <c r="C1572" t="s">
        <v>1265</v>
      </c>
      <c r="D1572" t="s">
        <v>1266</v>
      </c>
      <c r="E1572">
        <v>883</v>
      </c>
      <c r="F1572">
        <v>869</v>
      </c>
      <c r="G1572">
        <v>1200</v>
      </c>
      <c r="H1572" t="s">
        <v>1242</v>
      </c>
      <c r="I1572">
        <v>6178</v>
      </c>
      <c r="J1572" t="s">
        <v>1680</v>
      </c>
      <c r="K1572" t="s">
        <v>1253</v>
      </c>
      <c r="L1572">
        <v>989</v>
      </c>
      <c r="M1572">
        <v>985.9</v>
      </c>
      <c r="N1572">
        <v>1100</v>
      </c>
      <c r="O1572" t="s">
        <v>1239</v>
      </c>
      <c r="P1572">
        <v>0.75944390425938402</v>
      </c>
      <c r="Q1572">
        <v>0.87988935247693401</v>
      </c>
      <c r="R1572">
        <v>4.39541912307417E-2</v>
      </c>
      <c r="S1572">
        <v>3.7373900498728303E-2</v>
      </c>
      <c r="T1572">
        <v>-2.66883519757494</v>
      </c>
      <c r="U1572">
        <v>2.66883519757494</v>
      </c>
      <c r="V1572">
        <v>1.59658146118914</v>
      </c>
      <c r="W1572">
        <v>-12.79</v>
      </c>
      <c r="X1572">
        <v>3.84</v>
      </c>
      <c r="Y1572">
        <v>-192014</v>
      </c>
      <c r="Z1572">
        <v>-12001</v>
      </c>
      <c r="AA1572">
        <v>-0.64</v>
      </c>
      <c r="AB1572">
        <v>16</v>
      </c>
      <c r="AC1572">
        <v>7</v>
      </c>
      <c r="AD1572">
        <v>9</v>
      </c>
      <c r="AE1572">
        <v>43.75</v>
      </c>
      <c r="AF1572">
        <v>11</v>
      </c>
      <c r="AG1572">
        <v>4</v>
      </c>
      <c r="AH1572">
        <v>5</v>
      </c>
      <c r="AI1572">
        <v>7</v>
      </c>
    </row>
    <row r="1573" spans="1:35" x14ac:dyDescent="0.2">
      <c r="A1573" s="102">
        <v>827</v>
      </c>
      <c r="B1573">
        <v>4118</v>
      </c>
      <c r="C1573" t="s">
        <v>1484</v>
      </c>
      <c r="D1573" t="s">
        <v>1263</v>
      </c>
      <c r="E1573">
        <v>3130</v>
      </c>
      <c r="F1573">
        <v>3160</v>
      </c>
      <c r="G1573">
        <v>300</v>
      </c>
      <c r="H1573" t="s">
        <v>1242</v>
      </c>
      <c r="I1573">
        <v>5020</v>
      </c>
      <c r="J1573" t="s">
        <v>1573</v>
      </c>
      <c r="K1573" t="s">
        <v>1500</v>
      </c>
      <c r="L1573">
        <v>460.9</v>
      </c>
      <c r="M1573">
        <v>464.7</v>
      </c>
      <c r="N1573">
        <v>2000</v>
      </c>
      <c r="O1573" t="s">
        <v>1239</v>
      </c>
      <c r="P1573">
        <v>0.70941491516551802</v>
      </c>
      <c r="Q1573">
        <v>0.87444453383807996</v>
      </c>
      <c r="R1573">
        <v>8.9269961999983605E-2</v>
      </c>
      <c r="S1573">
        <v>5.14652621324454E-2</v>
      </c>
      <c r="T1573">
        <v>-2.0817466889979501</v>
      </c>
      <c r="U1573">
        <v>2.0817466889979501</v>
      </c>
      <c r="V1573">
        <v>1.0669946105678501</v>
      </c>
      <c r="W1573">
        <v>-5.71</v>
      </c>
      <c r="X1573">
        <v>1.96</v>
      </c>
      <c r="Y1573">
        <v>-194312</v>
      </c>
      <c r="Z1573">
        <v>-10795</v>
      </c>
      <c r="AA1573">
        <v>-0.59</v>
      </c>
      <c r="AB1573">
        <v>18</v>
      </c>
      <c r="AC1573">
        <v>6</v>
      </c>
      <c r="AD1573">
        <v>12</v>
      </c>
      <c r="AE1573">
        <v>33.33</v>
      </c>
      <c r="AF1573">
        <v>14</v>
      </c>
      <c r="AG1573">
        <v>3</v>
      </c>
      <c r="AH1573">
        <v>5</v>
      </c>
      <c r="AI1573">
        <v>10</v>
      </c>
    </row>
    <row r="1574" spans="1:35" x14ac:dyDescent="0.2">
      <c r="A1574" s="102">
        <v>1323</v>
      </c>
      <c r="B1574">
        <v>8078</v>
      </c>
      <c r="C1574" t="s">
        <v>1669</v>
      </c>
      <c r="D1574" t="s">
        <v>1246</v>
      </c>
      <c r="E1574">
        <v>2419</v>
      </c>
      <c r="F1574">
        <v>2425</v>
      </c>
      <c r="G1574">
        <v>400</v>
      </c>
      <c r="H1574" t="s">
        <v>1239</v>
      </c>
      <c r="I1574">
        <v>9507</v>
      </c>
      <c r="J1574" t="s">
        <v>1365</v>
      </c>
      <c r="K1574" t="s">
        <v>1296</v>
      </c>
      <c r="L1574">
        <v>860</v>
      </c>
      <c r="M1574">
        <v>864</v>
      </c>
      <c r="N1574">
        <v>1100</v>
      </c>
      <c r="O1574" t="s">
        <v>1242</v>
      </c>
      <c r="P1574">
        <v>0.92690239997856705</v>
      </c>
      <c r="Q1574">
        <v>0.83455827447994102</v>
      </c>
      <c r="R1574">
        <v>1.3718924162044699E-2</v>
      </c>
      <c r="S1574">
        <v>3.4207038554735E-3</v>
      </c>
      <c r="T1574">
        <v>0.51396580298311301</v>
      </c>
      <c r="U1574">
        <v>0.51396580298311301</v>
      </c>
      <c r="V1574">
        <v>0.92565726776482504</v>
      </c>
      <c r="W1574">
        <v>2.16</v>
      </c>
      <c r="X1574">
        <v>2.02</v>
      </c>
      <c r="Y1574">
        <v>-195092</v>
      </c>
      <c r="Z1574">
        <v>-12193</v>
      </c>
      <c r="AA1574">
        <v>-0.61</v>
      </c>
      <c r="AB1574">
        <v>16</v>
      </c>
      <c r="AC1574">
        <v>6</v>
      </c>
      <c r="AD1574">
        <v>10</v>
      </c>
      <c r="AE1574">
        <v>37.5</v>
      </c>
      <c r="AF1574">
        <v>9</v>
      </c>
      <c r="AG1574">
        <v>5</v>
      </c>
      <c r="AH1574">
        <v>8</v>
      </c>
      <c r="AI1574">
        <v>3</v>
      </c>
    </row>
    <row r="1575" spans="1:35" x14ac:dyDescent="0.2">
      <c r="A1575" s="102">
        <v>91</v>
      </c>
      <c r="B1575">
        <v>2001</v>
      </c>
      <c r="C1575" t="s">
        <v>1160</v>
      </c>
      <c r="D1575" t="s">
        <v>1266</v>
      </c>
      <c r="E1575">
        <v>1630</v>
      </c>
      <c r="F1575">
        <v>1606</v>
      </c>
      <c r="G1575">
        <v>600</v>
      </c>
      <c r="H1575" t="s">
        <v>1239</v>
      </c>
      <c r="I1575">
        <v>2531</v>
      </c>
      <c r="J1575" t="s">
        <v>1265</v>
      </c>
      <c r="K1575" t="s">
        <v>1266</v>
      </c>
      <c r="L1575">
        <v>883</v>
      </c>
      <c r="M1575">
        <v>869</v>
      </c>
      <c r="N1575">
        <v>1100</v>
      </c>
      <c r="O1575" t="s">
        <v>1242</v>
      </c>
      <c r="P1575">
        <v>0.91096524698974002</v>
      </c>
      <c r="Q1575">
        <v>0.94547874849453095</v>
      </c>
      <c r="R1575">
        <v>1.59793782341775E-3</v>
      </c>
      <c r="S1575">
        <v>3.4100477030179301E-3</v>
      </c>
      <c r="T1575">
        <v>3.5396184703907601</v>
      </c>
      <c r="U1575">
        <v>3.5396184703907601</v>
      </c>
      <c r="V1575">
        <v>1.9646372092630999</v>
      </c>
      <c r="W1575">
        <v>9.39</v>
      </c>
      <c r="X1575">
        <v>0.8</v>
      </c>
      <c r="Y1575">
        <v>-197239</v>
      </c>
      <c r="Z1575">
        <v>-13149</v>
      </c>
      <c r="AA1575">
        <v>-0.63</v>
      </c>
      <c r="AB1575">
        <v>15</v>
      </c>
      <c r="AC1575">
        <v>6</v>
      </c>
      <c r="AD1575">
        <v>9</v>
      </c>
      <c r="AE1575">
        <v>40</v>
      </c>
      <c r="AF1575">
        <v>13</v>
      </c>
      <c r="AG1575">
        <v>3</v>
      </c>
      <c r="AH1575">
        <v>4</v>
      </c>
      <c r="AI1575">
        <v>8</v>
      </c>
    </row>
    <row r="1576" spans="1:35" x14ac:dyDescent="0.2">
      <c r="A1576" s="102">
        <v>1605</v>
      </c>
      <c r="B1576">
        <v>3865</v>
      </c>
      <c r="C1576" t="s">
        <v>1189</v>
      </c>
      <c r="D1576" t="s">
        <v>1453</v>
      </c>
      <c r="E1576">
        <v>460</v>
      </c>
      <c r="F1576">
        <v>476</v>
      </c>
      <c r="G1576">
        <v>2300</v>
      </c>
      <c r="H1576" t="s">
        <v>1242</v>
      </c>
      <c r="I1576">
        <v>9501</v>
      </c>
      <c r="J1576" t="s">
        <v>1298</v>
      </c>
      <c r="K1576" t="s">
        <v>1296</v>
      </c>
      <c r="L1576">
        <v>425</v>
      </c>
      <c r="M1576">
        <v>428</v>
      </c>
      <c r="N1576">
        <v>2600</v>
      </c>
      <c r="O1576" t="s">
        <v>1239</v>
      </c>
      <c r="P1576">
        <v>0.78541518476621097</v>
      </c>
      <c r="Q1576">
        <v>0.80853889792911204</v>
      </c>
      <c r="R1576">
        <v>0.35252954923190799</v>
      </c>
      <c r="S1576">
        <v>5.4394777591824602E-2</v>
      </c>
      <c r="T1576">
        <v>-1.7363048377439401</v>
      </c>
      <c r="U1576">
        <v>1.7363048377439401</v>
      </c>
      <c r="V1576">
        <v>1.27893445912776</v>
      </c>
      <c r="W1576">
        <v>-6.55</v>
      </c>
      <c r="X1576">
        <v>1.64</v>
      </c>
      <c r="Y1576">
        <v>-197320</v>
      </c>
      <c r="Z1576">
        <v>-10385</v>
      </c>
      <c r="AA1576">
        <v>-0.49</v>
      </c>
      <c r="AB1576">
        <v>19</v>
      </c>
      <c r="AC1576">
        <v>8</v>
      </c>
      <c r="AD1576">
        <v>11</v>
      </c>
      <c r="AE1576">
        <v>42.11</v>
      </c>
      <c r="AF1576">
        <v>11</v>
      </c>
      <c r="AG1576">
        <v>5</v>
      </c>
      <c r="AH1576">
        <v>7</v>
      </c>
      <c r="AI1576">
        <v>7</v>
      </c>
    </row>
    <row r="1577" spans="1:35" x14ac:dyDescent="0.2">
      <c r="A1577" s="102">
        <v>267</v>
      </c>
      <c r="B1577">
        <v>3765</v>
      </c>
      <c r="C1577" t="s">
        <v>1525</v>
      </c>
      <c r="D1577" t="s">
        <v>1241</v>
      </c>
      <c r="E1577">
        <v>1791</v>
      </c>
      <c r="F1577">
        <v>1826</v>
      </c>
      <c r="G1577">
        <v>600</v>
      </c>
      <c r="H1577" t="s">
        <v>1242</v>
      </c>
      <c r="I1577">
        <v>7261</v>
      </c>
      <c r="J1577" t="s">
        <v>1609</v>
      </c>
      <c r="K1577" t="s">
        <v>1256</v>
      </c>
      <c r="L1577">
        <v>854</v>
      </c>
      <c r="M1577">
        <v>836</v>
      </c>
      <c r="N1577">
        <v>1300</v>
      </c>
      <c r="O1577" t="s">
        <v>1239</v>
      </c>
      <c r="P1577">
        <v>0.73054170636656901</v>
      </c>
      <c r="Q1577">
        <v>0.91912809094552805</v>
      </c>
      <c r="R1577">
        <v>0.29982762400521201</v>
      </c>
      <c r="S1577">
        <v>1.9772082564693101E-2</v>
      </c>
      <c r="T1577">
        <v>-1.3797120711836599</v>
      </c>
      <c r="U1577">
        <v>1.3797120711836599</v>
      </c>
      <c r="V1577">
        <v>2.02178329852909</v>
      </c>
      <c r="W1577">
        <v>-8.24</v>
      </c>
      <c r="X1577">
        <v>0.8</v>
      </c>
      <c r="Y1577">
        <v>-198099</v>
      </c>
      <c r="Z1577">
        <v>-8254</v>
      </c>
      <c r="AA1577">
        <v>-0.36</v>
      </c>
      <c r="AB1577">
        <v>24</v>
      </c>
      <c r="AC1577">
        <v>13</v>
      </c>
      <c r="AD1577">
        <v>11</v>
      </c>
      <c r="AE1577">
        <v>54.17</v>
      </c>
      <c r="AF1577">
        <v>9</v>
      </c>
      <c r="AG1577">
        <v>10</v>
      </c>
      <c r="AH1577">
        <v>9</v>
      </c>
      <c r="AI1577">
        <v>5</v>
      </c>
    </row>
    <row r="1578" spans="1:35" x14ac:dyDescent="0.2">
      <c r="A1578" s="102">
        <v>647</v>
      </c>
      <c r="B1578">
        <v>6448</v>
      </c>
      <c r="C1578" t="s">
        <v>439</v>
      </c>
      <c r="D1578" t="s">
        <v>1244</v>
      </c>
      <c r="E1578">
        <v>2004</v>
      </c>
      <c r="F1578">
        <v>2040</v>
      </c>
      <c r="G1578">
        <v>300</v>
      </c>
      <c r="H1578" t="s">
        <v>1242</v>
      </c>
      <c r="I1578">
        <v>6981</v>
      </c>
      <c r="J1578" t="s">
        <v>1424</v>
      </c>
      <c r="K1578" t="s">
        <v>1244</v>
      </c>
      <c r="L1578">
        <v>5900</v>
      </c>
      <c r="M1578">
        <v>6138</v>
      </c>
      <c r="N1578">
        <v>100</v>
      </c>
      <c r="O1578" t="s">
        <v>1239</v>
      </c>
      <c r="P1578">
        <v>0.839294802895721</v>
      </c>
      <c r="Q1578">
        <v>0.88879196353876899</v>
      </c>
      <c r="R1578">
        <v>2.6445425801724502E-3</v>
      </c>
      <c r="S1578">
        <v>3.4813657625482899E-2</v>
      </c>
      <c r="T1578">
        <v>-1.3943275030296101</v>
      </c>
      <c r="U1578">
        <v>1.3943275030296101</v>
      </c>
      <c r="V1578">
        <v>0.46508630769293802</v>
      </c>
      <c r="W1578">
        <v>-3.82</v>
      </c>
      <c r="X1578">
        <v>0.28999999999999998</v>
      </c>
      <c r="Y1578">
        <v>-198393</v>
      </c>
      <c r="Z1578">
        <v>-13226</v>
      </c>
      <c r="AA1578">
        <v>-0.64</v>
      </c>
      <c r="AB1578">
        <v>15</v>
      </c>
      <c r="AC1578">
        <v>8</v>
      </c>
      <c r="AD1578">
        <v>7</v>
      </c>
      <c r="AE1578">
        <v>53.33</v>
      </c>
      <c r="AF1578">
        <v>10</v>
      </c>
      <c r="AG1578">
        <v>5</v>
      </c>
      <c r="AH1578">
        <v>6</v>
      </c>
      <c r="AI1578">
        <v>4</v>
      </c>
    </row>
    <row r="1579" spans="1:35" x14ac:dyDescent="0.2">
      <c r="A1579" s="102">
        <v>698</v>
      </c>
      <c r="B1579">
        <v>6723</v>
      </c>
      <c r="C1579" t="s">
        <v>1492</v>
      </c>
      <c r="D1579" t="s">
        <v>1244</v>
      </c>
      <c r="E1579">
        <v>712</v>
      </c>
      <c r="F1579">
        <v>736</v>
      </c>
      <c r="G1579">
        <v>1400</v>
      </c>
      <c r="H1579" t="s">
        <v>1239</v>
      </c>
      <c r="I1579">
        <v>8604</v>
      </c>
      <c r="J1579" t="s">
        <v>438</v>
      </c>
      <c r="K1579" t="s">
        <v>1428</v>
      </c>
      <c r="L1579">
        <v>533.1</v>
      </c>
      <c r="M1579">
        <v>532.6</v>
      </c>
      <c r="N1579">
        <v>1900</v>
      </c>
      <c r="O1579" t="s">
        <v>1242</v>
      </c>
      <c r="P1579">
        <v>0.59028886070971298</v>
      </c>
      <c r="Q1579">
        <v>0.88462987156151496</v>
      </c>
      <c r="R1579">
        <v>0.37898453079507599</v>
      </c>
      <c r="S1579">
        <v>3.2393600553662402E-2</v>
      </c>
      <c r="T1579">
        <v>0.552310209676946</v>
      </c>
      <c r="U1579">
        <v>0.552310209676946</v>
      </c>
      <c r="V1579">
        <v>0.37321523843855797</v>
      </c>
      <c r="W1579">
        <v>2.25</v>
      </c>
      <c r="X1579">
        <v>1.79</v>
      </c>
      <c r="Y1579">
        <v>-200420</v>
      </c>
      <c r="Z1579">
        <v>-10021</v>
      </c>
      <c r="AA1579">
        <v>-0.46</v>
      </c>
      <c r="AB1579">
        <v>20</v>
      </c>
      <c r="AC1579">
        <v>8</v>
      </c>
      <c r="AD1579">
        <v>12</v>
      </c>
      <c r="AE1579">
        <v>40</v>
      </c>
      <c r="AF1579">
        <v>10</v>
      </c>
      <c r="AG1579">
        <v>7</v>
      </c>
      <c r="AH1579">
        <v>10</v>
      </c>
      <c r="AI1579">
        <v>3</v>
      </c>
    </row>
    <row r="1580" spans="1:35" x14ac:dyDescent="0.2">
      <c r="A1580" s="102">
        <v>1126</v>
      </c>
      <c r="B1580">
        <v>4626</v>
      </c>
      <c r="C1580" t="s">
        <v>1494</v>
      </c>
      <c r="D1580" t="s">
        <v>1263</v>
      </c>
      <c r="E1580">
        <v>4545</v>
      </c>
      <c r="F1580">
        <v>4565</v>
      </c>
      <c r="G1580">
        <v>200</v>
      </c>
      <c r="H1580" t="s">
        <v>1242</v>
      </c>
      <c r="I1580">
        <v>8113</v>
      </c>
      <c r="J1580" t="s">
        <v>1588</v>
      </c>
      <c r="K1580" t="s">
        <v>1263</v>
      </c>
      <c r="L1580">
        <v>3737</v>
      </c>
      <c r="M1580">
        <v>3742</v>
      </c>
      <c r="N1580">
        <v>200</v>
      </c>
      <c r="O1580" t="s">
        <v>1239</v>
      </c>
      <c r="P1580">
        <v>0.68109228243112796</v>
      </c>
      <c r="Q1580">
        <v>0.84953306714597898</v>
      </c>
      <c r="R1580">
        <v>0.199087942455973</v>
      </c>
      <c r="S1580">
        <v>4.3785428984778399E-2</v>
      </c>
      <c r="T1580">
        <v>-6.6819148893167798E-2</v>
      </c>
      <c r="U1580">
        <v>6.6819148893167798E-2</v>
      </c>
      <c r="V1580">
        <v>8.0376603484323302E-3</v>
      </c>
      <c r="W1580">
        <v>-0.28000000000000003</v>
      </c>
      <c r="X1580">
        <v>18.03</v>
      </c>
      <c r="Y1580">
        <v>-200989</v>
      </c>
      <c r="Z1580">
        <v>-14356</v>
      </c>
      <c r="AA1580">
        <v>-0.73</v>
      </c>
      <c r="AB1580">
        <v>14</v>
      </c>
      <c r="AC1580">
        <v>5</v>
      </c>
      <c r="AD1580">
        <v>9</v>
      </c>
      <c r="AE1580">
        <v>35.71</v>
      </c>
      <c r="AF1580">
        <v>12</v>
      </c>
      <c r="AG1580">
        <v>4</v>
      </c>
      <c r="AH1580">
        <v>6</v>
      </c>
      <c r="AI1580">
        <v>4</v>
      </c>
    </row>
    <row r="1581" spans="1:35" x14ac:dyDescent="0.2">
      <c r="A1581" s="102">
        <v>1657</v>
      </c>
      <c r="B1581">
        <v>4912</v>
      </c>
      <c r="C1581" t="s">
        <v>2043</v>
      </c>
      <c r="D1581" t="s">
        <v>1263</v>
      </c>
      <c r="E1581">
        <v>1938</v>
      </c>
      <c r="F1581">
        <v>1909</v>
      </c>
      <c r="G1581">
        <v>500</v>
      </c>
      <c r="H1581" t="s">
        <v>1239</v>
      </c>
      <c r="I1581">
        <v>9507</v>
      </c>
      <c r="J1581" t="s">
        <v>1365</v>
      </c>
      <c r="K1581" t="s">
        <v>1296</v>
      </c>
      <c r="L1581">
        <v>860</v>
      </c>
      <c r="M1581">
        <v>864</v>
      </c>
      <c r="N1581">
        <v>1100</v>
      </c>
      <c r="O1581" t="s">
        <v>1242</v>
      </c>
      <c r="P1581">
        <v>0.766502891881505</v>
      </c>
      <c r="Q1581">
        <v>0.80415465125256502</v>
      </c>
      <c r="R1581">
        <v>0.124296547916253</v>
      </c>
      <c r="S1581">
        <v>1.37312869247915E-4</v>
      </c>
      <c r="T1581">
        <v>0.91715878237552395</v>
      </c>
      <c r="U1581">
        <v>0.91715878237552395</v>
      </c>
      <c r="V1581">
        <v>1.3101409324184501</v>
      </c>
      <c r="W1581">
        <v>5.32</v>
      </c>
      <c r="X1581">
        <v>0.43</v>
      </c>
      <c r="Y1581">
        <v>-201394</v>
      </c>
      <c r="Z1581">
        <v>-11189</v>
      </c>
      <c r="AA1581">
        <v>-0.56999999999999995</v>
      </c>
      <c r="AB1581">
        <v>18</v>
      </c>
      <c r="AC1581">
        <v>7</v>
      </c>
      <c r="AD1581">
        <v>11</v>
      </c>
      <c r="AE1581">
        <v>38.89</v>
      </c>
      <c r="AF1581">
        <v>11</v>
      </c>
      <c r="AG1581">
        <v>6</v>
      </c>
      <c r="AH1581">
        <v>7</v>
      </c>
      <c r="AI1581">
        <v>5</v>
      </c>
    </row>
    <row r="1582" spans="1:35" x14ac:dyDescent="0.2">
      <c r="A1582" s="102">
        <v>447</v>
      </c>
      <c r="B1582">
        <v>1963</v>
      </c>
      <c r="C1582" t="s">
        <v>1486</v>
      </c>
      <c r="D1582" t="s">
        <v>1249</v>
      </c>
      <c r="E1582">
        <v>1482</v>
      </c>
      <c r="F1582">
        <v>1500</v>
      </c>
      <c r="G1582">
        <v>600</v>
      </c>
      <c r="H1582" t="s">
        <v>1242</v>
      </c>
      <c r="I1582">
        <v>7282</v>
      </c>
      <c r="J1582" t="s">
        <v>1488</v>
      </c>
      <c r="K1582" t="s">
        <v>1256</v>
      </c>
      <c r="L1582">
        <v>2435</v>
      </c>
      <c r="M1582">
        <v>2429</v>
      </c>
      <c r="N1582">
        <v>400</v>
      </c>
      <c r="O1582" t="s">
        <v>1239</v>
      </c>
      <c r="P1582">
        <v>0.90365622103628895</v>
      </c>
      <c r="Q1582">
        <v>0.90422548974044703</v>
      </c>
      <c r="R1582">
        <v>2.3950782042231802E-2</v>
      </c>
      <c r="S1582">
        <v>3.5886948457768699E-3</v>
      </c>
      <c r="T1582">
        <v>-0.93047396172463503</v>
      </c>
      <c r="U1582">
        <v>0.93047396172463503</v>
      </c>
      <c r="V1582">
        <v>0.92108817872885396</v>
      </c>
      <c r="W1582">
        <v>-2.44</v>
      </c>
      <c r="X1582">
        <v>7.37</v>
      </c>
      <c r="Y1582">
        <v>-201485</v>
      </c>
      <c r="Z1582">
        <v>-12593</v>
      </c>
      <c r="AA1582">
        <v>-0.67</v>
      </c>
      <c r="AB1582">
        <v>16</v>
      </c>
      <c r="AC1582">
        <v>7</v>
      </c>
      <c r="AD1582">
        <v>9</v>
      </c>
      <c r="AE1582">
        <v>43.75</v>
      </c>
      <c r="AF1582">
        <v>13</v>
      </c>
      <c r="AG1582">
        <v>5</v>
      </c>
      <c r="AH1582">
        <v>7</v>
      </c>
      <c r="AI1582">
        <v>4</v>
      </c>
    </row>
    <row r="1583" spans="1:35" x14ac:dyDescent="0.2">
      <c r="A1583" s="102">
        <v>1170</v>
      </c>
      <c r="B1583">
        <v>6925</v>
      </c>
      <c r="C1583" t="s">
        <v>1650</v>
      </c>
      <c r="D1583" t="s">
        <v>1244</v>
      </c>
      <c r="E1583">
        <v>1375</v>
      </c>
      <c r="F1583">
        <v>1411</v>
      </c>
      <c r="G1583">
        <v>700</v>
      </c>
      <c r="H1583" t="s">
        <v>1242</v>
      </c>
      <c r="I1583">
        <v>8850</v>
      </c>
      <c r="J1583" t="s">
        <v>2059</v>
      </c>
      <c r="K1583" t="s">
        <v>1260</v>
      </c>
      <c r="L1583">
        <v>2470</v>
      </c>
      <c r="M1583">
        <v>2462</v>
      </c>
      <c r="N1583">
        <v>400</v>
      </c>
      <c r="O1583" t="s">
        <v>1239</v>
      </c>
      <c r="P1583">
        <v>0.66946450415452596</v>
      </c>
      <c r="Q1583">
        <v>0.84620788195577201</v>
      </c>
      <c r="R1583">
        <v>0.32615729289603301</v>
      </c>
      <c r="S1583">
        <v>8.2985306677827206E-2</v>
      </c>
      <c r="T1583">
        <v>-1.2737608213612599</v>
      </c>
      <c r="U1583">
        <v>1.2737608213612599</v>
      </c>
      <c r="V1583">
        <v>1.48121297499843</v>
      </c>
      <c r="W1583">
        <v>-4.49</v>
      </c>
      <c r="X1583">
        <v>0.28999999999999998</v>
      </c>
      <c r="Y1583">
        <v>-204938</v>
      </c>
      <c r="Z1583">
        <v>-13663</v>
      </c>
      <c r="AA1583">
        <v>-0.68</v>
      </c>
      <c r="AB1583">
        <v>15</v>
      </c>
      <c r="AC1583">
        <v>6</v>
      </c>
      <c r="AD1583">
        <v>9</v>
      </c>
      <c r="AE1583">
        <v>40</v>
      </c>
      <c r="AF1583">
        <v>13</v>
      </c>
      <c r="AG1583">
        <v>3</v>
      </c>
      <c r="AH1583">
        <v>6</v>
      </c>
      <c r="AI1583">
        <v>6</v>
      </c>
    </row>
    <row r="1584" spans="1:35" x14ac:dyDescent="0.2">
      <c r="A1584" s="102">
        <v>198</v>
      </c>
      <c r="B1584">
        <v>2531</v>
      </c>
      <c r="C1584" t="s">
        <v>1265</v>
      </c>
      <c r="D1584" t="s">
        <v>1266</v>
      </c>
      <c r="E1584">
        <v>883</v>
      </c>
      <c r="F1584">
        <v>869</v>
      </c>
      <c r="G1584">
        <v>1300</v>
      </c>
      <c r="H1584" t="s">
        <v>1239</v>
      </c>
      <c r="I1584">
        <v>3765</v>
      </c>
      <c r="J1584" t="s">
        <v>1525</v>
      </c>
      <c r="K1584" t="s">
        <v>1241</v>
      </c>
      <c r="L1584">
        <v>1791</v>
      </c>
      <c r="M1584">
        <v>1826</v>
      </c>
      <c r="N1584">
        <v>600</v>
      </c>
      <c r="O1584" t="s">
        <v>1242</v>
      </c>
      <c r="P1584">
        <v>0.88425969674790295</v>
      </c>
      <c r="Q1584">
        <v>0.92864112009813105</v>
      </c>
      <c r="R1584">
        <v>5.04308532239498E-4</v>
      </c>
      <c r="S1584">
        <v>1.5283362770983999E-3</v>
      </c>
      <c r="T1584">
        <v>1.0595895963642701</v>
      </c>
      <c r="U1584">
        <v>1.0595895963642701</v>
      </c>
      <c r="V1584">
        <v>1.97957720950634</v>
      </c>
      <c r="W1584">
        <v>4.6100000000000003</v>
      </c>
      <c r="X1584">
        <v>3.11</v>
      </c>
      <c r="Y1584">
        <v>-206529</v>
      </c>
      <c r="Z1584">
        <v>-8980</v>
      </c>
      <c r="AA1584">
        <v>-0.46</v>
      </c>
      <c r="AB1584">
        <v>23</v>
      </c>
      <c r="AC1584">
        <v>10</v>
      </c>
      <c r="AD1584">
        <v>13</v>
      </c>
      <c r="AE1584">
        <v>43.48</v>
      </c>
      <c r="AF1584">
        <v>12</v>
      </c>
      <c r="AG1584">
        <v>7</v>
      </c>
      <c r="AH1584">
        <v>9</v>
      </c>
      <c r="AI1584">
        <v>7</v>
      </c>
    </row>
    <row r="1585" spans="1:35" x14ac:dyDescent="0.2">
      <c r="A1585" s="102">
        <v>336</v>
      </c>
      <c r="B1585">
        <v>3407</v>
      </c>
      <c r="C1585" t="s">
        <v>1366</v>
      </c>
      <c r="D1585" t="s">
        <v>1263</v>
      </c>
      <c r="E1585">
        <v>951</v>
      </c>
      <c r="F1585">
        <v>986</v>
      </c>
      <c r="G1585">
        <v>1100</v>
      </c>
      <c r="H1585" t="s">
        <v>1242</v>
      </c>
      <c r="I1585">
        <v>8359</v>
      </c>
      <c r="J1585" t="s">
        <v>553</v>
      </c>
      <c r="K1585" t="s">
        <v>1294</v>
      </c>
      <c r="L1585">
        <v>395</v>
      </c>
      <c r="M1585">
        <v>388</v>
      </c>
      <c r="N1585">
        <v>2800</v>
      </c>
      <c r="O1585" t="s">
        <v>1239</v>
      </c>
      <c r="P1585">
        <v>0.92559764628319596</v>
      </c>
      <c r="Q1585">
        <v>0.91194580535812197</v>
      </c>
      <c r="R1585">
        <v>0.40595941259066098</v>
      </c>
      <c r="S1585">
        <v>8.2422420320552199E-3</v>
      </c>
      <c r="T1585">
        <v>-0.91395893947693096</v>
      </c>
      <c r="U1585">
        <v>0.91395893947693096</v>
      </c>
      <c r="V1585">
        <v>0.94611735678809505</v>
      </c>
      <c r="W1585">
        <v>-2.37</v>
      </c>
      <c r="X1585">
        <v>0.17</v>
      </c>
      <c r="Y1585">
        <v>-210572</v>
      </c>
      <c r="Z1585">
        <v>-10529</v>
      </c>
      <c r="AA1585">
        <v>-0.55000000000000004</v>
      </c>
      <c r="AB1585">
        <v>20</v>
      </c>
      <c r="AC1585">
        <v>8</v>
      </c>
      <c r="AD1585">
        <v>12</v>
      </c>
      <c r="AE1585">
        <v>40</v>
      </c>
      <c r="AF1585">
        <v>13</v>
      </c>
      <c r="AG1585">
        <v>6</v>
      </c>
      <c r="AH1585">
        <v>7</v>
      </c>
      <c r="AI1585">
        <v>7</v>
      </c>
    </row>
    <row r="1586" spans="1:35" x14ac:dyDescent="0.2">
      <c r="A1586" s="102">
        <v>101</v>
      </c>
      <c r="B1586">
        <v>4528</v>
      </c>
      <c r="C1586" t="s">
        <v>2080</v>
      </c>
      <c r="D1586" t="s">
        <v>1261</v>
      </c>
      <c r="E1586">
        <v>2430</v>
      </c>
      <c r="F1586">
        <v>2457</v>
      </c>
      <c r="G1586">
        <v>300</v>
      </c>
      <c r="H1586" t="s">
        <v>1239</v>
      </c>
      <c r="I1586">
        <v>4555</v>
      </c>
      <c r="J1586" t="s">
        <v>677</v>
      </c>
      <c r="K1586" t="s">
        <v>1261</v>
      </c>
      <c r="L1586">
        <v>6700</v>
      </c>
      <c r="M1586">
        <v>6740</v>
      </c>
      <c r="N1586">
        <v>100</v>
      </c>
      <c r="O1586" t="s">
        <v>1242</v>
      </c>
      <c r="P1586">
        <v>0.89810935972017802</v>
      </c>
      <c r="Q1586">
        <v>0.94398756400543504</v>
      </c>
      <c r="R1586">
        <v>3.5082017920024397E-2</v>
      </c>
      <c r="S1586">
        <v>6.3041912038368994E-2</v>
      </c>
      <c r="T1586">
        <v>0.25301851057360297</v>
      </c>
      <c r="U1586">
        <v>0.25301851057360297</v>
      </c>
      <c r="V1586">
        <v>0.55020526932492697</v>
      </c>
      <c r="W1586">
        <v>0.48</v>
      </c>
      <c r="X1586">
        <v>9.36</v>
      </c>
      <c r="Y1586">
        <v>-210751</v>
      </c>
      <c r="Z1586">
        <v>-19159</v>
      </c>
      <c r="AA1586">
        <v>-1.07</v>
      </c>
      <c r="AB1586">
        <v>11</v>
      </c>
      <c r="AC1586">
        <v>4</v>
      </c>
      <c r="AD1586">
        <v>7</v>
      </c>
      <c r="AE1586">
        <v>36.36</v>
      </c>
      <c r="AF1586">
        <v>14</v>
      </c>
      <c r="AG1586">
        <v>2</v>
      </c>
      <c r="AH1586">
        <v>4</v>
      </c>
      <c r="AI1586">
        <v>5</v>
      </c>
    </row>
    <row r="1587" spans="1:35" x14ac:dyDescent="0.2">
      <c r="A1587" s="102">
        <v>204</v>
      </c>
      <c r="B1587">
        <v>6988</v>
      </c>
      <c r="C1587" t="s">
        <v>62</v>
      </c>
      <c r="D1587" t="s">
        <v>1263</v>
      </c>
      <c r="E1587">
        <v>5630</v>
      </c>
      <c r="F1587">
        <v>5710</v>
      </c>
      <c r="G1587">
        <v>100</v>
      </c>
      <c r="H1587" t="s">
        <v>1242</v>
      </c>
      <c r="I1587">
        <v>8306</v>
      </c>
      <c r="J1587" t="s">
        <v>1433</v>
      </c>
      <c r="K1587" t="s">
        <v>1294</v>
      </c>
      <c r="L1587">
        <v>545.5</v>
      </c>
      <c r="M1587">
        <v>556.29999999999995</v>
      </c>
      <c r="N1587">
        <v>1000</v>
      </c>
      <c r="O1587" t="s">
        <v>1239</v>
      </c>
      <c r="P1587">
        <v>0.66008571795470605</v>
      </c>
      <c r="Q1587">
        <v>0.92824732416896405</v>
      </c>
      <c r="R1587">
        <v>1.64562215550105E-3</v>
      </c>
      <c r="S1587">
        <v>3.7722475902861298E-2</v>
      </c>
      <c r="T1587">
        <v>-2.42832958617752</v>
      </c>
      <c r="U1587">
        <v>2.42832958617752</v>
      </c>
      <c r="V1587">
        <v>1.3089738604302299</v>
      </c>
      <c r="W1587">
        <v>-3.74</v>
      </c>
      <c r="X1587">
        <v>2.57</v>
      </c>
      <c r="Y1587">
        <v>-211647</v>
      </c>
      <c r="Z1587">
        <v>-17637</v>
      </c>
      <c r="AA1587">
        <v>-1.1599999999999999</v>
      </c>
      <c r="AB1587">
        <v>12</v>
      </c>
      <c r="AC1587">
        <v>4</v>
      </c>
      <c r="AD1587">
        <v>8</v>
      </c>
      <c r="AE1587">
        <v>33.33</v>
      </c>
      <c r="AF1587">
        <v>14</v>
      </c>
      <c r="AG1587">
        <v>2</v>
      </c>
      <c r="AH1587">
        <v>3</v>
      </c>
      <c r="AI1587">
        <v>7</v>
      </c>
    </row>
    <row r="1588" spans="1:35" x14ac:dyDescent="0.2">
      <c r="A1588" s="102">
        <v>0</v>
      </c>
      <c r="B1588">
        <v>3110</v>
      </c>
      <c r="C1588" t="s">
        <v>540</v>
      </c>
      <c r="D1588" t="s">
        <v>1238</v>
      </c>
      <c r="E1588">
        <v>4900</v>
      </c>
      <c r="F1588">
        <v>4800</v>
      </c>
      <c r="G1588">
        <v>200</v>
      </c>
      <c r="H1588" t="s">
        <v>1239</v>
      </c>
      <c r="I1588">
        <v>6920</v>
      </c>
      <c r="J1588" t="s">
        <v>1243</v>
      </c>
      <c r="K1588" t="s">
        <v>1244</v>
      </c>
      <c r="L1588">
        <v>5160</v>
      </c>
      <c r="M1588">
        <v>5360</v>
      </c>
      <c r="N1588">
        <v>200</v>
      </c>
      <c r="O1588" t="s">
        <v>1242</v>
      </c>
      <c r="P1588">
        <v>0.93162668393432302</v>
      </c>
      <c r="Q1588">
        <v>0.98666820710470804</v>
      </c>
      <c r="R1588">
        <v>0.141533544071828</v>
      </c>
      <c r="S1588">
        <v>2.6210316259444402E-3</v>
      </c>
      <c r="T1588">
        <v>1.0873222621965299</v>
      </c>
      <c r="U1588">
        <v>1.0873222621965299</v>
      </c>
      <c r="V1588">
        <v>2.14762018177978</v>
      </c>
      <c r="W1588">
        <v>4.01</v>
      </c>
      <c r="X1588">
        <v>10.45</v>
      </c>
      <c r="Y1588">
        <v>-211811</v>
      </c>
      <c r="Z1588">
        <v>-14121</v>
      </c>
      <c r="AA1588">
        <v>-0.71</v>
      </c>
      <c r="AB1588">
        <v>15</v>
      </c>
      <c r="AC1588">
        <v>8</v>
      </c>
      <c r="AD1588">
        <v>7</v>
      </c>
      <c r="AE1588">
        <v>53.33</v>
      </c>
      <c r="AF1588">
        <v>8</v>
      </c>
      <c r="AG1588">
        <v>7</v>
      </c>
      <c r="AH1588">
        <v>7</v>
      </c>
      <c r="AI1588">
        <v>1</v>
      </c>
    </row>
    <row r="1589" spans="1:35" x14ac:dyDescent="0.2">
      <c r="A1589" s="102">
        <v>1254</v>
      </c>
      <c r="B1589">
        <v>7459</v>
      </c>
      <c r="C1589" t="s">
        <v>790</v>
      </c>
      <c r="D1589" t="s">
        <v>1246</v>
      </c>
      <c r="E1589">
        <v>2077</v>
      </c>
      <c r="F1589">
        <v>2102</v>
      </c>
      <c r="G1589">
        <v>500</v>
      </c>
      <c r="H1589" t="s">
        <v>1239</v>
      </c>
      <c r="I1589">
        <v>8242</v>
      </c>
      <c r="J1589" t="s">
        <v>852</v>
      </c>
      <c r="K1589" t="s">
        <v>1264</v>
      </c>
      <c r="L1589">
        <v>900</v>
      </c>
      <c r="M1589">
        <v>896</v>
      </c>
      <c r="N1589">
        <v>1200</v>
      </c>
      <c r="O1589" t="s">
        <v>1242</v>
      </c>
      <c r="P1589">
        <v>0.64571831134045699</v>
      </c>
      <c r="Q1589">
        <v>0.84031962444532604</v>
      </c>
      <c r="R1589">
        <v>0.17090227150911899</v>
      </c>
      <c r="S1589">
        <v>4.31136198947477E-3</v>
      </c>
      <c r="T1589">
        <v>1.66651678880183</v>
      </c>
      <c r="U1589">
        <v>1.66651678880183</v>
      </c>
      <c r="V1589">
        <v>1.5402899459639301</v>
      </c>
      <c r="W1589">
        <v>11.88</v>
      </c>
      <c r="X1589">
        <v>2.2999999999999998</v>
      </c>
      <c r="Y1589">
        <v>-212009</v>
      </c>
      <c r="Z1589">
        <v>-11158</v>
      </c>
      <c r="AA1589">
        <v>-0.53</v>
      </c>
      <c r="AB1589">
        <v>19</v>
      </c>
      <c r="AC1589">
        <v>9</v>
      </c>
      <c r="AD1589">
        <v>10</v>
      </c>
      <c r="AE1589">
        <v>47.37</v>
      </c>
      <c r="AF1589">
        <v>11</v>
      </c>
      <c r="AG1589">
        <v>5</v>
      </c>
      <c r="AH1589">
        <v>7</v>
      </c>
      <c r="AI1589">
        <v>7</v>
      </c>
    </row>
    <row r="1590" spans="1:35" x14ac:dyDescent="0.2">
      <c r="A1590" s="102">
        <v>1519</v>
      </c>
      <c r="B1590">
        <v>4118</v>
      </c>
      <c r="C1590" t="s">
        <v>1484</v>
      </c>
      <c r="D1590" t="s">
        <v>1263</v>
      </c>
      <c r="E1590">
        <v>3130</v>
      </c>
      <c r="F1590">
        <v>3160</v>
      </c>
      <c r="G1590">
        <v>300</v>
      </c>
      <c r="H1590" t="s">
        <v>1242</v>
      </c>
      <c r="I1590">
        <v>7976</v>
      </c>
      <c r="J1590" t="s">
        <v>1289</v>
      </c>
      <c r="K1590" t="s">
        <v>1262</v>
      </c>
      <c r="L1590">
        <v>1508</v>
      </c>
      <c r="M1590">
        <v>1540</v>
      </c>
      <c r="N1590">
        <v>600</v>
      </c>
      <c r="O1590" t="s">
        <v>1239</v>
      </c>
      <c r="P1590">
        <v>0.825798584917806</v>
      </c>
      <c r="Q1590">
        <v>0.81740843290033904</v>
      </c>
      <c r="R1590">
        <v>0.178518595297739</v>
      </c>
      <c r="S1590">
        <v>5.9545800875136799E-2</v>
      </c>
      <c r="T1590">
        <v>-1.15903632617646</v>
      </c>
      <c r="U1590">
        <v>1.15903632617646</v>
      </c>
      <c r="V1590">
        <v>0.38603199893675599</v>
      </c>
      <c r="W1590">
        <v>-2.5299999999999998</v>
      </c>
      <c r="X1590">
        <v>2.5299999999999998</v>
      </c>
      <c r="Y1590">
        <v>-215816</v>
      </c>
      <c r="Z1590">
        <v>-14388</v>
      </c>
      <c r="AA1590">
        <v>-0.88</v>
      </c>
      <c r="AB1590">
        <v>15</v>
      </c>
      <c r="AC1590">
        <v>5</v>
      </c>
      <c r="AD1590">
        <v>10</v>
      </c>
      <c r="AE1590">
        <v>33.33</v>
      </c>
      <c r="AF1590">
        <v>11</v>
      </c>
      <c r="AG1590">
        <v>3</v>
      </c>
      <c r="AH1590">
        <v>7</v>
      </c>
      <c r="AI1590">
        <v>5</v>
      </c>
    </row>
    <row r="1591" spans="1:35" x14ac:dyDescent="0.2">
      <c r="A1591" s="102">
        <v>420</v>
      </c>
      <c r="B1591">
        <v>4967</v>
      </c>
      <c r="C1591" t="s">
        <v>692</v>
      </c>
      <c r="D1591" t="s">
        <v>1263</v>
      </c>
      <c r="E1591">
        <v>8180</v>
      </c>
      <c r="F1591">
        <v>8330</v>
      </c>
      <c r="G1591">
        <v>100</v>
      </c>
      <c r="H1591" t="s">
        <v>1239</v>
      </c>
      <c r="I1591">
        <v>9787</v>
      </c>
      <c r="J1591" t="s">
        <v>1655</v>
      </c>
      <c r="K1591" t="s">
        <v>1253</v>
      </c>
      <c r="L1591">
        <v>3535</v>
      </c>
      <c r="M1591">
        <v>3540</v>
      </c>
      <c r="N1591">
        <v>200</v>
      </c>
      <c r="O1591" t="s">
        <v>1242</v>
      </c>
      <c r="P1591">
        <v>0.70782057172909696</v>
      </c>
      <c r="Q1591">
        <v>0.90580331044395901</v>
      </c>
      <c r="R1591">
        <v>0.15820580168819001</v>
      </c>
      <c r="S1591">
        <v>1.1626346083349099E-2</v>
      </c>
      <c r="T1591">
        <v>0.35677174079051099</v>
      </c>
      <c r="U1591">
        <v>0.35677174079051099</v>
      </c>
      <c r="V1591">
        <v>0.35660320515615801</v>
      </c>
      <c r="W1591">
        <v>0.77</v>
      </c>
      <c r="X1591">
        <v>15.01</v>
      </c>
      <c r="Y1591">
        <v>-218909</v>
      </c>
      <c r="Z1591">
        <v>-24323</v>
      </c>
      <c r="AA1591">
        <v>-1.49</v>
      </c>
      <c r="AB1591">
        <v>9</v>
      </c>
      <c r="AC1591">
        <v>2</v>
      </c>
      <c r="AD1591">
        <v>7</v>
      </c>
      <c r="AE1591">
        <v>22.22</v>
      </c>
      <c r="AF1591">
        <v>8</v>
      </c>
      <c r="AG1591">
        <v>2</v>
      </c>
      <c r="AH1591">
        <v>6</v>
      </c>
      <c r="AI1591">
        <v>1</v>
      </c>
    </row>
    <row r="1592" spans="1:35" x14ac:dyDescent="0.2">
      <c r="A1592" s="102">
        <v>403</v>
      </c>
      <c r="B1592">
        <v>4534</v>
      </c>
      <c r="C1592" t="s">
        <v>1490</v>
      </c>
      <c r="D1592" t="s">
        <v>1261</v>
      </c>
      <c r="E1592">
        <v>4110</v>
      </c>
      <c r="F1592">
        <v>4065</v>
      </c>
      <c r="G1592">
        <v>200</v>
      </c>
      <c r="H1592" t="s">
        <v>1239</v>
      </c>
      <c r="I1592">
        <v>5401</v>
      </c>
      <c r="J1592" t="s">
        <v>1574</v>
      </c>
      <c r="K1592" t="s">
        <v>1292</v>
      </c>
      <c r="L1592">
        <v>1289.5</v>
      </c>
      <c r="M1592">
        <v>1270.5</v>
      </c>
      <c r="N1592">
        <v>600</v>
      </c>
      <c r="O1592" t="s">
        <v>1242</v>
      </c>
      <c r="P1592">
        <v>0.79648509570950399</v>
      </c>
      <c r="Q1592">
        <v>0.90715652281833503</v>
      </c>
      <c r="R1592">
        <v>0.20570325908314699</v>
      </c>
      <c r="S1592">
        <v>8.7580614871539994E-2</v>
      </c>
      <c r="T1592">
        <v>3.7616124583184201</v>
      </c>
      <c r="U1592">
        <v>3.7616124583184201</v>
      </c>
      <c r="V1592">
        <v>3.95728487152997</v>
      </c>
      <c r="W1592">
        <v>14.73</v>
      </c>
      <c r="X1592">
        <v>6.24</v>
      </c>
      <c r="Y1592">
        <v>-220093</v>
      </c>
      <c r="Z1592">
        <v>-11005</v>
      </c>
      <c r="AA1592">
        <v>-0.57999999999999996</v>
      </c>
      <c r="AB1592">
        <v>20</v>
      </c>
      <c r="AC1592">
        <v>9</v>
      </c>
      <c r="AD1592">
        <v>11</v>
      </c>
      <c r="AE1592">
        <v>45</v>
      </c>
      <c r="AF1592">
        <v>12</v>
      </c>
      <c r="AG1592">
        <v>7</v>
      </c>
      <c r="AH1592">
        <v>7</v>
      </c>
      <c r="AI1592">
        <v>6</v>
      </c>
    </row>
    <row r="1593" spans="1:35" x14ac:dyDescent="0.2">
      <c r="A1593" s="102">
        <v>975</v>
      </c>
      <c r="B1593">
        <v>1911</v>
      </c>
      <c r="C1593" t="s">
        <v>50</v>
      </c>
      <c r="D1593" t="s">
        <v>1249</v>
      </c>
      <c r="E1593">
        <v>1673</v>
      </c>
      <c r="F1593">
        <v>1700</v>
      </c>
      <c r="G1593">
        <v>600</v>
      </c>
      <c r="H1593" t="s">
        <v>1239</v>
      </c>
      <c r="I1593">
        <v>2801</v>
      </c>
      <c r="J1593" t="s">
        <v>603</v>
      </c>
      <c r="K1593" t="s">
        <v>1266</v>
      </c>
      <c r="L1593">
        <v>5480</v>
      </c>
      <c r="M1593">
        <v>5500</v>
      </c>
      <c r="N1593">
        <v>200</v>
      </c>
      <c r="O1593" t="s">
        <v>1242</v>
      </c>
      <c r="P1593">
        <v>0.82406590621499798</v>
      </c>
      <c r="Q1593">
        <v>0.86081476441266602</v>
      </c>
      <c r="R1593" s="15">
        <v>3.4622964354793402E-3</v>
      </c>
      <c r="S1593">
        <v>4.6053447145158702E-2</v>
      </c>
      <c r="T1593">
        <v>2.2451659871757501</v>
      </c>
      <c r="U1593">
        <v>2.2451659871757501</v>
      </c>
      <c r="V1593">
        <v>1.45939621652125</v>
      </c>
      <c r="W1593">
        <v>5.04</v>
      </c>
      <c r="X1593">
        <v>7.27</v>
      </c>
      <c r="Y1593">
        <v>-221785</v>
      </c>
      <c r="Z1593">
        <v>-13862</v>
      </c>
      <c r="AA1593">
        <v>-0.64</v>
      </c>
      <c r="AB1593">
        <v>16</v>
      </c>
      <c r="AC1593">
        <v>7</v>
      </c>
      <c r="AD1593">
        <v>9</v>
      </c>
      <c r="AE1593">
        <v>43.75</v>
      </c>
      <c r="AF1593">
        <v>12</v>
      </c>
      <c r="AG1593">
        <v>4</v>
      </c>
      <c r="AH1593">
        <v>6</v>
      </c>
      <c r="AI1593">
        <v>6</v>
      </c>
    </row>
    <row r="1594" spans="1:35" x14ac:dyDescent="0.2">
      <c r="A1594" s="102">
        <v>1465</v>
      </c>
      <c r="B1594">
        <v>6302</v>
      </c>
      <c r="C1594" t="s">
        <v>1495</v>
      </c>
      <c r="D1594" t="s">
        <v>1251</v>
      </c>
      <c r="E1594">
        <v>2488</v>
      </c>
      <c r="F1594">
        <v>2500</v>
      </c>
      <c r="G1594">
        <v>400</v>
      </c>
      <c r="H1594" t="s">
        <v>1242</v>
      </c>
      <c r="I1594">
        <v>9956</v>
      </c>
      <c r="J1594" t="s">
        <v>1194</v>
      </c>
      <c r="K1594" t="s">
        <v>1264</v>
      </c>
      <c r="L1594">
        <v>1750</v>
      </c>
      <c r="M1594">
        <v>1724</v>
      </c>
      <c r="N1594">
        <v>600</v>
      </c>
      <c r="O1594" t="s">
        <v>1239</v>
      </c>
      <c r="P1594">
        <v>0.92002057509411295</v>
      </c>
      <c r="Q1594">
        <v>0.82217972159779595</v>
      </c>
      <c r="R1594">
        <v>0.14391388023929499</v>
      </c>
      <c r="S1594">
        <v>8.4302297985154998E-2</v>
      </c>
      <c r="T1594">
        <v>-1.1866262057421799</v>
      </c>
      <c r="U1594">
        <v>1.1866262057421799</v>
      </c>
      <c r="V1594">
        <v>1.0108742223789</v>
      </c>
      <c r="W1594">
        <v>-5.59</v>
      </c>
      <c r="X1594">
        <v>3.44</v>
      </c>
      <c r="Y1594">
        <v>-224141</v>
      </c>
      <c r="Z1594">
        <v>-12452</v>
      </c>
      <c r="AA1594">
        <v>-0.71</v>
      </c>
      <c r="AB1594">
        <v>18</v>
      </c>
      <c r="AC1594">
        <v>6</v>
      </c>
      <c r="AD1594">
        <v>12</v>
      </c>
      <c r="AE1594">
        <v>33.33</v>
      </c>
      <c r="AF1594">
        <v>14</v>
      </c>
      <c r="AG1594">
        <v>5</v>
      </c>
      <c r="AH1594">
        <v>6</v>
      </c>
      <c r="AI1594">
        <v>7</v>
      </c>
    </row>
    <row r="1595" spans="1:35" x14ac:dyDescent="0.2">
      <c r="A1595" s="102">
        <v>1188</v>
      </c>
      <c r="B1595">
        <v>1812</v>
      </c>
      <c r="C1595" t="s">
        <v>1335</v>
      </c>
      <c r="D1595" t="s">
        <v>1249</v>
      </c>
      <c r="E1595">
        <v>1206</v>
      </c>
      <c r="F1595">
        <v>1220</v>
      </c>
      <c r="G1595">
        <v>600</v>
      </c>
      <c r="H1595" t="s">
        <v>1239</v>
      </c>
      <c r="I1595">
        <v>9616</v>
      </c>
      <c r="J1595" t="s">
        <v>1613</v>
      </c>
      <c r="K1595" t="s">
        <v>1253</v>
      </c>
      <c r="L1595">
        <v>3790</v>
      </c>
      <c r="M1595">
        <v>3800</v>
      </c>
      <c r="N1595">
        <v>200</v>
      </c>
      <c r="O1595" t="s">
        <v>1242</v>
      </c>
      <c r="P1595">
        <v>0.79117480653005401</v>
      </c>
      <c r="Q1595">
        <v>0.84502767176683602</v>
      </c>
      <c r="R1595">
        <v>0.39941252680145201</v>
      </c>
      <c r="S1595">
        <v>3.7301679740009302E-3</v>
      </c>
      <c r="T1595">
        <v>1.58435287074376</v>
      </c>
      <c r="U1595">
        <v>1.58435287074376</v>
      </c>
      <c r="V1595">
        <v>0.87606214026182005</v>
      </c>
      <c r="W1595">
        <v>7.79</v>
      </c>
      <c r="X1595">
        <v>3.68</v>
      </c>
      <c r="Y1595">
        <v>-225054</v>
      </c>
      <c r="Z1595">
        <v>-11253</v>
      </c>
      <c r="AA1595">
        <v>-0.65</v>
      </c>
      <c r="AB1595">
        <v>20</v>
      </c>
      <c r="AC1595">
        <v>9</v>
      </c>
      <c r="AD1595">
        <v>11</v>
      </c>
      <c r="AE1595">
        <v>45</v>
      </c>
      <c r="AF1595">
        <v>12</v>
      </c>
      <c r="AG1595">
        <v>7</v>
      </c>
      <c r="AH1595">
        <v>9</v>
      </c>
      <c r="AI1595">
        <v>4</v>
      </c>
    </row>
    <row r="1596" spans="1:35" x14ac:dyDescent="0.2">
      <c r="A1596" s="102">
        <v>826</v>
      </c>
      <c r="B1596">
        <v>3064</v>
      </c>
      <c r="C1596" t="s">
        <v>1501</v>
      </c>
      <c r="D1596" t="s">
        <v>1264</v>
      </c>
      <c r="E1596">
        <v>2550</v>
      </c>
      <c r="F1596">
        <v>2579</v>
      </c>
      <c r="G1596">
        <v>400</v>
      </c>
      <c r="H1596" t="s">
        <v>1242</v>
      </c>
      <c r="I1596">
        <v>4613</v>
      </c>
      <c r="J1596" t="s">
        <v>224</v>
      </c>
      <c r="K1596" t="s">
        <v>1263</v>
      </c>
      <c r="L1596">
        <v>2449</v>
      </c>
      <c r="M1596">
        <v>2493</v>
      </c>
      <c r="N1596">
        <v>400</v>
      </c>
      <c r="O1596" t="s">
        <v>1239</v>
      </c>
      <c r="P1596">
        <v>0.668804475417345</v>
      </c>
      <c r="Q1596">
        <v>0.87450087969524304</v>
      </c>
      <c r="R1596">
        <v>0.35964249159713402</v>
      </c>
      <c r="S1596">
        <v>2.68585809235754E-2</v>
      </c>
      <c r="T1596">
        <v>-0.84040425686639597</v>
      </c>
      <c r="U1596">
        <v>0.84040425686639597</v>
      </c>
      <c r="V1596">
        <v>0.88159906846104197</v>
      </c>
      <c r="W1596">
        <v>-4.25</v>
      </c>
      <c r="X1596">
        <v>3.33</v>
      </c>
      <c r="Y1596">
        <v>-226286</v>
      </c>
      <c r="Z1596">
        <v>-9839</v>
      </c>
      <c r="AA1596">
        <v>-0.56999999999999995</v>
      </c>
      <c r="AB1596">
        <v>23</v>
      </c>
      <c r="AC1596">
        <v>9</v>
      </c>
      <c r="AD1596">
        <v>14</v>
      </c>
      <c r="AE1596">
        <v>39.130000000000003</v>
      </c>
      <c r="AF1596">
        <v>10</v>
      </c>
      <c r="AG1596">
        <v>7</v>
      </c>
      <c r="AH1596">
        <v>13</v>
      </c>
      <c r="AI1596">
        <v>3</v>
      </c>
    </row>
    <row r="1597" spans="1:35" x14ac:dyDescent="0.2">
      <c r="A1597" s="102">
        <v>936</v>
      </c>
      <c r="B1597">
        <v>6981</v>
      </c>
      <c r="C1597" t="s">
        <v>1424</v>
      </c>
      <c r="D1597" t="s">
        <v>1244</v>
      </c>
      <c r="E1597">
        <v>5900</v>
      </c>
      <c r="F1597">
        <v>6138</v>
      </c>
      <c r="G1597">
        <v>100</v>
      </c>
      <c r="H1597" t="s">
        <v>1239</v>
      </c>
      <c r="I1597">
        <v>8020</v>
      </c>
      <c r="J1597" t="s">
        <v>1355</v>
      </c>
      <c r="K1597" t="s">
        <v>1246</v>
      </c>
      <c r="L1597">
        <v>1287</v>
      </c>
      <c r="M1597">
        <v>1268</v>
      </c>
      <c r="N1597">
        <v>500</v>
      </c>
      <c r="O1597" t="s">
        <v>1242</v>
      </c>
      <c r="P1597">
        <v>0.68301516993532996</v>
      </c>
      <c r="Q1597">
        <v>0.86403454200608498</v>
      </c>
      <c r="R1597">
        <v>0.101872848278297</v>
      </c>
      <c r="S1597">
        <v>6.1236024086121298E-2</v>
      </c>
      <c r="T1597">
        <v>1.73424903702539</v>
      </c>
      <c r="U1597">
        <v>1.73424903702539</v>
      </c>
      <c r="V1597">
        <v>1.37658132214122</v>
      </c>
      <c r="W1597">
        <v>5.95</v>
      </c>
      <c r="X1597">
        <v>3.29</v>
      </c>
      <c r="Y1597">
        <v>-226577</v>
      </c>
      <c r="Z1597">
        <v>-13328</v>
      </c>
      <c r="AA1597">
        <v>-0.68</v>
      </c>
      <c r="AB1597">
        <v>17</v>
      </c>
      <c r="AC1597">
        <v>8</v>
      </c>
      <c r="AD1597">
        <v>9</v>
      </c>
      <c r="AE1597">
        <v>47.06</v>
      </c>
      <c r="AF1597">
        <v>12</v>
      </c>
      <c r="AG1597">
        <v>5</v>
      </c>
      <c r="AH1597">
        <v>7</v>
      </c>
      <c r="AI1597">
        <v>5</v>
      </c>
    </row>
    <row r="1598" spans="1:35" x14ac:dyDescent="0.2">
      <c r="A1598" s="102">
        <v>288</v>
      </c>
      <c r="B1598">
        <v>2531</v>
      </c>
      <c r="C1598" t="s">
        <v>1265</v>
      </c>
      <c r="D1598" t="s">
        <v>1266</v>
      </c>
      <c r="E1598">
        <v>883</v>
      </c>
      <c r="F1598">
        <v>869</v>
      </c>
      <c r="G1598">
        <v>1200</v>
      </c>
      <c r="H1598" t="s">
        <v>1242</v>
      </c>
      <c r="I1598">
        <v>7976</v>
      </c>
      <c r="J1598" t="s">
        <v>1289</v>
      </c>
      <c r="K1598" t="s">
        <v>1262</v>
      </c>
      <c r="L1598">
        <v>1508</v>
      </c>
      <c r="M1598">
        <v>1540</v>
      </c>
      <c r="N1598">
        <v>700</v>
      </c>
      <c r="O1598" t="s">
        <v>1239</v>
      </c>
      <c r="P1598">
        <v>0.91682762917487504</v>
      </c>
      <c r="Q1598">
        <v>0.917008116775199</v>
      </c>
      <c r="R1598">
        <v>3.7340314047574399E-3</v>
      </c>
      <c r="S1598">
        <v>4.4029507672401297E-2</v>
      </c>
      <c r="T1598">
        <v>-3.6137236704620199</v>
      </c>
      <c r="U1598">
        <v>3.6137236704620199</v>
      </c>
      <c r="V1598">
        <v>1.6563202218160999</v>
      </c>
      <c r="W1598">
        <v>-7.15</v>
      </c>
      <c r="X1598">
        <v>3.27</v>
      </c>
      <c r="Y1598">
        <v>-227943</v>
      </c>
      <c r="Z1598">
        <v>-14246</v>
      </c>
      <c r="AA1598">
        <v>-0.79</v>
      </c>
      <c r="AB1598">
        <v>16</v>
      </c>
      <c r="AC1598">
        <v>6</v>
      </c>
      <c r="AD1598">
        <v>10</v>
      </c>
      <c r="AE1598">
        <v>37.5</v>
      </c>
      <c r="AF1598">
        <v>13</v>
      </c>
      <c r="AG1598">
        <v>3</v>
      </c>
      <c r="AH1598">
        <v>6</v>
      </c>
      <c r="AI1598">
        <v>7</v>
      </c>
    </row>
    <row r="1599" spans="1:35" x14ac:dyDescent="0.2">
      <c r="A1599" s="102">
        <v>767</v>
      </c>
      <c r="B1599">
        <v>3774</v>
      </c>
      <c r="C1599" t="s">
        <v>655</v>
      </c>
      <c r="D1599" t="s">
        <v>1241</v>
      </c>
      <c r="E1599">
        <v>3240</v>
      </c>
      <c r="F1599">
        <v>3285</v>
      </c>
      <c r="G1599">
        <v>300</v>
      </c>
      <c r="H1599" t="s">
        <v>1239</v>
      </c>
      <c r="I1599">
        <v>4626</v>
      </c>
      <c r="J1599" t="s">
        <v>1494</v>
      </c>
      <c r="K1599" t="s">
        <v>1263</v>
      </c>
      <c r="L1599">
        <v>4545</v>
      </c>
      <c r="M1599">
        <v>4565</v>
      </c>
      <c r="N1599">
        <v>200</v>
      </c>
      <c r="O1599" t="s">
        <v>1242</v>
      </c>
      <c r="P1599">
        <v>0.86892170565817195</v>
      </c>
      <c r="Q1599">
        <v>0.87929190280650504</v>
      </c>
      <c r="R1599">
        <v>0.14353783130335199</v>
      </c>
      <c r="S1599">
        <v>8.8219271421811296E-2</v>
      </c>
      <c r="T1599">
        <v>2.2271178071741802</v>
      </c>
      <c r="U1599">
        <v>2.2271178071741802</v>
      </c>
      <c r="V1599">
        <v>2.2108648935752599</v>
      </c>
      <c r="W1599">
        <v>11.09</v>
      </c>
      <c r="X1599">
        <v>7.94</v>
      </c>
      <c r="Y1599">
        <v>-228256</v>
      </c>
      <c r="Z1599">
        <v>-16304</v>
      </c>
      <c r="AA1599">
        <v>-0.92</v>
      </c>
      <c r="AB1599">
        <v>14</v>
      </c>
      <c r="AC1599">
        <v>4</v>
      </c>
      <c r="AD1599">
        <v>10</v>
      </c>
      <c r="AE1599">
        <v>28.57</v>
      </c>
      <c r="AF1599">
        <v>11</v>
      </c>
      <c r="AG1599">
        <v>4</v>
      </c>
      <c r="AH1599">
        <v>6</v>
      </c>
      <c r="AI1599">
        <v>4</v>
      </c>
    </row>
    <row r="1600" spans="1:35" x14ac:dyDescent="0.2">
      <c r="A1600" s="102">
        <v>285</v>
      </c>
      <c r="B1600">
        <v>2413</v>
      </c>
      <c r="C1600" t="s">
        <v>1258</v>
      </c>
      <c r="D1600" t="s">
        <v>1253</v>
      </c>
      <c r="E1600">
        <v>2900</v>
      </c>
      <c r="F1600">
        <v>2945</v>
      </c>
      <c r="G1600">
        <v>300</v>
      </c>
      <c r="H1600" t="s">
        <v>1239</v>
      </c>
      <c r="I1600">
        <v>9468</v>
      </c>
      <c r="J1600" t="s">
        <v>1240</v>
      </c>
      <c r="K1600" t="s">
        <v>1241</v>
      </c>
      <c r="L1600">
        <v>1551</v>
      </c>
      <c r="M1600">
        <v>1553</v>
      </c>
      <c r="N1600">
        <v>600</v>
      </c>
      <c r="O1600" t="s">
        <v>1242</v>
      </c>
      <c r="P1600">
        <v>0.76816724075956699</v>
      </c>
      <c r="Q1600">
        <v>0.91724401026978697</v>
      </c>
      <c r="R1600">
        <v>0.111678055731062</v>
      </c>
      <c r="S1600">
        <v>3.74144477613697E-2</v>
      </c>
      <c r="T1600">
        <v>2.0285924519538598</v>
      </c>
      <c r="U1600">
        <v>2.0285924519538598</v>
      </c>
      <c r="V1600">
        <v>1.89174851802386</v>
      </c>
      <c r="W1600">
        <v>10.17</v>
      </c>
      <c r="X1600">
        <v>5.47</v>
      </c>
      <c r="Y1600">
        <v>-229530</v>
      </c>
      <c r="Z1600">
        <v>-10433</v>
      </c>
      <c r="AA1600">
        <v>-0.5</v>
      </c>
      <c r="AB1600">
        <v>22</v>
      </c>
      <c r="AC1600">
        <v>7</v>
      </c>
      <c r="AD1600">
        <v>15</v>
      </c>
      <c r="AE1600">
        <v>31.82</v>
      </c>
      <c r="AF1600">
        <v>10</v>
      </c>
      <c r="AG1600">
        <v>7</v>
      </c>
      <c r="AH1600">
        <v>10</v>
      </c>
      <c r="AI1600">
        <v>5</v>
      </c>
    </row>
    <row r="1601" spans="1:35" x14ac:dyDescent="0.2">
      <c r="A1601" s="102">
        <v>673</v>
      </c>
      <c r="B1601">
        <v>7180</v>
      </c>
      <c r="C1601" t="s">
        <v>1068</v>
      </c>
      <c r="D1601" t="s">
        <v>1294</v>
      </c>
      <c r="E1601">
        <v>390</v>
      </c>
      <c r="F1601">
        <v>393</v>
      </c>
      <c r="G1601">
        <v>2300</v>
      </c>
      <c r="H1601" t="s">
        <v>1242</v>
      </c>
      <c r="I1601">
        <v>9072</v>
      </c>
      <c r="J1601" t="s">
        <v>1358</v>
      </c>
      <c r="K1601" t="s">
        <v>1359</v>
      </c>
      <c r="L1601">
        <v>2247</v>
      </c>
      <c r="M1601">
        <v>2251</v>
      </c>
      <c r="N1601">
        <v>400</v>
      </c>
      <c r="O1601" t="s">
        <v>1239</v>
      </c>
      <c r="P1601">
        <v>0.92492231642357703</v>
      </c>
      <c r="Q1601">
        <v>0.88730972848398004</v>
      </c>
      <c r="R1601">
        <v>0.41216010613658199</v>
      </c>
      <c r="S1601">
        <v>4.0309030226656902E-3</v>
      </c>
      <c r="T1601">
        <v>-0.28174852859576999</v>
      </c>
      <c r="U1601">
        <v>0.28174852859576999</v>
      </c>
      <c r="V1601">
        <v>1.3158154286999899</v>
      </c>
      <c r="W1601">
        <v>-0.64</v>
      </c>
      <c r="X1601">
        <v>0.39</v>
      </c>
      <c r="Y1601">
        <v>-229640</v>
      </c>
      <c r="Z1601">
        <v>-15309</v>
      </c>
      <c r="AA1601">
        <v>-0.8</v>
      </c>
      <c r="AB1601">
        <v>15</v>
      </c>
      <c r="AC1601">
        <v>7</v>
      </c>
      <c r="AD1601">
        <v>8</v>
      </c>
      <c r="AE1601">
        <v>46.67</v>
      </c>
      <c r="AF1601">
        <v>14</v>
      </c>
      <c r="AG1601">
        <v>2</v>
      </c>
      <c r="AH1601">
        <v>7</v>
      </c>
      <c r="AI1601">
        <v>6</v>
      </c>
    </row>
    <row r="1602" spans="1:35" x14ac:dyDescent="0.2">
      <c r="A1602" s="102">
        <v>451</v>
      </c>
      <c r="B1602">
        <v>4568</v>
      </c>
      <c r="C1602" t="s">
        <v>1507</v>
      </c>
      <c r="D1602" t="s">
        <v>1261</v>
      </c>
      <c r="E1602">
        <v>7330</v>
      </c>
      <c r="F1602">
        <v>7270</v>
      </c>
      <c r="G1602">
        <v>100</v>
      </c>
      <c r="H1602" t="s">
        <v>1239</v>
      </c>
      <c r="I1602">
        <v>6701</v>
      </c>
      <c r="J1602" t="s">
        <v>1423</v>
      </c>
      <c r="K1602" t="s">
        <v>1244</v>
      </c>
      <c r="L1602">
        <v>4560</v>
      </c>
      <c r="M1602">
        <v>4630</v>
      </c>
      <c r="N1602">
        <v>200</v>
      </c>
      <c r="O1602" t="s">
        <v>1242</v>
      </c>
      <c r="P1602">
        <v>0.60255315963717904</v>
      </c>
      <c r="Q1602">
        <v>0.90401743855860295</v>
      </c>
      <c r="R1602">
        <v>0.28552896195111299</v>
      </c>
      <c r="S1602">
        <v>7.1418809784534798E-2</v>
      </c>
      <c r="T1602">
        <v>0.304501473589045</v>
      </c>
      <c r="U1602">
        <v>0.304501473589045</v>
      </c>
      <c r="V1602">
        <v>0.78823500547417602</v>
      </c>
      <c r="W1602">
        <v>1.17</v>
      </c>
      <c r="X1602">
        <v>27.37</v>
      </c>
      <c r="Y1602">
        <v>-229874</v>
      </c>
      <c r="Z1602">
        <v>-20898</v>
      </c>
      <c r="AA1602">
        <v>-1.1499999999999999</v>
      </c>
      <c r="AB1602">
        <v>11</v>
      </c>
      <c r="AC1602">
        <v>4</v>
      </c>
      <c r="AD1602">
        <v>7</v>
      </c>
      <c r="AE1602">
        <v>36.36</v>
      </c>
      <c r="AF1602">
        <v>12</v>
      </c>
      <c r="AG1602">
        <v>2</v>
      </c>
      <c r="AH1602">
        <v>6</v>
      </c>
      <c r="AI1602">
        <v>3</v>
      </c>
    </row>
    <row r="1603" spans="1:35" x14ac:dyDescent="0.2">
      <c r="A1603" s="102">
        <v>46</v>
      </c>
      <c r="B1603">
        <v>4581</v>
      </c>
      <c r="C1603" t="s">
        <v>1675</v>
      </c>
      <c r="D1603" t="s">
        <v>1261</v>
      </c>
      <c r="E1603">
        <v>6950</v>
      </c>
      <c r="F1603">
        <v>6930</v>
      </c>
      <c r="G1603">
        <v>100</v>
      </c>
      <c r="H1603" t="s">
        <v>1239</v>
      </c>
      <c r="I1603">
        <v>5411</v>
      </c>
      <c r="J1603" t="s">
        <v>1653</v>
      </c>
      <c r="K1603" t="s">
        <v>1292</v>
      </c>
      <c r="L1603">
        <v>1050</v>
      </c>
      <c r="M1603">
        <v>1050</v>
      </c>
      <c r="N1603">
        <v>700</v>
      </c>
      <c r="O1603" t="s">
        <v>1242</v>
      </c>
      <c r="P1603">
        <v>0.83320424148346395</v>
      </c>
      <c r="Q1603">
        <v>0.95633005413202499</v>
      </c>
      <c r="R1603">
        <v>2.6306399222366699E-2</v>
      </c>
      <c r="S1603">
        <v>7.1088931348220405E-2</v>
      </c>
      <c r="T1603">
        <v>2.6542942370204901</v>
      </c>
      <c r="U1603">
        <v>2.6542942370204901</v>
      </c>
      <c r="V1603">
        <v>2.67254511357166</v>
      </c>
      <c r="W1603">
        <v>11.99</v>
      </c>
      <c r="X1603">
        <v>6.06</v>
      </c>
      <c r="Y1603">
        <v>-238170</v>
      </c>
      <c r="Z1603">
        <v>-18321</v>
      </c>
      <c r="AA1603">
        <v>-0.94</v>
      </c>
      <c r="AB1603">
        <v>13</v>
      </c>
      <c r="AC1603">
        <v>5</v>
      </c>
      <c r="AD1603">
        <v>8</v>
      </c>
      <c r="AE1603">
        <v>38.46</v>
      </c>
      <c r="AF1603">
        <v>12</v>
      </c>
      <c r="AG1603">
        <v>3</v>
      </c>
      <c r="AH1603">
        <v>7</v>
      </c>
      <c r="AI1603">
        <v>3</v>
      </c>
    </row>
    <row r="1604" spans="1:35" x14ac:dyDescent="0.2">
      <c r="A1604" s="102">
        <v>1109</v>
      </c>
      <c r="B1604">
        <v>3048</v>
      </c>
      <c r="C1604" t="s">
        <v>1552</v>
      </c>
      <c r="D1604" t="s">
        <v>1264</v>
      </c>
      <c r="E1604">
        <v>1031</v>
      </c>
      <c r="F1604">
        <v>1036</v>
      </c>
      <c r="G1604">
        <v>1000</v>
      </c>
      <c r="H1604" t="s">
        <v>1239</v>
      </c>
      <c r="I1604">
        <v>7180</v>
      </c>
      <c r="J1604" t="s">
        <v>1068</v>
      </c>
      <c r="K1604" t="s">
        <v>1294</v>
      </c>
      <c r="L1604">
        <v>390</v>
      </c>
      <c r="M1604">
        <v>393</v>
      </c>
      <c r="N1604">
        <v>2600</v>
      </c>
      <c r="O1604" t="s">
        <v>1242</v>
      </c>
      <c r="P1604">
        <v>0.72688854987542295</v>
      </c>
      <c r="Q1604">
        <v>0.85074008417689395</v>
      </c>
      <c r="R1604">
        <v>0.49229873978661298</v>
      </c>
      <c r="S1604">
        <v>3.2559230226638203E-2</v>
      </c>
      <c r="T1604">
        <v>0.227587196708009</v>
      </c>
      <c r="U1604">
        <v>0.227587196708009</v>
      </c>
      <c r="V1604">
        <v>0.133437378130254</v>
      </c>
      <c r="W1604">
        <v>0.87</v>
      </c>
      <c r="X1604">
        <v>1.37</v>
      </c>
      <c r="Y1604">
        <v>-238349</v>
      </c>
      <c r="Z1604">
        <v>-11350</v>
      </c>
      <c r="AA1604">
        <v>-0.57999999999999996</v>
      </c>
      <c r="AB1604">
        <v>21</v>
      </c>
      <c r="AC1604">
        <v>9</v>
      </c>
      <c r="AD1604">
        <v>12</v>
      </c>
      <c r="AE1604">
        <v>42.86</v>
      </c>
      <c r="AF1604">
        <v>11</v>
      </c>
      <c r="AG1604">
        <v>8</v>
      </c>
      <c r="AH1604">
        <v>7</v>
      </c>
      <c r="AI1604">
        <v>6</v>
      </c>
    </row>
    <row r="1605" spans="1:35" x14ac:dyDescent="0.2">
      <c r="A1605" s="102">
        <v>301</v>
      </c>
      <c r="B1605">
        <v>5301</v>
      </c>
      <c r="C1605" t="s">
        <v>698</v>
      </c>
      <c r="D1605" t="s">
        <v>1238</v>
      </c>
      <c r="E1605">
        <v>966</v>
      </c>
      <c r="F1605">
        <v>1001</v>
      </c>
      <c r="G1605">
        <v>1100</v>
      </c>
      <c r="H1605" t="s">
        <v>1239</v>
      </c>
      <c r="I1605">
        <v>7202</v>
      </c>
      <c r="J1605" t="s">
        <v>778</v>
      </c>
      <c r="K1605" t="s">
        <v>1256</v>
      </c>
      <c r="L1605">
        <v>1070</v>
      </c>
      <c r="M1605">
        <v>1084</v>
      </c>
      <c r="N1605">
        <v>1000</v>
      </c>
      <c r="O1605" t="s">
        <v>1242</v>
      </c>
      <c r="P1605">
        <v>0.92408653194165202</v>
      </c>
      <c r="Q1605">
        <v>0.91544664386409802</v>
      </c>
      <c r="R1605">
        <v>0.13445645836027001</v>
      </c>
      <c r="S1605">
        <v>5.7568638987329598E-2</v>
      </c>
      <c r="T1605">
        <v>1.9649502759811699</v>
      </c>
      <c r="U1605">
        <v>1.9649502759811699</v>
      </c>
      <c r="V1605">
        <v>1.0647651448714299</v>
      </c>
      <c r="W1605">
        <v>7.14</v>
      </c>
      <c r="X1605">
        <v>1.58</v>
      </c>
      <c r="Y1605">
        <v>-239305</v>
      </c>
      <c r="Z1605">
        <v>-9971</v>
      </c>
      <c r="AA1605">
        <v>-0.57999999999999996</v>
      </c>
      <c r="AB1605">
        <v>24</v>
      </c>
      <c r="AC1605">
        <v>11</v>
      </c>
      <c r="AD1605">
        <v>13</v>
      </c>
      <c r="AE1605">
        <v>45.83</v>
      </c>
      <c r="AF1605">
        <v>9</v>
      </c>
      <c r="AG1605">
        <v>9</v>
      </c>
      <c r="AH1605">
        <v>11</v>
      </c>
      <c r="AI1605">
        <v>4</v>
      </c>
    </row>
    <row r="1606" spans="1:35" x14ac:dyDescent="0.2">
      <c r="A1606" s="102">
        <v>1298</v>
      </c>
      <c r="B1606">
        <v>3407</v>
      </c>
      <c r="C1606" t="s">
        <v>1366</v>
      </c>
      <c r="D1606" t="s">
        <v>1263</v>
      </c>
      <c r="E1606">
        <v>951</v>
      </c>
      <c r="F1606">
        <v>986</v>
      </c>
      <c r="G1606">
        <v>1100</v>
      </c>
      <c r="H1606" t="s">
        <v>1242</v>
      </c>
      <c r="I1606">
        <v>5803</v>
      </c>
      <c r="J1606" t="s">
        <v>24</v>
      </c>
      <c r="K1606" t="s">
        <v>1254</v>
      </c>
      <c r="L1606">
        <v>367</v>
      </c>
      <c r="M1606">
        <v>369</v>
      </c>
      <c r="N1606">
        <v>2900</v>
      </c>
      <c r="O1606" t="s">
        <v>1239</v>
      </c>
      <c r="P1606">
        <v>0.94209393551227505</v>
      </c>
      <c r="Q1606">
        <v>0.83636452658278104</v>
      </c>
      <c r="R1606">
        <v>2.49168210553066E-3</v>
      </c>
      <c r="S1606">
        <v>6.9434827403878796E-2</v>
      </c>
      <c r="T1606">
        <v>-9.7816330235578799E-2</v>
      </c>
      <c r="U1606">
        <v>9.7816330235578799E-2</v>
      </c>
      <c r="V1606">
        <v>0.49442916622511301</v>
      </c>
      <c r="W1606">
        <v>-0.31</v>
      </c>
      <c r="X1606">
        <v>1.34</v>
      </c>
      <c r="Y1606">
        <v>-239515</v>
      </c>
      <c r="Z1606">
        <v>-11976</v>
      </c>
      <c r="AA1606">
        <v>-0.59</v>
      </c>
      <c r="AB1606">
        <v>20</v>
      </c>
      <c r="AC1606">
        <v>9</v>
      </c>
      <c r="AD1606">
        <v>11</v>
      </c>
      <c r="AE1606">
        <v>45</v>
      </c>
      <c r="AF1606">
        <v>12</v>
      </c>
      <c r="AG1606">
        <v>5</v>
      </c>
      <c r="AH1606">
        <v>8</v>
      </c>
      <c r="AI1606">
        <v>7</v>
      </c>
    </row>
    <row r="1607" spans="1:35" x14ac:dyDescent="0.2">
      <c r="A1607" s="102">
        <v>247</v>
      </c>
      <c r="B1607">
        <v>4534</v>
      </c>
      <c r="C1607" t="s">
        <v>1490</v>
      </c>
      <c r="D1607" t="s">
        <v>1261</v>
      </c>
      <c r="E1607">
        <v>4110</v>
      </c>
      <c r="F1607">
        <v>4065</v>
      </c>
      <c r="G1607">
        <v>200</v>
      </c>
      <c r="H1607" t="s">
        <v>1239</v>
      </c>
      <c r="I1607">
        <v>5411</v>
      </c>
      <c r="J1607" t="s">
        <v>1653</v>
      </c>
      <c r="K1607" t="s">
        <v>1292</v>
      </c>
      <c r="L1607">
        <v>1050</v>
      </c>
      <c r="M1607">
        <v>1050</v>
      </c>
      <c r="N1607">
        <v>800</v>
      </c>
      <c r="O1607" t="s">
        <v>1242</v>
      </c>
      <c r="P1607">
        <v>0.72006726458653103</v>
      </c>
      <c r="Q1607">
        <v>0.92165402235051996</v>
      </c>
      <c r="R1607">
        <v>0.37083883731945499</v>
      </c>
      <c r="S1607">
        <v>2.5013434561359901E-2</v>
      </c>
      <c r="T1607">
        <v>3.2706190049145101</v>
      </c>
      <c r="U1607">
        <v>3.2706190049145101</v>
      </c>
      <c r="V1607">
        <v>3.5525433846361198</v>
      </c>
      <c r="W1607">
        <v>17.27</v>
      </c>
      <c r="X1607">
        <v>3.32</v>
      </c>
      <c r="Y1607">
        <v>-241295</v>
      </c>
      <c r="Z1607">
        <v>-15081</v>
      </c>
      <c r="AA1607">
        <v>-0.88</v>
      </c>
      <c r="AB1607">
        <v>16</v>
      </c>
      <c r="AC1607">
        <v>7</v>
      </c>
      <c r="AD1607">
        <v>9</v>
      </c>
      <c r="AE1607">
        <v>43.75</v>
      </c>
      <c r="AF1607">
        <v>11</v>
      </c>
      <c r="AG1607">
        <v>3</v>
      </c>
      <c r="AH1607">
        <v>8</v>
      </c>
      <c r="AI1607">
        <v>5</v>
      </c>
    </row>
    <row r="1608" spans="1:35" x14ac:dyDescent="0.2">
      <c r="A1608" s="102">
        <v>126</v>
      </c>
      <c r="B1608">
        <v>2531</v>
      </c>
      <c r="C1608" t="s">
        <v>1265</v>
      </c>
      <c r="D1608" t="s">
        <v>1266</v>
      </c>
      <c r="E1608">
        <v>883</v>
      </c>
      <c r="F1608">
        <v>869</v>
      </c>
      <c r="G1608">
        <v>1200</v>
      </c>
      <c r="H1608" t="s">
        <v>1242</v>
      </c>
      <c r="I1608">
        <v>2607</v>
      </c>
      <c r="J1608" t="s">
        <v>1267</v>
      </c>
      <c r="K1608" t="s">
        <v>1266</v>
      </c>
      <c r="L1608">
        <v>2641</v>
      </c>
      <c r="M1608">
        <v>2604</v>
      </c>
      <c r="N1608">
        <v>400</v>
      </c>
      <c r="O1608" t="s">
        <v>1239</v>
      </c>
      <c r="P1608">
        <v>0.95031555697246795</v>
      </c>
      <c r="Q1608">
        <v>0.93777360297324097</v>
      </c>
      <c r="R1608" s="15">
        <v>4.4700845140565802E-5</v>
      </c>
      <c r="S1608">
        <v>5.3745418827539403E-3</v>
      </c>
      <c r="T1608">
        <v>-1.1161346380982999</v>
      </c>
      <c r="U1608">
        <v>1.1161346380982999</v>
      </c>
      <c r="V1608">
        <v>9.0224817042863399E-3</v>
      </c>
      <c r="W1608">
        <v>-1.7</v>
      </c>
      <c r="X1608">
        <v>0.12</v>
      </c>
      <c r="Y1608">
        <v>-242153</v>
      </c>
      <c r="Z1608">
        <v>-14244</v>
      </c>
      <c r="AA1608">
        <v>-0.73</v>
      </c>
      <c r="AB1608">
        <v>17</v>
      </c>
      <c r="AC1608">
        <v>8</v>
      </c>
      <c r="AD1608">
        <v>9</v>
      </c>
      <c r="AE1608">
        <v>47.06</v>
      </c>
      <c r="AF1608">
        <v>11</v>
      </c>
      <c r="AG1608">
        <v>6</v>
      </c>
      <c r="AH1608">
        <v>8</v>
      </c>
      <c r="AI1608">
        <v>3</v>
      </c>
    </row>
    <row r="1609" spans="1:35" x14ac:dyDescent="0.2">
      <c r="A1609" s="102">
        <v>15</v>
      </c>
      <c r="B1609">
        <v>6951</v>
      </c>
      <c r="C1609" t="s">
        <v>226</v>
      </c>
      <c r="D1609" t="s">
        <v>1244</v>
      </c>
      <c r="E1609">
        <v>3065</v>
      </c>
      <c r="F1609">
        <v>3105</v>
      </c>
      <c r="G1609">
        <v>300</v>
      </c>
      <c r="H1609" t="s">
        <v>1242</v>
      </c>
      <c r="I1609">
        <v>8036</v>
      </c>
      <c r="J1609" t="s">
        <v>1252</v>
      </c>
      <c r="K1609" t="s">
        <v>1246</v>
      </c>
      <c r="L1609">
        <v>8000</v>
      </c>
      <c r="M1609">
        <v>8000</v>
      </c>
      <c r="N1609">
        <v>100</v>
      </c>
      <c r="O1609" t="s">
        <v>1239</v>
      </c>
      <c r="P1609">
        <v>0.76640730827251102</v>
      </c>
      <c r="Q1609">
        <v>0.96497055187495395</v>
      </c>
      <c r="R1609">
        <v>0.214290016449244</v>
      </c>
      <c r="S1609">
        <v>2.5292445289729602E-2</v>
      </c>
      <c r="T1609">
        <v>-2.7209881543634902</v>
      </c>
      <c r="U1609">
        <v>2.7209881543634902</v>
      </c>
      <c r="V1609">
        <v>1.6620365089646401</v>
      </c>
      <c r="W1609">
        <v>-12.4</v>
      </c>
      <c r="X1609">
        <v>16.440000000000001</v>
      </c>
      <c r="Y1609">
        <v>-243886</v>
      </c>
      <c r="Z1609">
        <v>-12836</v>
      </c>
      <c r="AA1609">
        <v>-0.54</v>
      </c>
      <c r="AB1609">
        <v>19</v>
      </c>
      <c r="AC1609">
        <v>8</v>
      </c>
      <c r="AD1609">
        <v>11</v>
      </c>
      <c r="AE1609">
        <v>42.11</v>
      </c>
      <c r="AF1609">
        <v>10</v>
      </c>
      <c r="AG1609">
        <v>7</v>
      </c>
      <c r="AH1609">
        <v>8</v>
      </c>
      <c r="AI1609">
        <v>4</v>
      </c>
    </row>
    <row r="1610" spans="1:35" x14ac:dyDescent="0.2">
      <c r="A1610" s="102">
        <v>62</v>
      </c>
      <c r="B1610">
        <v>8425</v>
      </c>
      <c r="C1610" t="s">
        <v>1416</v>
      </c>
      <c r="D1610" t="s">
        <v>1245</v>
      </c>
      <c r="E1610">
        <v>3085</v>
      </c>
      <c r="F1610">
        <v>3115</v>
      </c>
      <c r="G1610">
        <v>300</v>
      </c>
      <c r="H1610" t="s">
        <v>1242</v>
      </c>
      <c r="I1610">
        <v>8604</v>
      </c>
      <c r="J1610" t="s">
        <v>438</v>
      </c>
      <c r="K1610" t="s">
        <v>1428</v>
      </c>
      <c r="L1610">
        <v>533.1</v>
      </c>
      <c r="M1610">
        <v>532.6</v>
      </c>
      <c r="N1610">
        <v>1800</v>
      </c>
      <c r="O1610" t="s">
        <v>1239</v>
      </c>
      <c r="P1610">
        <v>0.57408690661087103</v>
      </c>
      <c r="Q1610">
        <v>0.95236528177275404</v>
      </c>
      <c r="R1610">
        <v>0.14389558160868901</v>
      </c>
      <c r="S1610">
        <v>6.6186780398602804E-2</v>
      </c>
      <c r="T1610">
        <v>-0.90835663954670498</v>
      </c>
      <c r="U1610">
        <v>0.90835663954670498</v>
      </c>
      <c r="V1610">
        <v>1.6464357039078801</v>
      </c>
      <c r="W1610">
        <v>-2.13</v>
      </c>
      <c r="X1610">
        <v>2.59</v>
      </c>
      <c r="Y1610">
        <v>-244680</v>
      </c>
      <c r="Z1610">
        <v>-12234</v>
      </c>
      <c r="AA1610">
        <v>-0.56000000000000005</v>
      </c>
      <c r="AB1610">
        <v>20</v>
      </c>
      <c r="AC1610">
        <v>9</v>
      </c>
      <c r="AD1610">
        <v>11</v>
      </c>
      <c r="AE1610">
        <v>45</v>
      </c>
      <c r="AF1610">
        <v>12</v>
      </c>
      <c r="AG1610">
        <v>6</v>
      </c>
      <c r="AH1610">
        <v>7</v>
      </c>
      <c r="AI1610">
        <v>7</v>
      </c>
    </row>
    <row r="1611" spans="1:35" x14ac:dyDescent="0.2">
      <c r="A1611" s="102">
        <v>8</v>
      </c>
      <c r="B1611">
        <v>6920</v>
      </c>
      <c r="C1611" t="s">
        <v>1243</v>
      </c>
      <c r="D1611" t="s">
        <v>1244</v>
      </c>
      <c r="E1611">
        <v>5160</v>
      </c>
      <c r="F1611">
        <v>5360</v>
      </c>
      <c r="G1611">
        <v>200</v>
      </c>
      <c r="H1611" t="s">
        <v>1239</v>
      </c>
      <c r="I1611">
        <v>8804</v>
      </c>
      <c r="J1611" t="s">
        <v>900</v>
      </c>
      <c r="K1611" t="s">
        <v>1260</v>
      </c>
      <c r="L1611">
        <v>1622</v>
      </c>
      <c r="M1611">
        <v>1637</v>
      </c>
      <c r="N1611">
        <v>700</v>
      </c>
      <c r="O1611" t="s">
        <v>1242</v>
      </c>
      <c r="P1611">
        <v>0.72259092657829505</v>
      </c>
      <c r="Q1611">
        <v>0.96927273346519605</v>
      </c>
      <c r="R1611">
        <v>0.207435976041554</v>
      </c>
      <c r="S1611">
        <v>9.2795611780898592E-3</v>
      </c>
      <c r="T1611">
        <v>0.86182518545284703</v>
      </c>
      <c r="U1611">
        <v>0.86182518545284703</v>
      </c>
      <c r="V1611">
        <v>0.79886394961278295</v>
      </c>
      <c r="W1611">
        <v>6.72</v>
      </c>
      <c r="X1611">
        <v>6.89</v>
      </c>
      <c r="Y1611">
        <v>-244821</v>
      </c>
      <c r="Z1611">
        <v>-8442</v>
      </c>
      <c r="AA1611">
        <v>-0.42</v>
      </c>
      <c r="AB1611">
        <v>29</v>
      </c>
      <c r="AC1611">
        <v>13</v>
      </c>
      <c r="AD1611">
        <v>16</v>
      </c>
      <c r="AE1611">
        <v>44.83</v>
      </c>
      <c r="AF1611">
        <v>10</v>
      </c>
      <c r="AG1611">
        <v>11</v>
      </c>
      <c r="AH1611">
        <v>13</v>
      </c>
      <c r="AI1611">
        <v>5</v>
      </c>
    </row>
    <row r="1612" spans="1:35" x14ac:dyDescent="0.2">
      <c r="A1612" s="102">
        <v>313</v>
      </c>
      <c r="B1612">
        <v>2531</v>
      </c>
      <c r="C1612" t="s">
        <v>1265</v>
      </c>
      <c r="D1612" t="s">
        <v>1266</v>
      </c>
      <c r="E1612">
        <v>883</v>
      </c>
      <c r="F1612">
        <v>869</v>
      </c>
      <c r="G1612">
        <v>1200</v>
      </c>
      <c r="H1612" t="s">
        <v>1239</v>
      </c>
      <c r="I1612">
        <v>7201</v>
      </c>
      <c r="J1612" t="s">
        <v>1279</v>
      </c>
      <c r="K1612" t="s">
        <v>1256</v>
      </c>
      <c r="L1612">
        <v>484.9</v>
      </c>
      <c r="M1612">
        <v>481.4</v>
      </c>
      <c r="N1612">
        <v>2200</v>
      </c>
      <c r="O1612" t="s">
        <v>1242</v>
      </c>
      <c r="P1612">
        <v>0.91694671082166801</v>
      </c>
      <c r="Q1612">
        <v>0.91445946465370098</v>
      </c>
      <c r="R1612">
        <v>4.4612989121873003E-3</v>
      </c>
      <c r="S1612">
        <v>3.83850079772236E-4</v>
      </c>
      <c r="T1612">
        <v>2.2153392584760501</v>
      </c>
      <c r="U1612">
        <v>2.2153392584760501</v>
      </c>
      <c r="V1612">
        <v>2.86816604102061</v>
      </c>
      <c r="W1612">
        <v>11.16</v>
      </c>
      <c r="X1612">
        <v>1.56</v>
      </c>
      <c r="Y1612">
        <v>-249550</v>
      </c>
      <c r="Z1612">
        <v>-14679</v>
      </c>
      <c r="AA1612">
        <v>-0.73</v>
      </c>
      <c r="AB1612">
        <v>17</v>
      </c>
      <c r="AC1612">
        <v>7</v>
      </c>
      <c r="AD1612">
        <v>10</v>
      </c>
      <c r="AE1612">
        <v>41.18</v>
      </c>
      <c r="AF1612">
        <v>12</v>
      </c>
      <c r="AG1612">
        <v>5</v>
      </c>
      <c r="AH1612">
        <v>6</v>
      </c>
      <c r="AI1612">
        <v>6</v>
      </c>
    </row>
    <row r="1613" spans="1:35" x14ac:dyDescent="0.2">
      <c r="A1613" s="102">
        <v>1469</v>
      </c>
      <c r="B1613">
        <v>4919</v>
      </c>
      <c r="C1613" t="s">
        <v>688</v>
      </c>
      <c r="D1613" t="s">
        <v>1263</v>
      </c>
      <c r="E1613">
        <v>5570</v>
      </c>
      <c r="F1613">
        <v>5610</v>
      </c>
      <c r="G1613">
        <v>100</v>
      </c>
      <c r="H1613" t="s">
        <v>1239</v>
      </c>
      <c r="I1613">
        <v>6753</v>
      </c>
      <c r="J1613" t="s">
        <v>2066</v>
      </c>
      <c r="K1613" t="s">
        <v>1244</v>
      </c>
      <c r="L1613">
        <v>1363</v>
      </c>
      <c r="M1613">
        <v>1399</v>
      </c>
      <c r="N1613">
        <v>400</v>
      </c>
      <c r="O1613" t="s">
        <v>1242</v>
      </c>
      <c r="P1613">
        <v>0.60887488447616001</v>
      </c>
      <c r="Q1613">
        <v>0.82180287664027296</v>
      </c>
      <c r="R1613">
        <v>1.00023045698289E-4</v>
      </c>
      <c r="S1613">
        <v>3.53515819396703E-2</v>
      </c>
      <c r="T1613">
        <v>1.2894290624639699</v>
      </c>
      <c r="U1613">
        <v>1.2894290624639699</v>
      </c>
      <c r="V1613">
        <v>0.59561813766361604</v>
      </c>
      <c r="W1613">
        <v>6.72</v>
      </c>
      <c r="X1613">
        <v>0.25</v>
      </c>
      <c r="Y1613">
        <v>-251074</v>
      </c>
      <c r="Z1613">
        <v>-10916</v>
      </c>
      <c r="AA1613">
        <v>-0.43</v>
      </c>
      <c r="AB1613">
        <v>23</v>
      </c>
      <c r="AC1613">
        <v>9</v>
      </c>
      <c r="AD1613">
        <v>14</v>
      </c>
      <c r="AE1613">
        <v>39.130000000000003</v>
      </c>
      <c r="AF1613">
        <v>8</v>
      </c>
      <c r="AG1613">
        <v>9</v>
      </c>
      <c r="AH1613">
        <v>12</v>
      </c>
      <c r="AI1613">
        <v>2</v>
      </c>
    </row>
    <row r="1614" spans="1:35" x14ac:dyDescent="0.2">
      <c r="A1614" s="102">
        <v>220</v>
      </c>
      <c r="B1614">
        <v>5411</v>
      </c>
      <c r="C1614" t="s">
        <v>1653</v>
      </c>
      <c r="D1614" t="s">
        <v>1292</v>
      </c>
      <c r="E1614">
        <v>1050</v>
      </c>
      <c r="F1614">
        <v>1050</v>
      </c>
      <c r="G1614">
        <v>1000</v>
      </c>
      <c r="H1614" t="s">
        <v>1242</v>
      </c>
      <c r="I1614">
        <v>7181</v>
      </c>
      <c r="J1614" t="s">
        <v>61</v>
      </c>
      <c r="K1614" t="s">
        <v>1418</v>
      </c>
      <c r="L1614">
        <v>1780</v>
      </c>
      <c r="M1614">
        <v>1783</v>
      </c>
      <c r="N1614">
        <v>600</v>
      </c>
      <c r="O1614" t="s">
        <v>1239</v>
      </c>
      <c r="P1614">
        <v>0.80155914592592403</v>
      </c>
      <c r="Q1614">
        <v>0.92551077573933305</v>
      </c>
      <c r="R1614">
        <v>0.10725621174057701</v>
      </c>
      <c r="S1614">
        <v>3.0713316575408101E-3</v>
      </c>
      <c r="T1614">
        <v>-3.2512811084406801</v>
      </c>
      <c r="U1614">
        <v>3.2512811084406801</v>
      </c>
      <c r="V1614">
        <v>3.1972598363854399</v>
      </c>
      <c r="W1614">
        <v>-24.28</v>
      </c>
      <c r="X1614">
        <v>1.85</v>
      </c>
      <c r="Y1614">
        <v>-254422</v>
      </c>
      <c r="Z1614">
        <v>-14966</v>
      </c>
      <c r="AA1614">
        <v>-0.74</v>
      </c>
      <c r="AB1614">
        <v>17</v>
      </c>
      <c r="AC1614">
        <v>6</v>
      </c>
      <c r="AD1614">
        <v>11</v>
      </c>
      <c r="AE1614">
        <v>35.29</v>
      </c>
      <c r="AF1614">
        <v>12</v>
      </c>
      <c r="AG1614">
        <v>4</v>
      </c>
      <c r="AH1614">
        <v>8</v>
      </c>
      <c r="AI1614">
        <v>5</v>
      </c>
    </row>
    <row r="1615" spans="1:35" x14ac:dyDescent="0.2">
      <c r="A1615" s="102">
        <v>805</v>
      </c>
      <c r="B1615">
        <v>2531</v>
      </c>
      <c r="C1615" t="s">
        <v>1265</v>
      </c>
      <c r="D1615" t="s">
        <v>1266</v>
      </c>
      <c r="E1615">
        <v>883</v>
      </c>
      <c r="F1615">
        <v>869</v>
      </c>
      <c r="G1615">
        <v>1200</v>
      </c>
      <c r="H1615" t="s">
        <v>1242</v>
      </c>
      <c r="I1615">
        <v>9509</v>
      </c>
      <c r="J1615" t="s">
        <v>2159</v>
      </c>
      <c r="K1615" t="s">
        <v>1296</v>
      </c>
      <c r="L1615">
        <v>504</v>
      </c>
      <c r="M1615">
        <v>500</v>
      </c>
      <c r="N1615">
        <v>2100</v>
      </c>
      <c r="O1615" t="s">
        <v>1239</v>
      </c>
      <c r="P1615">
        <v>0.60514912520271602</v>
      </c>
      <c r="Q1615">
        <v>0.87647691643634795</v>
      </c>
      <c r="R1615">
        <v>0.13949135024363499</v>
      </c>
      <c r="S1615">
        <v>3.8393554363111697E-2</v>
      </c>
      <c r="T1615">
        <v>-3.1380507550212302</v>
      </c>
      <c r="U1615">
        <v>3.1380507550212302</v>
      </c>
      <c r="V1615">
        <v>2.2588666604791801</v>
      </c>
      <c r="W1615">
        <v>-11.67</v>
      </c>
      <c r="X1615">
        <v>0.69</v>
      </c>
      <c r="Y1615">
        <v>-254606</v>
      </c>
      <c r="Z1615">
        <v>-19585</v>
      </c>
      <c r="AA1615">
        <v>-0.94</v>
      </c>
      <c r="AB1615">
        <v>13</v>
      </c>
      <c r="AC1615">
        <v>4</v>
      </c>
      <c r="AD1615">
        <v>9</v>
      </c>
      <c r="AE1615">
        <v>30.77</v>
      </c>
      <c r="AF1615">
        <v>12</v>
      </c>
      <c r="AG1615">
        <v>2</v>
      </c>
      <c r="AH1615">
        <v>6</v>
      </c>
      <c r="AI1615">
        <v>5</v>
      </c>
    </row>
    <row r="1616" spans="1:35" x14ac:dyDescent="0.2">
      <c r="A1616" s="102">
        <v>694</v>
      </c>
      <c r="B1616">
        <v>8058</v>
      </c>
      <c r="C1616" t="s">
        <v>1575</v>
      </c>
      <c r="D1616" t="s">
        <v>1246</v>
      </c>
      <c r="E1616">
        <v>2769</v>
      </c>
      <c r="F1616">
        <v>2798.5</v>
      </c>
      <c r="G1616">
        <v>300</v>
      </c>
      <c r="H1616" t="s">
        <v>1239</v>
      </c>
      <c r="I1616">
        <v>9956</v>
      </c>
      <c r="J1616" t="s">
        <v>1194</v>
      </c>
      <c r="K1616" t="s">
        <v>1264</v>
      </c>
      <c r="L1616">
        <v>1750</v>
      </c>
      <c r="M1616">
        <v>1724</v>
      </c>
      <c r="N1616">
        <v>500</v>
      </c>
      <c r="O1616" t="s">
        <v>1242</v>
      </c>
      <c r="P1616">
        <v>0.72782652788531799</v>
      </c>
      <c r="Q1616">
        <v>0.88533145651613798</v>
      </c>
      <c r="R1616">
        <v>4.62147693281902E-2</v>
      </c>
      <c r="S1616">
        <v>7.0465925112837405E-2</v>
      </c>
      <c r="T1616">
        <v>3.21670370114354</v>
      </c>
      <c r="U1616">
        <v>3.21670370114354</v>
      </c>
      <c r="V1616">
        <v>2.79467633640341</v>
      </c>
      <c r="W1616">
        <v>11.48</v>
      </c>
      <c r="X1616">
        <v>2.67</v>
      </c>
      <c r="Y1616">
        <v>-255892</v>
      </c>
      <c r="Z1616">
        <v>-15993</v>
      </c>
      <c r="AA1616">
        <v>-0.81</v>
      </c>
      <c r="AB1616">
        <v>16</v>
      </c>
      <c r="AC1616">
        <v>4</v>
      </c>
      <c r="AD1616">
        <v>12</v>
      </c>
      <c r="AE1616">
        <v>25</v>
      </c>
      <c r="AF1616">
        <v>14</v>
      </c>
      <c r="AG1616">
        <v>3</v>
      </c>
      <c r="AH1616">
        <v>2</v>
      </c>
      <c r="AI1616">
        <v>11</v>
      </c>
    </row>
    <row r="1617" spans="1:35" x14ac:dyDescent="0.2">
      <c r="A1617" s="102">
        <v>522</v>
      </c>
      <c r="B1617">
        <v>5947</v>
      </c>
      <c r="C1617" t="s">
        <v>228</v>
      </c>
      <c r="D1617" t="s">
        <v>1436</v>
      </c>
      <c r="E1617">
        <v>7790</v>
      </c>
      <c r="F1617">
        <v>7950</v>
      </c>
      <c r="G1617">
        <v>100</v>
      </c>
      <c r="H1617" t="s">
        <v>1239</v>
      </c>
      <c r="I1617">
        <v>7701</v>
      </c>
      <c r="J1617" t="s">
        <v>1679</v>
      </c>
      <c r="K1617" t="s">
        <v>1248</v>
      </c>
      <c r="L1617">
        <v>2760</v>
      </c>
      <c r="M1617">
        <v>2789</v>
      </c>
      <c r="N1617">
        <v>300</v>
      </c>
      <c r="O1617" t="s">
        <v>1242</v>
      </c>
      <c r="P1617">
        <v>0.82691498998309598</v>
      </c>
      <c r="Q1617">
        <v>0.89885717791978004</v>
      </c>
      <c r="R1617">
        <v>9.8277366170081495E-2</v>
      </c>
      <c r="S1617">
        <v>2.3244328099427201E-2</v>
      </c>
      <c r="T1617">
        <v>2.7977714217668099</v>
      </c>
      <c r="U1617">
        <v>2.7977714217668099</v>
      </c>
      <c r="V1617">
        <v>2.8649775402664002</v>
      </c>
      <c r="W1617">
        <v>9.39</v>
      </c>
      <c r="X1617">
        <v>5.25</v>
      </c>
      <c r="Y1617">
        <v>-257950</v>
      </c>
      <c r="Z1617">
        <v>-23450</v>
      </c>
      <c r="AA1617">
        <v>-1.17</v>
      </c>
      <c r="AB1617">
        <v>11</v>
      </c>
      <c r="AC1617">
        <v>3</v>
      </c>
      <c r="AD1617">
        <v>8</v>
      </c>
      <c r="AE1617">
        <v>27.27</v>
      </c>
      <c r="AF1617">
        <v>12</v>
      </c>
      <c r="AG1617">
        <v>2</v>
      </c>
      <c r="AH1617">
        <v>6</v>
      </c>
      <c r="AI1617">
        <v>3</v>
      </c>
    </row>
    <row r="1618" spans="1:35" x14ac:dyDescent="0.2">
      <c r="A1618" s="102">
        <v>1307</v>
      </c>
      <c r="B1618">
        <v>8267</v>
      </c>
      <c r="C1618" t="s">
        <v>218</v>
      </c>
      <c r="D1618" t="s">
        <v>1264</v>
      </c>
      <c r="E1618">
        <v>2227</v>
      </c>
      <c r="F1618">
        <v>2227</v>
      </c>
      <c r="G1618">
        <v>400</v>
      </c>
      <c r="H1618" t="s">
        <v>1239</v>
      </c>
      <c r="I1618">
        <v>9783</v>
      </c>
      <c r="J1618" t="s">
        <v>2075</v>
      </c>
      <c r="K1618" t="s">
        <v>1253</v>
      </c>
      <c r="L1618">
        <v>2858</v>
      </c>
      <c r="M1618">
        <v>2904</v>
      </c>
      <c r="N1618">
        <v>300</v>
      </c>
      <c r="O1618" t="s">
        <v>1242</v>
      </c>
      <c r="P1618">
        <v>0.54512751262677495</v>
      </c>
      <c r="Q1618">
        <v>0.835712834254426</v>
      </c>
      <c r="R1618">
        <v>0.12392641356630001</v>
      </c>
      <c r="S1618">
        <v>3.7856513035111498E-2</v>
      </c>
      <c r="T1618">
        <v>7.9964186376973501E-2</v>
      </c>
      <c r="U1618">
        <v>7.9964186376973501E-2</v>
      </c>
      <c r="V1618">
        <v>1.1720229369150299</v>
      </c>
      <c r="W1618">
        <v>0.18</v>
      </c>
      <c r="X1618">
        <v>2.25</v>
      </c>
      <c r="Y1618">
        <v>-259058</v>
      </c>
      <c r="Z1618">
        <v>-13635</v>
      </c>
      <c r="AA1618">
        <v>-0.78</v>
      </c>
      <c r="AB1618">
        <v>19</v>
      </c>
      <c r="AC1618">
        <v>7</v>
      </c>
      <c r="AD1618">
        <v>12</v>
      </c>
      <c r="AE1618">
        <v>36.840000000000003</v>
      </c>
      <c r="AF1618">
        <v>12</v>
      </c>
      <c r="AG1618">
        <v>5</v>
      </c>
      <c r="AH1618">
        <v>7</v>
      </c>
      <c r="AI1618">
        <v>7</v>
      </c>
    </row>
    <row r="1619" spans="1:35" x14ac:dyDescent="0.2">
      <c r="A1619" s="102">
        <v>379</v>
      </c>
      <c r="B1619">
        <v>4534</v>
      </c>
      <c r="C1619" t="s">
        <v>1490</v>
      </c>
      <c r="D1619" t="s">
        <v>1261</v>
      </c>
      <c r="E1619">
        <v>4110</v>
      </c>
      <c r="F1619">
        <v>4065</v>
      </c>
      <c r="G1619">
        <v>200</v>
      </c>
      <c r="H1619" t="s">
        <v>1239</v>
      </c>
      <c r="I1619">
        <v>5406</v>
      </c>
      <c r="J1619" t="s">
        <v>1569</v>
      </c>
      <c r="K1619" t="s">
        <v>1292</v>
      </c>
      <c r="L1619">
        <v>426</v>
      </c>
      <c r="M1619">
        <v>427</v>
      </c>
      <c r="N1619">
        <v>1900</v>
      </c>
      <c r="O1619" t="s">
        <v>1242</v>
      </c>
      <c r="P1619">
        <v>0.85081456781843601</v>
      </c>
      <c r="Q1619">
        <v>0.90869791547391399</v>
      </c>
      <c r="R1619">
        <v>8.4790253560081505E-2</v>
      </c>
      <c r="S1619">
        <v>8.2479053969523805E-2</v>
      </c>
      <c r="T1619">
        <v>2.8538069682562299</v>
      </c>
      <c r="U1619">
        <v>2.8538069682562299</v>
      </c>
      <c r="V1619">
        <v>3.10282883286472</v>
      </c>
      <c r="W1619">
        <v>17</v>
      </c>
      <c r="X1619">
        <v>0.21</v>
      </c>
      <c r="Y1619">
        <v>-266594</v>
      </c>
      <c r="Z1619">
        <v>-11591</v>
      </c>
      <c r="AA1619">
        <v>-0.72</v>
      </c>
      <c r="AB1619">
        <v>23</v>
      </c>
      <c r="AC1619">
        <v>10</v>
      </c>
      <c r="AD1619">
        <v>13</v>
      </c>
      <c r="AE1619">
        <v>43.48</v>
      </c>
      <c r="AF1619">
        <v>10</v>
      </c>
      <c r="AG1619">
        <v>7</v>
      </c>
      <c r="AH1619">
        <v>13</v>
      </c>
      <c r="AI1619">
        <v>3</v>
      </c>
    </row>
    <row r="1620" spans="1:35" x14ac:dyDescent="0.2">
      <c r="A1620" s="102">
        <v>484</v>
      </c>
      <c r="B1620">
        <v>2492</v>
      </c>
      <c r="C1620" t="s">
        <v>592</v>
      </c>
      <c r="D1620" t="s">
        <v>1253</v>
      </c>
      <c r="E1620">
        <v>675</v>
      </c>
      <c r="F1620">
        <v>697</v>
      </c>
      <c r="G1620">
        <v>1500</v>
      </c>
      <c r="H1620" t="s">
        <v>1242</v>
      </c>
      <c r="I1620">
        <v>3197</v>
      </c>
      <c r="J1620" t="s">
        <v>627</v>
      </c>
      <c r="K1620" t="s">
        <v>1264</v>
      </c>
      <c r="L1620">
        <v>1752</v>
      </c>
      <c r="M1620">
        <v>1780</v>
      </c>
      <c r="N1620">
        <v>600</v>
      </c>
      <c r="O1620" t="s">
        <v>1239</v>
      </c>
      <c r="P1620">
        <v>0.93309050443115604</v>
      </c>
      <c r="Q1620">
        <v>0.90181859024427602</v>
      </c>
      <c r="R1620">
        <v>5.0662087027452597E-2</v>
      </c>
      <c r="S1620">
        <v>7.0155093452886801E-3</v>
      </c>
      <c r="T1620">
        <v>-2.8201707177961199</v>
      </c>
      <c r="U1620">
        <v>2.8201707177961199</v>
      </c>
      <c r="V1620">
        <v>2.9240218688797301</v>
      </c>
      <c r="W1620">
        <v>-13.56</v>
      </c>
      <c r="X1620">
        <v>2.11</v>
      </c>
      <c r="Y1620">
        <v>-267869</v>
      </c>
      <c r="Z1620">
        <v>-11161</v>
      </c>
      <c r="AA1620">
        <v>-0.54</v>
      </c>
      <c r="AB1620">
        <v>24</v>
      </c>
      <c r="AC1620">
        <v>10</v>
      </c>
      <c r="AD1620">
        <v>14</v>
      </c>
      <c r="AE1620">
        <v>41.67</v>
      </c>
      <c r="AF1620">
        <v>7</v>
      </c>
      <c r="AG1620">
        <v>8</v>
      </c>
      <c r="AH1620">
        <v>14</v>
      </c>
      <c r="AI1620">
        <v>2</v>
      </c>
    </row>
    <row r="1621" spans="1:35" x14ac:dyDescent="0.2">
      <c r="A1621" s="102">
        <v>994</v>
      </c>
      <c r="B1621">
        <v>4506</v>
      </c>
      <c r="C1621" t="s">
        <v>1662</v>
      </c>
      <c r="D1621" t="s">
        <v>1261</v>
      </c>
      <c r="E1621">
        <v>1630</v>
      </c>
      <c r="F1621">
        <v>1641</v>
      </c>
      <c r="G1621">
        <v>600</v>
      </c>
      <c r="H1621" t="s">
        <v>1242</v>
      </c>
      <c r="I1621">
        <v>4540</v>
      </c>
      <c r="J1621" t="s">
        <v>1659</v>
      </c>
      <c r="K1621" t="s">
        <v>1261</v>
      </c>
      <c r="L1621">
        <v>2688</v>
      </c>
      <c r="M1621">
        <v>2656</v>
      </c>
      <c r="N1621">
        <v>400</v>
      </c>
      <c r="O1621" t="s">
        <v>1239</v>
      </c>
      <c r="P1621">
        <v>0.91870904145533505</v>
      </c>
      <c r="Q1621">
        <v>0.85942325171793599</v>
      </c>
      <c r="R1621">
        <v>0.109145537180212</v>
      </c>
      <c r="S1621">
        <v>2.2773985072637299E-2</v>
      </c>
      <c r="T1621">
        <v>-0.75344250457667095</v>
      </c>
      <c r="U1621">
        <v>0.75344250457667095</v>
      </c>
      <c r="V1621">
        <v>1.01725161097199</v>
      </c>
      <c r="W1621">
        <v>-3.72</v>
      </c>
      <c r="X1621">
        <v>7.32</v>
      </c>
      <c r="Y1621">
        <v>-269747</v>
      </c>
      <c r="Z1621">
        <v>-14197</v>
      </c>
      <c r="AA1621">
        <v>-0.9</v>
      </c>
      <c r="AB1621">
        <v>19</v>
      </c>
      <c r="AC1621">
        <v>6</v>
      </c>
      <c r="AD1621">
        <v>13</v>
      </c>
      <c r="AE1621">
        <v>31.58</v>
      </c>
      <c r="AF1621">
        <v>12</v>
      </c>
      <c r="AG1621">
        <v>4</v>
      </c>
      <c r="AH1621">
        <v>10</v>
      </c>
      <c r="AI1621">
        <v>5</v>
      </c>
    </row>
    <row r="1622" spans="1:35" x14ac:dyDescent="0.2">
      <c r="A1622" s="102">
        <v>1056</v>
      </c>
      <c r="B1622">
        <v>5110</v>
      </c>
      <c r="C1622" t="s">
        <v>1098</v>
      </c>
      <c r="D1622" t="s">
        <v>1367</v>
      </c>
      <c r="E1622">
        <v>1199</v>
      </c>
      <c r="F1622">
        <v>1208</v>
      </c>
      <c r="G1622">
        <v>900</v>
      </c>
      <c r="H1622" t="s">
        <v>1239</v>
      </c>
      <c r="I1622">
        <v>8358</v>
      </c>
      <c r="J1622" t="s">
        <v>1512</v>
      </c>
      <c r="K1622" t="s">
        <v>1294</v>
      </c>
      <c r="L1622">
        <v>428</v>
      </c>
      <c r="M1622">
        <v>435</v>
      </c>
      <c r="N1622">
        <v>2500</v>
      </c>
      <c r="O1622" t="s">
        <v>1242</v>
      </c>
      <c r="P1622">
        <v>0.95208436899364002</v>
      </c>
      <c r="Q1622">
        <v>0.85504358967718397</v>
      </c>
      <c r="R1622">
        <v>0.197163757528207</v>
      </c>
      <c r="S1622">
        <v>3.2332821171621E-2</v>
      </c>
      <c r="T1622">
        <v>0.28485836230818801</v>
      </c>
      <c r="U1622">
        <v>0.28485836230818801</v>
      </c>
      <c r="V1622">
        <v>0.44997156063728899</v>
      </c>
      <c r="W1622">
        <v>1.58</v>
      </c>
      <c r="X1622">
        <v>0.03</v>
      </c>
      <c r="Y1622">
        <v>-270316</v>
      </c>
      <c r="Z1622">
        <v>-10397</v>
      </c>
      <c r="AA1622">
        <v>-0.59</v>
      </c>
      <c r="AB1622">
        <v>26</v>
      </c>
      <c r="AC1622">
        <v>11</v>
      </c>
      <c r="AD1622">
        <v>15</v>
      </c>
      <c r="AE1622">
        <v>42.31</v>
      </c>
      <c r="AF1622">
        <v>11</v>
      </c>
      <c r="AG1622">
        <v>9</v>
      </c>
      <c r="AH1622">
        <v>12</v>
      </c>
      <c r="AI1622">
        <v>5</v>
      </c>
    </row>
    <row r="1623" spans="1:35" x14ac:dyDescent="0.2">
      <c r="A1623" s="102">
        <v>596</v>
      </c>
      <c r="B1623">
        <v>2001</v>
      </c>
      <c r="C1623" t="s">
        <v>1160</v>
      </c>
      <c r="D1623" t="s">
        <v>1266</v>
      </c>
      <c r="E1623">
        <v>1630</v>
      </c>
      <c r="F1623">
        <v>1606</v>
      </c>
      <c r="G1623">
        <v>600</v>
      </c>
      <c r="H1623" t="s">
        <v>1239</v>
      </c>
      <c r="I1623">
        <v>4118</v>
      </c>
      <c r="J1623" t="s">
        <v>1484</v>
      </c>
      <c r="K1623" t="s">
        <v>1263</v>
      </c>
      <c r="L1623">
        <v>3130</v>
      </c>
      <c r="M1623">
        <v>3160</v>
      </c>
      <c r="N1623">
        <v>300</v>
      </c>
      <c r="O1623" t="s">
        <v>1242</v>
      </c>
      <c r="P1623">
        <v>0.83446530949870901</v>
      </c>
      <c r="Q1623">
        <v>0.89390490409922896</v>
      </c>
      <c r="R1623">
        <v>8.7925077577081706E-2</v>
      </c>
      <c r="S1623">
        <v>4.4310447848517398E-2</v>
      </c>
      <c r="T1623">
        <v>2.27202890208192</v>
      </c>
      <c r="U1623">
        <v>2.27202890208192</v>
      </c>
      <c r="V1623">
        <v>1.3143336527028799</v>
      </c>
      <c r="W1623">
        <v>5.31</v>
      </c>
      <c r="X1623">
        <v>1.65</v>
      </c>
      <c r="Y1623">
        <v>-270822</v>
      </c>
      <c r="Z1623">
        <v>-16926</v>
      </c>
      <c r="AA1623">
        <v>-0.98</v>
      </c>
      <c r="AB1623">
        <v>16</v>
      </c>
      <c r="AC1623">
        <v>5</v>
      </c>
      <c r="AD1623">
        <v>11</v>
      </c>
      <c r="AE1623">
        <v>31.25</v>
      </c>
      <c r="AF1623">
        <v>12</v>
      </c>
      <c r="AG1623">
        <v>2</v>
      </c>
      <c r="AH1623">
        <v>7</v>
      </c>
      <c r="AI1623">
        <v>7</v>
      </c>
    </row>
    <row r="1624" spans="1:35" x14ac:dyDescent="0.2">
      <c r="A1624" s="102">
        <v>914</v>
      </c>
      <c r="B1624">
        <v>9303</v>
      </c>
      <c r="C1624" t="s">
        <v>1638</v>
      </c>
      <c r="D1624" t="s">
        <v>1657</v>
      </c>
      <c r="E1624">
        <v>1375</v>
      </c>
      <c r="F1624">
        <v>1379</v>
      </c>
      <c r="G1624">
        <v>700</v>
      </c>
      <c r="H1624" t="s">
        <v>1239</v>
      </c>
      <c r="I1624">
        <v>9706</v>
      </c>
      <c r="J1624" t="s">
        <v>1363</v>
      </c>
      <c r="K1624" t="s">
        <v>1260</v>
      </c>
      <c r="L1624">
        <v>4800</v>
      </c>
      <c r="M1624">
        <v>4760</v>
      </c>
      <c r="N1624">
        <v>200</v>
      </c>
      <c r="O1624" t="s">
        <v>1242</v>
      </c>
      <c r="P1624">
        <v>0.71850317693336696</v>
      </c>
      <c r="Q1624">
        <v>0.86610122253830102</v>
      </c>
      <c r="R1624">
        <v>7.8204877479650006E-2</v>
      </c>
      <c r="S1624" s="15">
        <v>2.8792061234946801E-6</v>
      </c>
      <c r="T1624">
        <v>1.7205749634877101</v>
      </c>
      <c r="U1624">
        <v>1.7205749634877101</v>
      </c>
      <c r="V1624">
        <v>1.0366748420988201</v>
      </c>
      <c r="W1624">
        <v>8.1300000000000008</v>
      </c>
      <c r="X1624">
        <v>1.4</v>
      </c>
      <c r="Y1624">
        <v>-273276</v>
      </c>
      <c r="Z1624">
        <v>-12422</v>
      </c>
      <c r="AA1624">
        <v>-0.7</v>
      </c>
      <c r="AB1624">
        <v>22</v>
      </c>
      <c r="AC1624">
        <v>9</v>
      </c>
      <c r="AD1624">
        <v>13</v>
      </c>
      <c r="AE1624">
        <v>40.909999999999997</v>
      </c>
      <c r="AF1624">
        <v>13</v>
      </c>
      <c r="AG1624">
        <v>4</v>
      </c>
      <c r="AH1624">
        <v>8</v>
      </c>
      <c r="AI1624">
        <v>10</v>
      </c>
    </row>
    <row r="1625" spans="1:35" x14ac:dyDescent="0.2">
      <c r="A1625" s="102">
        <v>821</v>
      </c>
      <c r="B1625">
        <v>3098</v>
      </c>
      <c r="C1625" t="s">
        <v>1913</v>
      </c>
      <c r="D1625" t="s">
        <v>1264</v>
      </c>
      <c r="E1625">
        <v>4800</v>
      </c>
      <c r="F1625">
        <v>4975</v>
      </c>
      <c r="G1625">
        <v>200</v>
      </c>
      <c r="H1625" t="s">
        <v>1242</v>
      </c>
      <c r="I1625">
        <v>8919</v>
      </c>
      <c r="J1625" t="s">
        <v>1652</v>
      </c>
      <c r="K1625" t="s">
        <v>1260</v>
      </c>
      <c r="L1625">
        <v>3665</v>
      </c>
      <c r="M1625">
        <v>3795</v>
      </c>
      <c r="N1625">
        <v>300</v>
      </c>
      <c r="O1625" t="s">
        <v>1239</v>
      </c>
      <c r="P1625">
        <v>0.80099183634988802</v>
      </c>
      <c r="Q1625">
        <v>0.87480906923054502</v>
      </c>
      <c r="R1625">
        <v>0.33340357542473997</v>
      </c>
      <c r="S1625">
        <v>2.06340476653421E-2</v>
      </c>
      <c r="T1625">
        <v>-0.42029096167851698</v>
      </c>
      <c r="U1625">
        <v>0.42029096167851698</v>
      </c>
      <c r="V1625">
        <v>0.53724671541958602</v>
      </c>
      <c r="W1625">
        <v>-2.02</v>
      </c>
      <c r="X1625">
        <v>14.42</v>
      </c>
      <c r="Y1625">
        <v>-273508</v>
      </c>
      <c r="Z1625">
        <v>-45585</v>
      </c>
      <c r="AA1625">
        <v>-2.21</v>
      </c>
      <c r="AB1625">
        <v>6</v>
      </c>
      <c r="AC1625">
        <v>1</v>
      </c>
      <c r="AD1625">
        <v>5</v>
      </c>
      <c r="AE1625">
        <v>16.670000000000002</v>
      </c>
      <c r="AF1625">
        <v>8</v>
      </c>
      <c r="AG1625">
        <v>1</v>
      </c>
      <c r="AH1625">
        <v>4</v>
      </c>
      <c r="AI1625">
        <v>1</v>
      </c>
    </row>
    <row r="1626" spans="1:35" x14ac:dyDescent="0.2">
      <c r="A1626" s="102">
        <v>666</v>
      </c>
      <c r="B1626">
        <v>2001</v>
      </c>
      <c r="C1626" t="s">
        <v>1160</v>
      </c>
      <c r="D1626" t="s">
        <v>1266</v>
      </c>
      <c r="E1626">
        <v>1630</v>
      </c>
      <c r="F1626">
        <v>1606</v>
      </c>
      <c r="G1626">
        <v>700</v>
      </c>
      <c r="H1626" t="s">
        <v>1239</v>
      </c>
      <c r="I1626">
        <v>3765</v>
      </c>
      <c r="J1626" t="s">
        <v>1525</v>
      </c>
      <c r="K1626" t="s">
        <v>1241</v>
      </c>
      <c r="L1626">
        <v>1791</v>
      </c>
      <c r="M1626">
        <v>1826</v>
      </c>
      <c r="N1626">
        <v>600</v>
      </c>
      <c r="O1626" t="s">
        <v>1242</v>
      </c>
      <c r="P1626">
        <v>0.85799813260511804</v>
      </c>
      <c r="Q1626">
        <v>0.88758374837687704</v>
      </c>
      <c r="R1626">
        <v>1.57647073289563E-3</v>
      </c>
      <c r="S1626">
        <v>4.5494036411592803E-2</v>
      </c>
      <c r="T1626">
        <v>2.39502514867781</v>
      </c>
      <c r="U1626">
        <v>2.39502514867781</v>
      </c>
      <c r="V1626">
        <v>2.3367982389617001</v>
      </c>
      <c r="W1626">
        <v>13.52</v>
      </c>
      <c r="X1626">
        <v>2.61</v>
      </c>
      <c r="Y1626">
        <v>-274123</v>
      </c>
      <c r="Z1626">
        <v>-10965</v>
      </c>
      <c r="AA1626">
        <v>-0.52</v>
      </c>
      <c r="AB1626">
        <v>25</v>
      </c>
      <c r="AC1626">
        <v>10</v>
      </c>
      <c r="AD1626">
        <v>15</v>
      </c>
      <c r="AE1626">
        <v>40</v>
      </c>
      <c r="AF1626">
        <v>13</v>
      </c>
      <c r="AG1626">
        <v>8</v>
      </c>
      <c r="AH1626">
        <v>9</v>
      </c>
      <c r="AI1626">
        <v>8</v>
      </c>
    </row>
    <row r="1627" spans="1:35" x14ac:dyDescent="0.2">
      <c r="A1627" s="102">
        <v>1654</v>
      </c>
      <c r="B1627">
        <v>2811</v>
      </c>
      <c r="C1627" t="s">
        <v>1600</v>
      </c>
      <c r="D1627" t="s">
        <v>1266</v>
      </c>
      <c r="E1627">
        <v>2536</v>
      </c>
      <c r="F1627">
        <v>2485</v>
      </c>
      <c r="G1627">
        <v>400</v>
      </c>
      <c r="H1627" t="s">
        <v>1242</v>
      </c>
      <c r="I1627">
        <v>4974</v>
      </c>
      <c r="J1627" t="s">
        <v>1881</v>
      </c>
      <c r="K1627" t="s">
        <v>1263</v>
      </c>
      <c r="L1627">
        <v>2130</v>
      </c>
      <c r="M1627">
        <v>2184</v>
      </c>
      <c r="N1627">
        <v>500</v>
      </c>
      <c r="O1627" t="s">
        <v>1239</v>
      </c>
      <c r="P1627">
        <v>0.60230207601469599</v>
      </c>
      <c r="Q1627">
        <v>0.80441694347931703</v>
      </c>
      <c r="R1627">
        <v>1.1574847947419301E-4</v>
      </c>
      <c r="S1627">
        <v>3.17670075593934E-2</v>
      </c>
      <c r="T1627">
        <v>-2.3232839998838299</v>
      </c>
      <c r="U1627">
        <v>2.3232839998838299</v>
      </c>
      <c r="V1627">
        <v>2.0902591000158499</v>
      </c>
      <c r="W1627">
        <v>-9.57</v>
      </c>
      <c r="X1627">
        <v>9.86</v>
      </c>
      <c r="Y1627">
        <v>-277836</v>
      </c>
      <c r="Z1627">
        <v>-23153</v>
      </c>
      <c r="AA1627">
        <v>-1.4</v>
      </c>
      <c r="AB1627">
        <v>12</v>
      </c>
      <c r="AC1627">
        <v>3</v>
      </c>
      <c r="AD1627">
        <v>9</v>
      </c>
      <c r="AE1627">
        <v>25</v>
      </c>
      <c r="AF1627">
        <v>12</v>
      </c>
      <c r="AG1627">
        <v>2</v>
      </c>
      <c r="AH1627">
        <v>6</v>
      </c>
      <c r="AI1627">
        <v>4</v>
      </c>
    </row>
    <row r="1628" spans="1:35" x14ac:dyDescent="0.2">
      <c r="A1628" s="102">
        <v>207</v>
      </c>
      <c r="B1628">
        <v>4634</v>
      </c>
      <c r="C1628" t="s">
        <v>63</v>
      </c>
      <c r="D1628" t="s">
        <v>1263</v>
      </c>
      <c r="E1628">
        <v>2310</v>
      </c>
      <c r="F1628">
        <v>2274</v>
      </c>
      <c r="G1628">
        <v>400</v>
      </c>
      <c r="H1628" t="s">
        <v>1239</v>
      </c>
      <c r="I1628">
        <v>5803</v>
      </c>
      <c r="J1628" t="s">
        <v>24</v>
      </c>
      <c r="K1628" t="s">
        <v>1254</v>
      </c>
      <c r="L1628">
        <v>367</v>
      </c>
      <c r="M1628">
        <v>369</v>
      </c>
      <c r="N1628">
        <v>2500</v>
      </c>
      <c r="O1628" t="s">
        <v>1242</v>
      </c>
      <c r="P1628">
        <v>0.87710486743600002</v>
      </c>
      <c r="Q1628">
        <v>0.92730550632741404</v>
      </c>
      <c r="R1628">
        <v>1.4415159843194801E-2</v>
      </c>
      <c r="S1628">
        <v>1.5785041160022899E-3</v>
      </c>
      <c r="T1628">
        <v>0.88595122007953198</v>
      </c>
      <c r="U1628">
        <v>0.88595122007953198</v>
      </c>
      <c r="V1628">
        <v>1.1216795568278699</v>
      </c>
      <c r="W1628">
        <v>4.13</v>
      </c>
      <c r="X1628">
        <v>1.42</v>
      </c>
      <c r="Y1628">
        <v>-278351</v>
      </c>
      <c r="Z1628">
        <v>-16374</v>
      </c>
      <c r="AA1628">
        <v>-0.93</v>
      </c>
      <c r="AB1628">
        <v>17</v>
      </c>
      <c r="AC1628">
        <v>8</v>
      </c>
      <c r="AD1628">
        <v>9</v>
      </c>
      <c r="AE1628">
        <v>47.06</v>
      </c>
      <c r="AF1628">
        <v>12</v>
      </c>
      <c r="AG1628">
        <v>4</v>
      </c>
      <c r="AH1628">
        <v>7</v>
      </c>
      <c r="AI1628">
        <v>6</v>
      </c>
    </row>
    <row r="1629" spans="1:35" x14ac:dyDescent="0.2">
      <c r="A1629" s="102">
        <v>331</v>
      </c>
      <c r="B1629">
        <v>5110</v>
      </c>
      <c r="C1629" t="s">
        <v>1098</v>
      </c>
      <c r="D1629" t="s">
        <v>1367</v>
      </c>
      <c r="E1629">
        <v>1199</v>
      </c>
      <c r="F1629">
        <v>1208</v>
      </c>
      <c r="G1629">
        <v>900</v>
      </c>
      <c r="H1629" t="s">
        <v>1239</v>
      </c>
      <c r="I1629">
        <v>5803</v>
      </c>
      <c r="J1629" t="s">
        <v>24</v>
      </c>
      <c r="K1629" t="s">
        <v>1254</v>
      </c>
      <c r="L1629">
        <v>367</v>
      </c>
      <c r="M1629">
        <v>369</v>
      </c>
      <c r="N1629">
        <v>2900</v>
      </c>
      <c r="O1629" t="s">
        <v>1242</v>
      </c>
      <c r="P1629">
        <v>0.91523475480345595</v>
      </c>
      <c r="Q1629">
        <v>0.91234605982922301</v>
      </c>
      <c r="R1629">
        <v>0.25410087969366801</v>
      </c>
      <c r="S1629">
        <v>1.6017704961928499E-2</v>
      </c>
      <c r="T1629">
        <v>2.5876718808969099</v>
      </c>
      <c r="U1629">
        <v>2.5876718808969099</v>
      </c>
      <c r="V1629">
        <v>2.4965692342140602</v>
      </c>
      <c r="W1629">
        <v>8.18</v>
      </c>
      <c r="X1629">
        <v>1.57</v>
      </c>
      <c r="Y1629">
        <v>-284351</v>
      </c>
      <c r="Z1629">
        <v>-14966</v>
      </c>
      <c r="AA1629">
        <v>-0.73</v>
      </c>
      <c r="AB1629">
        <v>19</v>
      </c>
      <c r="AC1629">
        <v>7</v>
      </c>
      <c r="AD1629">
        <v>12</v>
      </c>
      <c r="AE1629">
        <v>36.840000000000003</v>
      </c>
      <c r="AF1629">
        <v>12</v>
      </c>
      <c r="AG1629">
        <v>6</v>
      </c>
      <c r="AH1629">
        <v>6</v>
      </c>
      <c r="AI1629">
        <v>7</v>
      </c>
    </row>
    <row r="1630" spans="1:35" x14ac:dyDescent="0.2">
      <c r="A1630" s="102">
        <v>1661</v>
      </c>
      <c r="B1630">
        <v>6592</v>
      </c>
      <c r="C1630" t="s">
        <v>1464</v>
      </c>
      <c r="D1630" t="s">
        <v>1244</v>
      </c>
      <c r="E1630">
        <v>3950</v>
      </c>
      <c r="F1630">
        <v>3995</v>
      </c>
      <c r="G1630">
        <v>200</v>
      </c>
      <c r="H1630" t="s">
        <v>1239</v>
      </c>
      <c r="I1630">
        <v>9107</v>
      </c>
      <c r="J1630" t="s">
        <v>1477</v>
      </c>
      <c r="K1630" t="s">
        <v>1478</v>
      </c>
      <c r="L1630">
        <v>1374</v>
      </c>
      <c r="M1630">
        <v>1366</v>
      </c>
      <c r="N1630">
        <v>600</v>
      </c>
      <c r="O1630" t="s">
        <v>1242</v>
      </c>
      <c r="P1630">
        <v>0.78821714948714505</v>
      </c>
      <c r="Q1630">
        <v>0.80398363069190104</v>
      </c>
      <c r="R1630">
        <v>6.5176151876528393E-2</v>
      </c>
      <c r="S1630">
        <v>3.3260335305395697E-2</v>
      </c>
      <c r="T1630">
        <v>2.0440268377720101</v>
      </c>
      <c r="U1630">
        <v>2.0440268377720101</v>
      </c>
      <c r="V1630">
        <v>1.55297395718118</v>
      </c>
      <c r="W1630">
        <v>14.33</v>
      </c>
      <c r="X1630">
        <v>2.58</v>
      </c>
      <c r="Y1630">
        <v>-286902</v>
      </c>
      <c r="Z1630">
        <v>-22069</v>
      </c>
      <c r="AA1630">
        <v>-0.85</v>
      </c>
      <c r="AB1630">
        <v>13</v>
      </c>
      <c r="AC1630">
        <v>4</v>
      </c>
      <c r="AD1630">
        <v>9</v>
      </c>
      <c r="AE1630">
        <v>30.77</v>
      </c>
      <c r="AF1630">
        <v>9</v>
      </c>
      <c r="AG1630">
        <v>3</v>
      </c>
      <c r="AH1630">
        <v>8</v>
      </c>
      <c r="AI1630">
        <v>2</v>
      </c>
    </row>
    <row r="1631" spans="1:35" x14ac:dyDescent="0.2">
      <c r="A1631" s="102">
        <v>367</v>
      </c>
      <c r="B1631">
        <v>2001</v>
      </c>
      <c r="C1631" t="s">
        <v>1160</v>
      </c>
      <c r="D1631" t="s">
        <v>1266</v>
      </c>
      <c r="E1631">
        <v>1630</v>
      </c>
      <c r="F1631">
        <v>1606</v>
      </c>
      <c r="G1631">
        <v>600</v>
      </c>
      <c r="H1631" t="s">
        <v>1239</v>
      </c>
      <c r="I1631">
        <v>2267</v>
      </c>
      <c r="J1631" t="s">
        <v>1481</v>
      </c>
      <c r="K1631" t="s">
        <v>1266</v>
      </c>
      <c r="L1631">
        <v>5210</v>
      </c>
      <c r="M1631">
        <v>5210</v>
      </c>
      <c r="N1631">
        <v>200</v>
      </c>
      <c r="O1631" t="s">
        <v>1242</v>
      </c>
      <c r="P1631">
        <v>0.84294911235508996</v>
      </c>
      <c r="Q1631">
        <v>0.90950758161821199</v>
      </c>
      <c r="R1631">
        <v>1.12476184563466E-2</v>
      </c>
      <c r="S1631">
        <v>2.61007104823258E-2</v>
      </c>
      <c r="T1631">
        <v>2.2396847119988399</v>
      </c>
      <c r="U1631">
        <v>2.2396847119988399</v>
      </c>
      <c r="V1631">
        <v>1.9441389485205001</v>
      </c>
      <c r="W1631">
        <v>8.0399999999999991</v>
      </c>
      <c r="X1631">
        <v>7.52</v>
      </c>
      <c r="Y1631">
        <v>-286946</v>
      </c>
      <c r="Z1631">
        <v>-15941</v>
      </c>
      <c r="AA1631">
        <v>-1.02</v>
      </c>
      <c r="AB1631">
        <v>18</v>
      </c>
      <c r="AC1631">
        <v>5</v>
      </c>
      <c r="AD1631">
        <v>13</v>
      </c>
      <c r="AE1631">
        <v>27.78</v>
      </c>
      <c r="AF1631">
        <v>12</v>
      </c>
      <c r="AG1631">
        <v>4</v>
      </c>
      <c r="AH1631">
        <v>6</v>
      </c>
      <c r="AI1631">
        <v>8</v>
      </c>
    </row>
    <row r="1632" spans="1:35" x14ac:dyDescent="0.2">
      <c r="A1632" s="102">
        <v>123</v>
      </c>
      <c r="B1632">
        <v>2331</v>
      </c>
      <c r="C1632" t="s">
        <v>1386</v>
      </c>
      <c r="D1632" t="s">
        <v>1253</v>
      </c>
      <c r="E1632">
        <v>5290</v>
      </c>
      <c r="F1632">
        <v>5310</v>
      </c>
      <c r="G1632">
        <v>200</v>
      </c>
      <c r="H1632" t="s">
        <v>1242</v>
      </c>
      <c r="I1632">
        <v>2413</v>
      </c>
      <c r="J1632" t="s">
        <v>1258</v>
      </c>
      <c r="K1632" t="s">
        <v>1253</v>
      </c>
      <c r="L1632">
        <v>2900</v>
      </c>
      <c r="M1632">
        <v>2945</v>
      </c>
      <c r="N1632">
        <v>400</v>
      </c>
      <c r="O1632" t="s">
        <v>1239</v>
      </c>
      <c r="P1632">
        <v>0.61151372509240898</v>
      </c>
      <c r="Q1632">
        <v>0.93884624517845505</v>
      </c>
      <c r="R1632">
        <v>5.1591771555300599E-2</v>
      </c>
      <c r="S1632">
        <v>1.3232607075883899E-3</v>
      </c>
      <c r="T1632">
        <v>-0.73239842237654995</v>
      </c>
      <c r="U1632">
        <v>0.73239842237654995</v>
      </c>
      <c r="V1632">
        <v>0.67148660452452802</v>
      </c>
      <c r="W1632">
        <v>-4.3600000000000003</v>
      </c>
      <c r="X1632">
        <v>10.92</v>
      </c>
      <c r="Y1632">
        <v>-287460</v>
      </c>
      <c r="Z1632">
        <v>-15970</v>
      </c>
      <c r="AA1632">
        <v>-0.96</v>
      </c>
      <c r="AB1632">
        <v>18</v>
      </c>
      <c r="AC1632">
        <v>6</v>
      </c>
      <c r="AD1632">
        <v>12</v>
      </c>
      <c r="AE1632">
        <v>33.33</v>
      </c>
      <c r="AF1632">
        <v>11</v>
      </c>
      <c r="AG1632">
        <v>4</v>
      </c>
      <c r="AH1632">
        <v>10</v>
      </c>
      <c r="AI1632">
        <v>4</v>
      </c>
    </row>
    <row r="1633" spans="1:35" x14ac:dyDescent="0.2">
      <c r="A1633" s="102">
        <v>324</v>
      </c>
      <c r="B1633">
        <v>2371</v>
      </c>
      <c r="C1633" t="s">
        <v>589</v>
      </c>
      <c r="D1633" t="s">
        <v>1253</v>
      </c>
      <c r="E1633">
        <v>2673</v>
      </c>
      <c r="F1633">
        <v>2675</v>
      </c>
      <c r="G1633">
        <v>400</v>
      </c>
      <c r="H1633" t="s">
        <v>1242</v>
      </c>
      <c r="I1633">
        <v>6920</v>
      </c>
      <c r="J1633" t="s">
        <v>1243</v>
      </c>
      <c r="K1633" t="s">
        <v>1244</v>
      </c>
      <c r="L1633">
        <v>5160</v>
      </c>
      <c r="M1633">
        <v>5360</v>
      </c>
      <c r="N1633">
        <v>200</v>
      </c>
      <c r="O1633" t="s">
        <v>1239</v>
      </c>
      <c r="P1633">
        <v>0.84482518893299097</v>
      </c>
      <c r="Q1633">
        <v>0.913361511746551</v>
      </c>
      <c r="R1633">
        <v>1.5167967698243299E-2</v>
      </c>
      <c r="S1633">
        <v>6.3276392410282295E-2</v>
      </c>
      <c r="T1633">
        <v>-1.07384560198523</v>
      </c>
      <c r="U1633">
        <v>1.07384560198523</v>
      </c>
      <c r="V1633">
        <v>0.84074944376168803</v>
      </c>
      <c r="W1633">
        <v>-9.17</v>
      </c>
      <c r="X1633">
        <v>0.19</v>
      </c>
      <c r="Y1633">
        <v>-287503</v>
      </c>
      <c r="Z1633">
        <v>-12500</v>
      </c>
      <c r="AA1633">
        <v>-0.75</v>
      </c>
      <c r="AB1633">
        <v>23</v>
      </c>
      <c r="AC1633">
        <v>11</v>
      </c>
      <c r="AD1633">
        <v>12</v>
      </c>
      <c r="AE1633">
        <v>47.83</v>
      </c>
      <c r="AF1633">
        <v>8</v>
      </c>
      <c r="AG1633">
        <v>10</v>
      </c>
      <c r="AH1633">
        <v>12</v>
      </c>
      <c r="AI1633">
        <v>1</v>
      </c>
    </row>
    <row r="1634" spans="1:35" x14ac:dyDescent="0.2">
      <c r="A1634" s="102">
        <v>183</v>
      </c>
      <c r="B1634">
        <v>4536</v>
      </c>
      <c r="C1634" t="s">
        <v>1523</v>
      </c>
      <c r="D1634" t="s">
        <v>1261</v>
      </c>
      <c r="E1634">
        <v>1884</v>
      </c>
      <c r="F1634">
        <v>1896</v>
      </c>
      <c r="G1634">
        <v>600</v>
      </c>
      <c r="H1634" t="s">
        <v>1239</v>
      </c>
      <c r="I1634">
        <v>4686</v>
      </c>
      <c r="J1634" t="s">
        <v>1259</v>
      </c>
      <c r="K1634" t="s">
        <v>1241</v>
      </c>
      <c r="L1634">
        <v>4950</v>
      </c>
      <c r="M1634">
        <v>5330</v>
      </c>
      <c r="N1634">
        <v>200</v>
      </c>
      <c r="O1634" t="s">
        <v>1242</v>
      </c>
      <c r="P1634">
        <v>0.71540555999172595</v>
      </c>
      <c r="Q1634">
        <v>0.93025581219174602</v>
      </c>
      <c r="R1634">
        <v>7.4063261400918998E-2</v>
      </c>
      <c r="S1634">
        <v>1.18336289454858E-2</v>
      </c>
      <c r="T1634">
        <v>9.09544099761719E-3</v>
      </c>
      <c r="U1634">
        <v>9.09544099761719E-3</v>
      </c>
      <c r="V1634">
        <v>1.14473872711946</v>
      </c>
      <c r="W1634">
        <v>0.06</v>
      </c>
      <c r="X1634">
        <v>6.72</v>
      </c>
      <c r="Y1634">
        <v>-291341</v>
      </c>
      <c r="Z1634">
        <v>-16186</v>
      </c>
      <c r="AA1634">
        <v>-0.82</v>
      </c>
      <c r="AB1634">
        <v>18</v>
      </c>
      <c r="AC1634">
        <v>9</v>
      </c>
      <c r="AD1634">
        <v>9</v>
      </c>
      <c r="AE1634">
        <v>50</v>
      </c>
      <c r="AF1634">
        <v>11</v>
      </c>
      <c r="AG1634">
        <v>6</v>
      </c>
      <c r="AH1634">
        <v>8</v>
      </c>
      <c r="AI1634">
        <v>4</v>
      </c>
    </row>
    <row r="1635" spans="1:35" x14ac:dyDescent="0.2">
      <c r="A1635" s="102">
        <v>1145</v>
      </c>
      <c r="B1635">
        <v>5803</v>
      </c>
      <c r="C1635" t="s">
        <v>24</v>
      </c>
      <c r="D1635" t="s">
        <v>1254</v>
      </c>
      <c r="E1635">
        <v>367</v>
      </c>
      <c r="F1635">
        <v>369</v>
      </c>
      <c r="G1635">
        <v>2400</v>
      </c>
      <c r="H1635" t="s">
        <v>1242</v>
      </c>
      <c r="I1635">
        <v>9072</v>
      </c>
      <c r="J1635" t="s">
        <v>1358</v>
      </c>
      <c r="K1635" t="s">
        <v>1359</v>
      </c>
      <c r="L1635">
        <v>2247</v>
      </c>
      <c r="M1635">
        <v>2251</v>
      </c>
      <c r="N1635">
        <v>400</v>
      </c>
      <c r="O1635" t="s">
        <v>1239</v>
      </c>
      <c r="P1635">
        <v>0.89012408638351204</v>
      </c>
      <c r="Q1635">
        <v>0.84847288406802801</v>
      </c>
      <c r="R1635">
        <v>4.3994077192219698E-2</v>
      </c>
      <c r="S1635">
        <v>3.5426111375028899E-3</v>
      </c>
      <c r="T1635">
        <v>-0.36732208270344202</v>
      </c>
      <c r="U1635">
        <v>0.36732208270344202</v>
      </c>
      <c r="V1635">
        <v>0.68319354927416198</v>
      </c>
      <c r="W1635">
        <v>-1.79</v>
      </c>
      <c r="X1635">
        <v>1.64</v>
      </c>
      <c r="Y1635">
        <v>-294545</v>
      </c>
      <c r="Z1635">
        <v>-16364</v>
      </c>
      <c r="AA1635">
        <v>-0.86</v>
      </c>
      <c r="AB1635">
        <v>18</v>
      </c>
      <c r="AC1635">
        <v>8</v>
      </c>
      <c r="AD1635">
        <v>10</v>
      </c>
      <c r="AE1635">
        <v>44.44</v>
      </c>
      <c r="AF1635">
        <v>11</v>
      </c>
      <c r="AG1635">
        <v>7</v>
      </c>
      <c r="AH1635">
        <v>8</v>
      </c>
      <c r="AI1635">
        <v>3</v>
      </c>
    </row>
    <row r="1636" spans="1:35" x14ac:dyDescent="0.2">
      <c r="A1636" s="102">
        <v>457</v>
      </c>
      <c r="B1636">
        <v>1332</v>
      </c>
      <c r="C1636" t="s">
        <v>1647</v>
      </c>
      <c r="D1636" t="s">
        <v>1357</v>
      </c>
      <c r="E1636">
        <v>571</v>
      </c>
      <c r="F1636">
        <v>570</v>
      </c>
      <c r="G1636">
        <v>1700</v>
      </c>
      <c r="H1636" t="s">
        <v>1239</v>
      </c>
      <c r="I1636">
        <v>5214</v>
      </c>
      <c r="J1636" t="s">
        <v>1518</v>
      </c>
      <c r="K1636" t="s">
        <v>1238</v>
      </c>
      <c r="L1636">
        <v>1953</v>
      </c>
      <c r="M1636">
        <v>1984</v>
      </c>
      <c r="N1636">
        <v>500</v>
      </c>
      <c r="O1636" t="s">
        <v>1242</v>
      </c>
      <c r="P1636">
        <v>0.72112913233764797</v>
      </c>
      <c r="Q1636">
        <v>0.90371769543897296</v>
      </c>
      <c r="R1636">
        <v>7.7776517944555396E-2</v>
      </c>
      <c r="S1636">
        <v>2.76470507600057E-2</v>
      </c>
      <c r="T1636">
        <v>1.3565680375403399</v>
      </c>
      <c r="U1636">
        <v>1.3565680375403399</v>
      </c>
      <c r="V1636">
        <v>1.6707534127138699</v>
      </c>
      <c r="W1636">
        <v>5.85</v>
      </c>
      <c r="X1636">
        <v>2.3199999999999998</v>
      </c>
      <c r="Y1636">
        <v>-299647</v>
      </c>
      <c r="Z1636">
        <v>-14269</v>
      </c>
      <c r="AA1636">
        <v>-0.7</v>
      </c>
      <c r="AB1636">
        <v>21</v>
      </c>
      <c r="AC1636">
        <v>9</v>
      </c>
      <c r="AD1636">
        <v>12</v>
      </c>
      <c r="AE1636">
        <v>42.86</v>
      </c>
      <c r="AF1636">
        <v>9</v>
      </c>
      <c r="AG1636">
        <v>8</v>
      </c>
      <c r="AH1636">
        <v>10</v>
      </c>
      <c r="AI1636">
        <v>3</v>
      </c>
    </row>
    <row r="1637" spans="1:35" x14ac:dyDescent="0.2">
      <c r="A1637" s="102">
        <v>443</v>
      </c>
      <c r="B1637">
        <v>5301</v>
      </c>
      <c r="C1637" t="s">
        <v>698</v>
      </c>
      <c r="D1637" t="s">
        <v>1238</v>
      </c>
      <c r="E1637">
        <v>966</v>
      </c>
      <c r="F1637">
        <v>1001</v>
      </c>
      <c r="G1637">
        <v>900</v>
      </c>
      <c r="H1637" t="s">
        <v>1239</v>
      </c>
      <c r="I1637">
        <v>9201</v>
      </c>
      <c r="J1637" t="s">
        <v>1496</v>
      </c>
      <c r="K1637" t="s">
        <v>1497</v>
      </c>
      <c r="L1637">
        <v>2853</v>
      </c>
      <c r="M1637">
        <v>2877.5</v>
      </c>
      <c r="N1637">
        <v>300</v>
      </c>
      <c r="O1637" t="s">
        <v>1242</v>
      </c>
      <c r="P1637">
        <v>0.74123342584110596</v>
      </c>
      <c r="Q1637">
        <v>0.90449730373248605</v>
      </c>
      <c r="R1637">
        <v>0.49918363827009099</v>
      </c>
      <c r="S1637">
        <v>3.1697001562318902E-2</v>
      </c>
      <c r="T1637">
        <v>2.5308390340555098</v>
      </c>
      <c r="U1637">
        <v>2.5308390340555098</v>
      </c>
      <c r="V1637">
        <v>1.7017438889927401</v>
      </c>
      <c r="W1637">
        <v>7.2</v>
      </c>
      <c r="X1637">
        <v>4.3600000000000003</v>
      </c>
      <c r="Y1637">
        <v>-303202</v>
      </c>
      <c r="Z1637">
        <v>-13183</v>
      </c>
      <c r="AA1637">
        <v>-0.89</v>
      </c>
      <c r="AB1637">
        <v>23</v>
      </c>
      <c r="AC1637">
        <v>11</v>
      </c>
      <c r="AD1637">
        <v>12</v>
      </c>
      <c r="AE1637">
        <v>47.83</v>
      </c>
      <c r="AF1637">
        <v>8</v>
      </c>
      <c r="AG1637">
        <v>10</v>
      </c>
      <c r="AH1637">
        <v>11</v>
      </c>
      <c r="AI1637">
        <v>2</v>
      </c>
    </row>
    <row r="1638" spans="1:35" x14ac:dyDescent="0.2">
      <c r="A1638" s="102">
        <v>876</v>
      </c>
      <c r="B1638">
        <v>2810</v>
      </c>
      <c r="C1638" t="s">
        <v>1504</v>
      </c>
      <c r="D1638" t="s">
        <v>1266</v>
      </c>
      <c r="E1638">
        <v>3315</v>
      </c>
      <c r="F1638">
        <v>3310</v>
      </c>
      <c r="G1638">
        <v>300</v>
      </c>
      <c r="H1638" t="s">
        <v>1239</v>
      </c>
      <c r="I1638">
        <v>9143</v>
      </c>
      <c r="J1638" t="s">
        <v>1440</v>
      </c>
      <c r="K1638" t="s">
        <v>1359</v>
      </c>
      <c r="L1638">
        <v>2150</v>
      </c>
      <c r="M1638">
        <v>2154</v>
      </c>
      <c r="N1638">
        <v>500</v>
      </c>
      <c r="O1638" t="s">
        <v>1242</v>
      </c>
      <c r="P1638">
        <v>0.91957256708460899</v>
      </c>
      <c r="Q1638">
        <v>0.86976593050191198</v>
      </c>
      <c r="R1638">
        <v>3.7916410624949E-2</v>
      </c>
      <c r="S1638">
        <v>7.2261134842873997E-2</v>
      </c>
      <c r="T1638">
        <v>0.98258248240333901</v>
      </c>
      <c r="U1638">
        <v>0.98258248240333901</v>
      </c>
      <c r="V1638">
        <v>0.95571787492807403</v>
      </c>
      <c r="W1638">
        <v>2.37</v>
      </c>
      <c r="X1638">
        <v>8.4600000000000009</v>
      </c>
      <c r="Y1638">
        <v>-305023</v>
      </c>
      <c r="Z1638">
        <v>-43575</v>
      </c>
      <c r="AA1638">
        <v>-2.2400000000000002</v>
      </c>
      <c r="AB1638">
        <v>7</v>
      </c>
      <c r="AC1638">
        <v>1</v>
      </c>
      <c r="AD1638">
        <v>6</v>
      </c>
      <c r="AE1638">
        <v>14.29</v>
      </c>
      <c r="AF1638">
        <v>13</v>
      </c>
      <c r="AG1638">
        <v>1</v>
      </c>
      <c r="AH1638">
        <v>5</v>
      </c>
      <c r="AI1638">
        <v>1</v>
      </c>
    </row>
    <row r="1639" spans="1:35" x14ac:dyDescent="0.2">
      <c r="A1639" s="102">
        <v>710</v>
      </c>
      <c r="B1639">
        <v>4534</v>
      </c>
      <c r="C1639" t="s">
        <v>1490</v>
      </c>
      <c r="D1639" t="s">
        <v>1261</v>
      </c>
      <c r="E1639">
        <v>4110</v>
      </c>
      <c r="F1639">
        <v>4065</v>
      </c>
      <c r="G1639">
        <v>200</v>
      </c>
      <c r="H1639" t="s">
        <v>1239</v>
      </c>
      <c r="I1639">
        <v>7201</v>
      </c>
      <c r="J1639" t="s">
        <v>1279</v>
      </c>
      <c r="K1639" t="s">
        <v>1256</v>
      </c>
      <c r="L1639">
        <v>484.9</v>
      </c>
      <c r="M1639">
        <v>481.4</v>
      </c>
      <c r="N1639">
        <v>1700</v>
      </c>
      <c r="O1639" t="s">
        <v>1242</v>
      </c>
      <c r="P1639">
        <v>0.76911871121678299</v>
      </c>
      <c r="Q1639">
        <v>0.88379943552765405</v>
      </c>
      <c r="R1639">
        <v>0.26936828779159899</v>
      </c>
      <c r="S1639">
        <v>6.2460669741823703E-2</v>
      </c>
      <c r="T1639">
        <v>2.6065737524464301</v>
      </c>
      <c r="U1639">
        <v>2.6065737524464301</v>
      </c>
      <c r="V1639">
        <v>2.8298631697067398</v>
      </c>
      <c r="W1639">
        <v>17.989999999999998</v>
      </c>
      <c r="X1639">
        <v>0.66</v>
      </c>
      <c r="Y1639">
        <v>-307464</v>
      </c>
      <c r="Z1639">
        <v>-14641</v>
      </c>
      <c r="AA1639">
        <v>-0.79</v>
      </c>
      <c r="AB1639">
        <v>21</v>
      </c>
      <c r="AC1639">
        <v>6</v>
      </c>
      <c r="AD1639">
        <v>15</v>
      </c>
      <c r="AE1639">
        <v>28.57</v>
      </c>
      <c r="AF1639">
        <v>13</v>
      </c>
      <c r="AG1639">
        <v>5</v>
      </c>
      <c r="AH1639">
        <v>5</v>
      </c>
      <c r="AI1639">
        <v>11</v>
      </c>
    </row>
    <row r="1640" spans="1:35" x14ac:dyDescent="0.2">
      <c r="A1640" s="102">
        <v>1675</v>
      </c>
      <c r="B1640">
        <v>8358</v>
      </c>
      <c r="C1640" t="s">
        <v>1512</v>
      </c>
      <c r="D1640" t="s">
        <v>1294</v>
      </c>
      <c r="E1640">
        <v>428</v>
      </c>
      <c r="F1640">
        <v>435</v>
      </c>
      <c r="G1640">
        <v>2500</v>
      </c>
      <c r="H1640" t="s">
        <v>1242</v>
      </c>
      <c r="I1640">
        <v>9142</v>
      </c>
      <c r="J1640" t="s">
        <v>917</v>
      </c>
      <c r="K1640" t="s">
        <v>1359</v>
      </c>
      <c r="L1640">
        <v>3525</v>
      </c>
      <c r="M1640">
        <v>3570</v>
      </c>
      <c r="N1640">
        <v>300</v>
      </c>
      <c r="O1640" t="s">
        <v>1239</v>
      </c>
      <c r="P1640">
        <v>0.82448536035261799</v>
      </c>
      <c r="Q1640">
        <v>0.803047867322497</v>
      </c>
      <c r="R1640">
        <v>7.1031767341978302E-2</v>
      </c>
      <c r="S1640">
        <v>4.3592992344278499E-2</v>
      </c>
      <c r="T1640">
        <v>-1.0261676026600699</v>
      </c>
      <c r="U1640">
        <v>1.0261676026600699</v>
      </c>
      <c r="V1640">
        <v>0.94879394551947205</v>
      </c>
      <c r="W1640">
        <v>-9.24</v>
      </c>
      <c r="X1640">
        <v>1.54</v>
      </c>
      <c r="Y1640">
        <v>-308822</v>
      </c>
      <c r="Z1640">
        <v>-13427</v>
      </c>
      <c r="AA1640">
        <v>-0.84</v>
      </c>
      <c r="AB1640">
        <v>23</v>
      </c>
      <c r="AC1640">
        <v>9</v>
      </c>
      <c r="AD1640">
        <v>14</v>
      </c>
      <c r="AE1640">
        <v>39.130000000000003</v>
      </c>
      <c r="AF1640">
        <v>10</v>
      </c>
      <c r="AG1640">
        <v>7</v>
      </c>
      <c r="AH1640">
        <v>12</v>
      </c>
      <c r="AI1640">
        <v>4</v>
      </c>
    </row>
    <row r="1641" spans="1:35" x14ac:dyDescent="0.2">
      <c r="A1641" s="102">
        <v>1446</v>
      </c>
      <c r="B1641">
        <v>1951</v>
      </c>
      <c r="C1641" t="s">
        <v>1658</v>
      </c>
      <c r="D1641" t="s">
        <v>1249</v>
      </c>
      <c r="E1641">
        <v>2525</v>
      </c>
      <c r="F1641">
        <v>2526</v>
      </c>
      <c r="G1641">
        <v>400</v>
      </c>
      <c r="H1641" t="s">
        <v>1239</v>
      </c>
      <c r="I1641">
        <v>8358</v>
      </c>
      <c r="J1641" t="s">
        <v>1512</v>
      </c>
      <c r="K1641" t="s">
        <v>1294</v>
      </c>
      <c r="L1641">
        <v>428</v>
      </c>
      <c r="M1641">
        <v>435</v>
      </c>
      <c r="N1641">
        <v>2300</v>
      </c>
      <c r="O1641" t="s">
        <v>1242</v>
      </c>
      <c r="P1641">
        <v>0.64690801230241801</v>
      </c>
      <c r="Q1641">
        <v>0.82395249726559705</v>
      </c>
      <c r="R1641">
        <v>3.0657604415101399E-2</v>
      </c>
      <c r="S1641">
        <v>1.6100467205538101E-2</v>
      </c>
      <c r="T1641">
        <v>0.16895628366094001</v>
      </c>
      <c r="U1641">
        <v>0.16895628366094001</v>
      </c>
      <c r="V1641">
        <v>0.28510722142968797</v>
      </c>
      <c r="W1641">
        <v>1.29</v>
      </c>
      <c r="X1641">
        <v>0.98</v>
      </c>
      <c r="Y1641">
        <v>-309817</v>
      </c>
      <c r="Z1641">
        <v>-9994</v>
      </c>
      <c r="AA1641">
        <v>-0.5</v>
      </c>
      <c r="AB1641">
        <v>31</v>
      </c>
      <c r="AC1641">
        <v>14</v>
      </c>
      <c r="AD1641">
        <v>17</v>
      </c>
      <c r="AE1641">
        <v>45.16</v>
      </c>
      <c r="AF1641">
        <v>9</v>
      </c>
      <c r="AG1641">
        <v>12</v>
      </c>
      <c r="AH1641">
        <v>14</v>
      </c>
      <c r="AI1641">
        <v>5</v>
      </c>
    </row>
    <row r="1642" spans="1:35" x14ac:dyDescent="0.2">
      <c r="A1642" s="102">
        <v>328</v>
      </c>
      <c r="B1642">
        <v>4739</v>
      </c>
      <c r="C1642" t="s">
        <v>1291</v>
      </c>
      <c r="D1642" t="s">
        <v>1241</v>
      </c>
      <c r="E1642">
        <v>3195</v>
      </c>
      <c r="F1642">
        <v>3265</v>
      </c>
      <c r="G1642">
        <v>300</v>
      </c>
      <c r="H1642" t="s">
        <v>1239</v>
      </c>
      <c r="I1642">
        <v>6951</v>
      </c>
      <c r="J1642" t="s">
        <v>226</v>
      </c>
      <c r="K1642" t="s">
        <v>1244</v>
      </c>
      <c r="L1642">
        <v>3065</v>
      </c>
      <c r="M1642">
        <v>3105</v>
      </c>
      <c r="N1642">
        <v>300</v>
      </c>
      <c r="O1642" t="s">
        <v>1242</v>
      </c>
      <c r="P1642">
        <v>0.82417263204029301</v>
      </c>
      <c r="Q1642">
        <v>0.912762317006516</v>
      </c>
      <c r="R1642">
        <v>8.0996732098775101E-2</v>
      </c>
      <c r="S1642">
        <v>6.5686540517352404E-3</v>
      </c>
      <c r="T1642">
        <v>2.4662701424365201</v>
      </c>
      <c r="U1642">
        <v>2.4662701424365201</v>
      </c>
      <c r="V1642">
        <v>1.9212820660935801</v>
      </c>
      <c r="W1642">
        <v>9.17</v>
      </c>
      <c r="X1642">
        <v>4.9000000000000004</v>
      </c>
      <c r="Y1642">
        <v>-312218</v>
      </c>
      <c r="Z1642">
        <v>-16433</v>
      </c>
      <c r="AA1642">
        <v>-0.99</v>
      </c>
      <c r="AB1642">
        <v>19</v>
      </c>
      <c r="AC1642">
        <v>8</v>
      </c>
      <c r="AD1642">
        <v>11</v>
      </c>
      <c r="AE1642">
        <v>42.11</v>
      </c>
      <c r="AF1642">
        <v>11</v>
      </c>
      <c r="AG1642">
        <v>7</v>
      </c>
      <c r="AH1642">
        <v>8</v>
      </c>
      <c r="AI1642">
        <v>4</v>
      </c>
    </row>
    <row r="1643" spans="1:35" x14ac:dyDescent="0.2">
      <c r="A1643" s="102">
        <v>1590</v>
      </c>
      <c r="B1643">
        <v>3668</v>
      </c>
      <c r="C1643" t="s">
        <v>652</v>
      </c>
      <c r="D1643" t="s">
        <v>1241</v>
      </c>
      <c r="E1643">
        <v>884</v>
      </c>
      <c r="F1643">
        <v>892</v>
      </c>
      <c r="G1643">
        <v>1200</v>
      </c>
      <c r="H1643" t="s">
        <v>1242</v>
      </c>
      <c r="I1643">
        <v>7649</v>
      </c>
      <c r="J1643" t="s">
        <v>1466</v>
      </c>
      <c r="K1643" t="s">
        <v>1264</v>
      </c>
      <c r="L1643">
        <v>5330</v>
      </c>
      <c r="M1643">
        <v>5260</v>
      </c>
      <c r="N1643">
        <v>200</v>
      </c>
      <c r="O1643" t="s">
        <v>1239</v>
      </c>
      <c r="P1643">
        <v>0.77588772130907602</v>
      </c>
      <c r="Q1643">
        <v>0.81049942722951096</v>
      </c>
      <c r="R1643">
        <v>4.9057187276645098E-2</v>
      </c>
      <c r="S1643">
        <v>3.0213948759469401E-2</v>
      </c>
      <c r="T1643">
        <v>-2.10727023900139</v>
      </c>
      <c r="U1643">
        <v>2.10727023900139</v>
      </c>
      <c r="V1643">
        <v>2.0605832469477399</v>
      </c>
      <c r="W1643">
        <v>-17.690000000000001</v>
      </c>
      <c r="X1643">
        <v>1.75</v>
      </c>
      <c r="Y1643">
        <v>-312478</v>
      </c>
      <c r="Z1643">
        <v>-15624</v>
      </c>
      <c r="AA1643">
        <v>-1.45</v>
      </c>
      <c r="AB1643">
        <v>20</v>
      </c>
      <c r="AC1643">
        <v>7</v>
      </c>
      <c r="AD1643">
        <v>13</v>
      </c>
      <c r="AE1643">
        <v>35</v>
      </c>
      <c r="AF1643">
        <v>11</v>
      </c>
      <c r="AG1643">
        <v>6</v>
      </c>
      <c r="AH1643">
        <v>6</v>
      </c>
      <c r="AI1643">
        <v>8</v>
      </c>
    </row>
    <row r="1644" spans="1:35" x14ac:dyDescent="0.2">
      <c r="A1644" s="102">
        <v>1450</v>
      </c>
      <c r="B1644">
        <v>3405</v>
      </c>
      <c r="C1644" t="s">
        <v>1915</v>
      </c>
      <c r="D1644" t="s">
        <v>1263</v>
      </c>
      <c r="E1644">
        <v>1200</v>
      </c>
      <c r="F1644">
        <v>1214</v>
      </c>
      <c r="G1644">
        <v>700</v>
      </c>
      <c r="H1644" t="s">
        <v>1239</v>
      </c>
      <c r="I1644">
        <v>6301</v>
      </c>
      <c r="J1644" t="s">
        <v>53</v>
      </c>
      <c r="K1644" t="s">
        <v>1251</v>
      </c>
      <c r="L1644">
        <v>2219</v>
      </c>
      <c r="M1644">
        <v>2241.5</v>
      </c>
      <c r="N1644">
        <v>400</v>
      </c>
      <c r="O1644" t="s">
        <v>1242</v>
      </c>
      <c r="P1644">
        <v>0.58141281106866705</v>
      </c>
      <c r="Q1644">
        <v>0.82373485292576998</v>
      </c>
      <c r="R1644">
        <v>6.7335156351918404E-2</v>
      </c>
      <c r="S1644">
        <v>7.1134547142111496E-2</v>
      </c>
      <c r="T1644">
        <v>0.93413055788044397</v>
      </c>
      <c r="U1644">
        <v>0.93413055788044397</v>
      </c>
      <c r="V1644">
        <v>1.4811254388763599</v>
      </c>
      <c r="W1644">
        <v>3.7</v>
      </c>
      <c r="X1644">
        <v>5.22</v>
      </c>
      <c r="Y1644">
        <v>-313330</v>
      </c>
      <c r="Z1644">
        <v>-16491</v>
      </c>
      <c r="AA1644">
        <v>-0.94</v>
      </c>
      <c r="AB1644">
        <v>19</v>
      </c>
      <c r="AC1644">
        <v>6</v>
      </c>
      <c r="AD1644">
        <v>13</v>
      </c>
      <c r="AE1644">
        <v>31.58</v>
      </c>
      <c r="AF1644">
        <v>12</v>
      </c>
      <c r="AG1644">
        <v>5</v>
      </c>
      <c r="AH1644">
        <v>8</v>
      </c>
      <c r="AI1644">
        <v>6</v>
      </c>
    </row>
    <row r="1645" spans="1:35" x14ac:dyDescent="0.2">
      <c r="A1645" s="102">
        <v>211</v>
      </c>
      <c r="B1645">
        <v>1414</v>
      </c>
      <c r="C1645" t="s">
        <v>1417</v>
      </c>
      <c r="D1645" t="s">
        <v>1249</v>
      </c>
      <c r="E1645">
        <v>4120</v>
      </c>
      <c r="F1645">
        <v>4125</v>
      </c>
      <c r="G1645">
        <v>200</v>
      </c>
      <c r="H1645" t="s">
        <v>1242</v>
      </c>
      <c r="I1645">
        <v>1803</v>
      </c>
      <c r="J1645" t="s">
        <v>1250</v>
      </c>
      <c r="K1645" t="s">
        <v>1249</v>
      </c>
      <c r="L1645">
        <v>1026</v>
      </c>
      <c r="M1645">
        <v>1041</v>
      </c>
      <c r="N1645">
        <v>800</v>
      </c>
      <c r="O1645" t="s">
        <v>1239</v>
      </c>
      <c r="P1645">
        <v>0.86824556494153504</v>
      </c>
      <c r="Q1645">
        <v>0.92680653033242499</v>
      </c>
      <c r="R1645">
        <v>1.35151861043868E-2</v>
      </c>
      <c r="S1645">
        <v>8.1254243607591804E-3</v>
      </c>
      <c r="T1645">
        <v>-1.32255265679814</v>
      </c>
      <c r="U1645">
        <v>1.32255265679814</v>
      </c>
      <c r="V1645">
        <v>0.436764626412603</v>
      </c>
      <c r="W1645">
        <v>-2.34</v>
      </c>
      <c r="X1645">
        <v>0.95</v>
      </c>
      <c r="Y1645">
        <v>-313979</v>
      </c>
      <c r="Z1645">
        <v>-16525</v>
      </c>
      <c r="AA1645">
        <v>-0.99</v>
      </c>
      <c r="AB1645">
        <v>19</v>
      </c>
      <c r="AC1645">
        <v>6</v>
      </c>
      <c r="AD1645">
        <v>13</v>
      </c>
      <c r="AE1645">
        <v>31.58</v>
      </c>
      <c r="AF1645">
        <v>12</v>
      </c>
      <c r="AG1645">
        <v>3</v>
      </c>
      <c r="AH1645">
        <v>8</v>
      </c>
      <c r="AI1645">
        <v>8</v>
      </c>
    </row>
    <row r="1646" spans="1:35" x14ac:dyDescent="0.2">
      <c r="A1646" s="102">
        <v>1394</v>
      </c>
      <c r="B1646">
        <v>5706</v>
      </c>
      <c r="C1646" t="s">
        <v>1571</v>
      </c>
      <c r="D1646" t="s">
        <v>1254</v>
      </c>
      <c r="E1646">
        <v>2840</v>
      </c>
      <c r="F1646">
        <v>2873</v>
      </c>
      <c r="G1646">
        <v>300</v>
      </c>
      <c r="H1646" t="s">
        <v>1239</v>
      </c>
      <c r="I1646">
        <v>5991</v>
      </c>
      <c r="J1646" t="s">
        <v>1071</v>
      </c>
      <c r="K1646" t="s">
        <v>1436</v>
      </c>
      <c r="L1646">
        <v>860</v>
      </c>
      <c r="M1646">
        <v>859</v>
      </c>
      <c r="N1646">
        <v>1000</v>
      </c>
      <c r="O1646" t="s">
        <v>1242</v>
      </c>
      <c r="P1646">
        <v>0.51064826717670997</v>
      </c>
      <c r="Q1646">
        <v>0.82845157694649996</v>
      </c>
      <c r="R1646">
        <v>0.11516865910829301</v>
      </c>
      <c r="S1646">
        <v>1.14603218528155E-2</v>
      </c>
      <c r="T1646">
        <v>2.27888987053616</v>
      </c>
      <c r="U1646">
        <v>2.27888987053616</v>
      </c>
      <c r="V1646">
        <v>2.0101631750278099</v>
      </c>
      <c r="W1646">
        <v>12.11</v>
      </c>
      <c r="X1646">
        <v>0.34</v>
      </c>
      <c r="Y1646">
        <v>-314875</v>
      </c>
      <c r="Z1646">
        <v>-17493</v>
      </c>
      <c r="AA1646">
        <v>-0.67</v>
      </c>
      <c r="AB1646">
        <v>18</v>
      </c>
      <c r="AC1646">
        <v>6</v>
      </c>
      <c r="AD1646">
        <v>12</v>
      </c>
      <c r="AE1646">
        <v>33.33</v>
      </c>
      <c r="AF1646">
        <v>9</v>
      </c>
      <c r="AG1646">
        <v>6</v>
      </c>
      <c r="AH1646">
        <v>10</v>
      </c>
      <c r="AI1646">
        <v>2</v>
      </c>
    </row>
    <row r="1647" spans="1:35" x14ac:dyDescent="0.2">
      <c r="A1647" s="102">
        <v>410</v>
      </c>
      <c r="B1647">
        <v>2001</v>
      </c>
      <c r="C1647" t="s">
        <v>1160</v>
      </c>
      <c r="D1647" t="s">
        <v>1266</v>
      </c>
      <c r="E1647">
        <v>1630</v>
      </c>
      <c r="F1647">
        <v>1606</v>
      </c>
      <c r="G1647">
        <v>600</v>
      </c>
      <c r="H1647" t="s">
        <v>1239</v>
      </c>
      <c r="I1647">
        <v>7201</v>
      </c>
      <c r="J1647" t="s">
        <v>1279</v>
      </c>
      <c r="K1647" t="s">
        <v>1256</v>
      </c>
      <c r="L1647">
        <v>484.9</v>
      </c>
      <c r="M1647">
        <v>481.4</v>
      </c>
      <c r="N1647">
        <v>2000</v>
      </c>
      <c r="O1647" t="s">
        <v>1242</v>
      </c>
      <c r="P1647">
        <v>0.85242312854355096</v>
      </c>
      <c r="Q1647">
        <v>0.90630810791329997</v>
      </c>
      <c r="R1647">
        <v>9.0404688364246304E-3</v>
      </c>
      <c r="S1647">
        <v>2.0545577778603101E-2</v>
      </c>
      <c r="T1647">
        <v>2.9341301793118801</v>
      </c>
      <c r="U1647">
        <v>2.9341301793118801</v>
      </c>
      <c r="V1647">
        <v>2.8027822721660298</v>
      </c>
      <c r="W1647">
        <v>19.41</v>
      </c>
      <c r="X1647">
        <v>0.08</v>
      </c>
      <c r="Y1647">
        <v>-316496</v>
      </c>
      <c r="Z1647">
        <v>-16658</v>
      </c>
      <c r="AA1647">
        <v>-0.86</v>
      </c>
      <c r="AB1647">
        <v>19</v>
      </c>
      <c r="AC1647">
        <v>7</v>
      </c>
      <c r="AD1647">
        <v>12</v>
      </c>
      <c r="AE1647">
        <v>36.840000000000003</v>
      </c>
      <c r="AF1647">
        <v>14</v>
      </c>
      <c r="AG1647">
        <v>3</v>
      </c>
      <c r="AH1647">
        <v>6</v>
      </c>
      <c r="AI1647">
        <v>10</v>
      </c>
    </row>
    <row r="1648" spans="1:35" x14ac:dyDescent="0.2">
      <c r="A1648" s="102">
        <v>363</v>
      </c>
      <c r="B1648">
        <v>5301</v>
      </c>
      <c r="C1648" t="s">
        <v>698</v>
      </c>
      <c r="D1648" t="s">
        <v>1238</v>
      </c>
      <c r="E1648">
        <v>966</v>
      </c>
      <c r="F1648">
        <v>1001</v>
      </c>
      <c r="G1648">
        <v>1000</v>
      </c>
      <c r="H1648" t="s">
        <v>1239</v>
      </c>
      <c r="I1648">
        <v>9474</v>
      </c>
      <c r="J1648" t="s">
        <v>1450</v>
      </c>
      <c r="K1648" t="s">
        <v>1241</v>
      </c>
      <c r="L1648">
        <v>1400</v>
      </c>
      <c r="M1648">
        <v>1402</v>
      </c>
      <c r="N1648">
        <v>700</v>
      </c>
      <c r="O1648" t="s">
        <v>1242</v>
      </c>
      <c r="P1648">
        <v>0.86636028056488601</v>
      </c>
      <c r="Q1648">
        <v>0.90977672101933804</v>
      </c>
      <c r="R1648">
        <v>0.36897535434982398</v>
      </c>
      <c r="S1648">
        <v>2.54543578388969E-2</v>
      </c>
      <c r="T1648">
        <v>2.5375115236773702</v>
      </c>
      <c r="U1648">
        <v>2.5375115236773702</v>
      </c>
      <c r="V1648">
        <v>2.1068179808791498</v>
      </c>
      <c r="W1648">
        <v>15.7</v>
      </c>
      <c r="X1648">
        <v>2</v>
      </c>
      <c r="Y1648">
        <v>-318131</v>
      </c>
      <c r="Z1648">
        <v>-18714</v>
      </c>
      <c r="AA1648">
        <v>-0.96</v>
      </c>
      <c r="AB1648">
        <v>17</v>
      </c>
      <c r="AC1648">
        <v>8</v>
      </c>
      <c r="AD1648">
        <v>9</v>
      </c>
      <c r="AE1648">
        <v>47.06</v>
      </c>
      <c r="AF1648">
        <v>11</v>
      </c>
      <c r="AG1648">
        <v>7</v>
      </c>
      <c r="AH1648">
        <v>7</v>
      </c>
      <c r="AI1648">
        <v>3</v>
      </c>
    </row>
    <row r="1649" spans="1:35" x14ac:dyDescent="0.2">
      <c r="A1649" s="102">
        <v>736</v>
      </c>
      <c r="B1649">
        <v>3865</v>
      </c>
      <c r="C1649" t="s">
        <v>1189</v>
      </c>
      <c r="D1649" t="s">
        <v>1453</v>
      </c>
      <c r="E1649">
        <v>460</v>
      </c>
      <c r="F1649">
        <v>476</v>
      </c>
      <c r="G1649">
        <v>1900</v>
      </c>
      <c r="H1649" t="s">
        <v>1239</v>
      </c>
      <c r="I1649">
        <v>4324</v>
      </c>
      <c r="J1649" t="s">
        <v>1471</v>
      </c>
      <c r="K1649" t="s">
        <v>1253</v>
      </c>
      <c r="L1649">
        <v>3060</v>
      </c>
      <c r="M1649">
        <v>3060</v>
      </c>
      <c r="N1649">
        <v>300</v>
      </c>
      <c r="O1649" t="s">
        <v>1242</v>
      </c>
      <c r="P1649">
        <v>0.88215543266106</v>
      </c>
      <c r="Q1649">
        <v>0.88194078743188398</v>
      </c>
      <c r="R1649">
        <v>0.16527189261790501</v>
      </c>
      <c r="S1649">
        <v>6.7478492621179803E-3</v>
      </c>
      <c r="T1649">
        <v>2.8147433056814002</v>
      </c>
      <c r="U1649">
        <v>2.8147433056814002</v>
      </c>
      <c r="V1649">
        <v>1.1490550012609599</v>
      </c>
      <c r="W1649">
        <v>7.76</v>
      </c>
      <c r="X1649">
        <v>1.48</v>
      </c>
      <c r="Y1649">
        <v>-318774</v>
      </c>
      <c r="Z1649">
        <v>-21252</v>
      </c>
      <c r="AA1649">
        <v>-1.02</v>
      </c>
      <c r="AB1649">
        <v>15</v>
      </c>
      <c r="AC1649">
        <v>6</v>
      </c>
      <c r="AD1649">
        <v>9</v>
      </c>
      <c r="AE1649">
        <v>40</v>
      </c>
      <c r="AF1649">
        <v>12</v>
      </c>
      <c r="AG1649">
        <v>5</v>
      </c>
      <c r="AH1649">
        <v>6</v>
      </c>
      <c r="AI1649">
        <v>4</v>
      </c>
    </row>
    <row r="1650" spans="1:35" x14ac:dyDescent="0.2">
      <c r="A1650" s="102">
        <v>59</v>
      </c>
      <c r="B1650">
        <v>3110</v>
      </c>
      <c r="C1650" t="s">
        <v>540</v>
      </c>
      <c r="D1650" t="s">
        <v>1238</v>
      </c>
      <c r="E1650">
        <v>4900</v>
      </c>
      <c r="F1650">
        <v>4800</v>
      </c>
      <c r="G1650">
        <v>200</v>
      </c>
      <c r="H1650" t="s">
        <v>1239</v>
      </c>
      <c r="I1650">
        <v>6951</v>
      </c>
      <c r="J1650" t="s">
        <v>226</v>
      </c>
      <c r="K1650" t="s">
        <v>1244</v>
      </c>
      <c r="L1650">
        <v>3065</v>
      </c>
      <c r="M1650">
        <v>3105</v>
      </c>
      <c r="N1650">
        <v>300</v>
      </c>
      <c r="O1650" t="s">
        <v>1242</v>
      </c>
      <c r="P1650">
        <v>0.76525546663023203</v>
      </c>
      <c r="Q1650">
        <v>0.95322160014784596</v>
      </c>
      <c r="R1650">
        <v>0.47341468122664399</v>
      </c>
      <c r="S1650" s="15">
        <v>6.2295538510660102E-2</v>
      </c>
      <c r="T1650">
        <v>2.15833030363736</v>
      </c>
      <c r="U1650">
        <v>2.15833030363736</v>
      </c>
      <c r="V1650">
        <v>2.4390453535468901</v>
      </c>
      <c r="W1650">
        <v>13.03</v>
      </c>
      <c r="X1650">
        <v>2.97</v>
      </c>
      <c r="Y1650">
        <v>-319334</v>
      </c>
      <c r="Z1650">
        <v>-17741</v>
      </c>
      <c r="AA1650">
        <v>-0.86</v>
      </c>
      <c r="AB1650">
        <v>18</v>
      </c>
      <c r="AC1650">
        <v>9</v>
      </c>
      <c r="AD1650">
        <v>9</v>
      </c>
      <c r="AE1650">
        <v>50</v>
      </c>
      <c r="AF1650">
        <v>9</v>
      </c>
      <c r="AG1650">
        <v>8</v>
      </c>
      <c r="AH1650">
        <v>8</v>
      </c>
      <c r="AI1650">
        <v>2</v>
      </c>
    </row>
    <row r="1651" spans="1:35" x14ac:dyDescent="0.2">
      <c r="A1651" s="102">
        <v>458</v>
      </c>
      <c r="B1651">
        <v>3765</v>
      </c>
      <c r="C1651" t="s">
        <v>1525</v>
      </c>
      <c r="D1651" t="s">
        <v>1241</v>
      </c>
      <c r="E1651">
        <v>1791</v>
      </c>
      <c r="F1651">
        <v>1826</v>
      </c>
      <c r="G1651">
        <v>500</v>
      </c>
      <c r="H1651" t="s">
        <v>1242</v>
      </c>
      <c r="I1651">
        <v>5214</v>
      </c>
      <c r="J1651" t="s">
        <v>1518</v>
      </c>
      <c r="K1651" t="s">
        <v>1238</v>
      </c>
      <c r="L1651">
        <v>1953</v>
      </c>
      <c r="M1651">
        <v>1984</v>
      </c>
      <c r="N1651">
        <v>500</v>
      </c>
      <c r="O1651" t="s">
        <v>1239</v>
      </c>
      <c r="P1651">
        <v>0.91689101714228805</v>
      </c>
      <c r="Q1651">
        <v>0.90367792450752904</v>
      </c>
      <c r="R1651">
        <v>0.379214764257847</v>
      </c>
      <c r="S1651">
        <v>5.2324156222186703E-2</v>
      </c>
      <c r="T1651">
        <v>-1.39301343136413</v>
      </c>
      <c r="U1651">
        <v>1.39301343136413</v>
      </c>
      <c r="V1651">
        <v>1.28717476984273</v>
      </c>
      <c r="W1651">
        <v>-4.67</v>
      </c>
      <c r="X1651">
        <v>7.96</v>
      </c>
      <c r="Y1651">
        <v>-324460</v>
      </c>
      <c r="Z1651">
        <v>-24958</v>
      </c>
      <c r="AA1651">
        <v>-1.2</v>
      </c>
      <c r="AB1651">
        <v>13</v>
      </c>
      <c r="AC1651">
        <v>5</v>
      </c>
      <c r="AD1651">
        <v>8</v>
      </c>
      <c r="AE1651">
        <v>38.46</v>
      </c>
      <c r="AF1651">
        <v>8</v>
      </c>
      <c r="AG1651">
        <v>4</v>
      </c>
      <c r="AH1651">
        <v>7</v>
      </c>
      <c r="AI1651">
        <v>2</v>
      </c>
    </row>
    <row r="1652" spans="1:35" x14ac:dyDescent="0.2">
      <c r="A1652" s="102">
        <v>972</v>
      </c>
      <c r="B1652">
        <v>4183</v>
      </c>
      <c r="C1652" t="s">
        <v>1432</v>
      </c>
      <c r="D1652" t="s">
        <v>1263</v>
      </c>
      <c r="E1652">
        <v>2400</v>
      </c>
      <c r="F1652">
        <v>2450</v>
      </c>
      <c r="G1652">
        <v>400</v>
      </c>
      <c r="H1652" t="s">
        <v>1239</v>
      </c>
      <c r="I1652">
        <v>6472</v>
      </c>
      <c r="J1652" t="s">
        <v>60</v>
      </c>
      <c r="K1652" t="s">
        <v>1251</v>
      </c>
      <c r="L1652">
        <v>276</v>
      </c>
      <c r="M1652">
        <v>281</v>
      </c>
      <c r="N1652">
        <v>3500</v>
      </c>
      <c r="O1652" t="s">
        <v>1242</v>
      </c>
      <c r="P1652">
        <v>0.73820190085734805</v>
      </c>
      <c r="Q1652">
        <v>0.86098890754649104</v>
      </c>
      <c r="R1652">
        <v>0.32628985097324897</v>
      </c>
      <c r="S1652">
        <v>6.0774428741057498E-2</v>
      </c>
      <c r="T1652">
        <v>1.9496753622770699</v>
      </c>
      <c r="U1652">
        <v>1.9496753622770699</v>
      </c>
      <c r="V1652">
        <v>2.1094732940387302</v>
      </c>
      <c r="W1652">
        <v>8.93</v>
      </c>
      <c r="X1652">
        <v>0.36</v>
      </c>
      <c r="Y1652">
        <v>-327360</v>
      </c>
      <c r="Z1652">
        <v>-20460</v>
      </c>
      <c r="AA1652">
        <v>-1.08</v>
      </c>
      <c r="AB1652">
        <v>16</v>
      </c>
      <c r="AC1652">
        <v>5</v>
      </c>
      <c r="AD1652">
        <v>11</v>
      </c>
      <c r="AE1652">
        <v>31.25</v>
      </c>
      <c r="AF1652">
        <v>14</v>
      </c>
      <c r="AG1652">
        <v>1</v>
      </c>
      <c r="AH1652">
        <v>6</v>
      </c>
      <c r="AI1652">
        <v>9</v>
      </c>
    </row>
    <row r="1653" spans="1:35" x14ac:dyDescent="0.2">
      <c r="A1653" s="102">
        <v>782</v>
      </c>
      <c r="B1653">
        <v>5803</v>
      </c>
      <c r="C1653" t="s">
        <v>24</v>
      </c>
      <c r="D1653" t="s">
        <v>1254</v>
      </c>
      <c r="E1653">
        <v>367</v>
      </c>
      <c r="F1653">
        <v>369</v>
      </c>
      <c r="G1653">
        <v>2400</v>
      </c>
      <c r="H1653" t="s">
        <v>1242</v>
      </c>
      <c r="I1653">
        <v>7267</v>
      </c>
      <c r="J1653" t="s">
        <v>58</v>
      </c>
      <c r="K1653" t="s">
        <v>1256</v>
      </c>
      <c r="L1653">
        <v>2902</v>
      </c>
      <c r="M1653">
        <v>2935</v>
      </c>
      <c r="N1653">
        <v>300</v>
      </c>
      <c r="O1653" t="s">
        <v>1239</v>
      </c>
      <c r="P1653">
        <v>0.80068954027587702</v>
      </c>
      <c r="Q1653">
        <v>0.87821497208075905</v>
      </c>
      <c r="R1653">
        <v>0.18648055329955901</v>
      </c>
      <c r="S1653">
        <v>2.1084449183718601E-2</v>
      </c>
      <c r="T1653">
        <v>-2.39092973430719</v>
      </c>
      <c r="U1653">
        <v>2.39092973430719</v>
      </c>
      <c r="V1653">
        <v>2.2039106616623299</v>
      </c>
      <c r="W1653">
        <v>-15.66</v>
      </c>
      <c r="X1653">
        <v>0.57999999999999996</v>
      </c>
      <c r="Y1653">
        <v>-330544</v>
      </c>
      <c r="Z1653">
        <v>-22036</v>
      </c>
      <c r="AA1653">
        <v>-1.1499999999999999</v>
      </c>
      <c r="AB1653">
        <v>15</v>
      </c>
      <c r="AC1653">
        <v>4</v>
      </c>
      <c r="AD1653">
        <v>11</v>
      </c>
      <c r="AE1653">
        <v>26.67</v>
      </c>
      <c r="AF1653">
        <v>13</v>
      </c>
      <c r="AG1653">
        <v>1</v>
      </c>
      <c r="AH1653">
        <v>6</v>
      </c>
      <c r="AI1653">
        <v>8</v>
      </c>
    </row>
    <row r="1654" spans="1:35" x14ac:dyDescent="0.2">
      <c r="A1654" s="102">
        <v>455</v>
      </c>
      <c r="B1654">
        <v>3436</v>
      </c>
      <c r="C1654" t="s">
        <v>1491</v>
      </c>
      <c r="D1654" t="s">
        <v>1436</v>
      </c>
      <c r="E1654">
        <v>1853</v>
      </c>
      <c r="F1654">
        <v>1883</v>
      </c>
      <c r="G1654">
        <v>600</v>
      </c>
      <c r="H1654" t="s">
        <v>1239</v>
      </c>
      <c r="I1654">
        <v>4185</v>
      </c>
      <c r="J1654" t="s">
        <v>1642</v>
      </c>
      <c r="K1654" t="s">
        <v>1263</v>
      </c>
      <c r="L1654">
        <v>2057</v>
      </c>
      <c r="M1654">
        <v>2087</v>
      </c>
      <c r="N1654">
        <v>500</v>
      </c>
      <c r="O1654" t="s">
        <v>1242</v>
      </c>
      <c r="P1654">
        <v>0.59779107271171295</v>
      </c>
      <c r="Q1654">
        <v>0.90374225615322201</v>
      </c>
      <c r="R1654">
        <v>0.38473497243333599</v>
      </c>
      <c r="S1654">
        <v>9.6912552806329696E-2</v>
      </c>
      <c r="T1654">
        <v>0.71338614962360702</v>
      </c>
      <c r="U1654">
        <v>0.71338614962360702</v>
      </c>
      <c r="V1654">
        <v>0.90234215502436099</v>
      </c>
      <c r="W1654">
        <v>2.39</v>
      </c>
      <c r="X1654">
        <v>8.27</v>
      </c>
      <c r="Y1654">
        <v>-331357</v>
      </c>
      <c r="Z1654">
        <v>-19492</v>
      </c>
      <c r="AA1654">
        <v>-0.98</v>
      </c>
      <c r="AB1654">
        <v>17</v>
      </c>
      <c r="AC1654">
        <v>7</v>
      </c>
      <c r="AD1654">
        <v>10</v>
      </c>
      <c r="AE1654">
        <v>41.18</v>
      </c>
      <c r="AF1654">
        <v>10</v>
      </c>
      <c r="AG1654">
        <v>5</v>
      </c>
      <c r="AH1654">
        <v>8</v>
      </c>
      <c r="AI1654">
        <v>4</v>
      </c>
    </row>
    <row r="1655" spans="1:35" x14ac:dyDescent="0.2">
      <c r="A1655" s="102">
        <v>845</v>
      </c>
      <c r="B1655">
        <v>2678</v>
      </c>
      <c r="C1655" t="s">
        <v>599</v>
      </c>
      <c r="D1655" t="s">
        <v>1264</v>
      </c>
      <c r="E1655">
        <v>3200</v>
      </c>
      <c r="F1655">
        <v>3210</v>
      </c>
      <c r="G1655">
        <v>300</v>
      </c>
      <c r="H1655" t="s">
        <v>1242</v>
      </c>
      <c r="I1655">
        <v>3635</v>
      </c>
      <c r="J1655" t="s">
        <v>44</v>
      </c>
      <c r="K1655" t="s">
        <v>1241</v>
      </c>
      <c r="L1655">
        <v>2830</v>
      </c>
      <c r="M1655">
        <v>2939</v>
      </c>
      <c r="N1655">
        <v>300</v>
      </c>
      <c r="O1655" t="s">
        <v>1239</v>
      </c>
      <c r="P1655">
        <v>0.80718727564980097</v>
      </c>
      <c r="Q1655">
        <v>0.872259651158932</v>
      </c>
      <c r="R1655">
        <v>0.39943398977614802</v>
      </c>
      <c r="S1655">
        <v>5.1123397673675901E-2</v>
      </c>
      <c r="T1655">
        <v>-1.39112852838875</v>
      </c>
      <c r="U1655">
        <v>1.39112852838875</v>
      </c>
      <c r="V1655">
        <v>1.06573830675488</v>
      </c>
      <c r="W1655">
        <v>-5.05</v>
      </c>
      <c r="X1655">
        <v>8.44</v>
      </c>
      <c r="Y1655">
        <v>-334129</v>
      </c>
      <c r="Z1655">
        <v>-18563</v>
      </c>
      <c r="AA1655">
        <v>-0.99</v>
      </c>
      <c r="AB1655">
        <v>18</v>
      </c>
      <c r="AC1655">
        <v>6</v>
      </c>
      <c r="AD1655">
        <v>12</v>
      </c>
      <c r="AE1655">
        <v>33.33</v>
      </c>
      <c r="AF1655">
        <v>8</v>
      </c>
      <c r="AG1655">
        <v>6</v>
      </c>
      <c r="AH1655">
        <v>11</v>
      </c>
      <c r="AI1655">
        <v>1</v>
      </c>
    </row>
    <row r="1656" spans="1:35" x14ac:dyDescent="0.2">
      <c r="A1656" s="102">
        <v>182</v>
      </c>
      <c r="B1656">
        <v>2267</v>
      </c>
      <c r="C1656" t="s">
        <v>1481</v>
      </c>
      <c r="D1656" t="s">
        <v>1266</v>
      </c>
      <c r="E1656">
        <v>5210</v>
      </c>
      <c r="F1656">
        <v>5210</v>
      </c>
      <c r="G1656">
        <v>200</v>
      </c>
      <c r="H1656" t="s">
        <v>1242</v>
      </c>
      <c r="I1656">
        <v>7976</v>
      </c>
      <c r="J1656" t="s">
        <v>1289</v>
      </c>
      <c r="K1656" t="s">
        <v>1262</v>
      </c>
      <c r="L1656">
        <v>1508</v>
      </c>
      <c r="M1656">
        <v>1540</v>
      </c>
      <c r="N1656">
        <v>700</v>
      </c>
      <c r="O1656" t="s">
        <v>1239</v>
      </c>
      <c r="P1656">
        <v>0.84976090130016302</v>
      </c>
      <c r="Q1656">
        <v>0.93029139862295396</v>
      </c>
      <c r="R1656">
        <v>0.13403274635073201</v>
      </c>
      <c r="S1656">
        <v>2.2367865510286199E-2</v>
      </c>
      <c r="T1656">
        <v>-1.8163851892918701</v>
      </c>
      <c r="U1656">
        <v>1.8163851892918701</v>
      </c>
      <c r="V1656">
        <v>1.6563039210399999</v>
      </c>
      <c r="W1656">
        <v>-5.64</v>
      </c>
      <c r="X1656">
        <v>3.45</v>
      </c>
      <c r="Y1656">
        <v>-336743</v>
      </c>
      <c r="Z1656">
        <v>-22450</v>
      </c>
      <c r="AA1656">
        <v>-1.42</v>
      </c>
      <c r="AB1656">
        <v>15</v>
      </c>
      <c r="AC1656">
        <v>3</v>
      </c>
      <c r="AD1656">
        <v>12</v>
      </c>
      <c r="AE1656">
        <v>20</v>
      </c>
      <c r="AF1656">
        <v>11</v>
      </c>
      <c r="AG1656">
        <v>3</v>
      </c>
      <c r="AH1656">
        <v>6</v>
      </c>
      <c r="AI1656">
        <v>6</v>
      </c>
    </row>
    <row r="1657" spans="1:35" x14ac:dyDescent="0.2">
      <c r="A1657" s="102">
        <v>1580</v>
      </c>
      <c r="B1657">
        <v>5020</v>
      </c>
      <c r="C1657" t="s">
        <v>1573</v>
      </c>
      <c r="D1657" t="s">
        <v>1500</v>
      </c>
      <c r="E1657">
        <v>460.9</v>
      </c>
      <c r="F1657">
        <v>464.7</v>
      </c>
      <c r="G1657">
        <v>2200</v>
      </c>
      <c r="H1657" t="s">
        <v>1239</v>
      </c>
      <c r="I1657">
        <v>6302</v>
      </c>
      <c r="J1657" t="s">
        <v>1495</v>
      </c>
      <c r="K1657" t="s">
        <v>1251</v>
      </c>
      <c r="L1657">
        <v>2488</v>
      </c>
      <c r="M1657">
        <v>2500</v>
      </c>
      <c r="N1657">
        <v>400</v>
      </c>
      <c r="O1657" t="s">
        <v>1242</v>
      </c>
      <c r="P1657">
        <v>0.79741699837475799</v>
      </c>
      <c r="Q1657">
        <v>0.81177286231916701</v>
      </c>
      <c r="R1657">
        <v>0.35710694822663402</v>
      </c>
      <c r="S1657">
        <v>5.2358693488557297E-2</v>
      </c>
      <c r="T1657">
        <v>3.7522161248791002</v>
      </c>
      <c r="U1657">
        <v>3.7522161248791002</v>
      </c>
      <c r="V1657">
        <v>3.1639393610631701</v>
      </c>
      <c r="W1657">
        <v>13.59</v>
      </c>
      <c r="X1657">
        <v>2.23</v>
      </c>
      <c r="Y1657">
        <v>-337201</v>
      </c>
      <c r="Z1657">
        <v>-16860</v>
      </c>
      <c r="AA1657">
        <v>-0.92</v>
      </c>
      <c r="AB1657">
        <v>20</v>
      </c>
      <c r="AC1657">
        <v>5</v>
      </c>
      <c r="AD1657">
        <v>15</v>
      </c>
      <c r="AE1657">
        <v>25</v>
      </c>
      <c r="AF1657">
        <v>12</v>
      </c>
      <c r="AG1657">
        <v>5</v>
      </c>
      <c r="AH1657">
        <v>8</v>
      </c>
      <c r="AI1657">
        <v>7</v>
      </c>
    </row>
    <row r="1658" spans="1:35" x14ac:dyDescent="0.2">
      <c r="A1658" s="102">
        <v>1185</v>
      </c>
      <c r="B1658">
        <v>7751</v>
      </c>
      <c r="C1658" t="s">
        <v>1667</v>
      </c>
      <c r="D1658" t="s">
        <v>1244</v>
      </c>
      <c r="E1658">
        <v>2676</v>
      </c>
      <c r="F1658">
        <v>2724</v>
      </c>
      <c r="G1658">
        <v>400</v>
      </c>
      <c r="H1658" t="s">
        <v>1239</v>
      </c>
      <c r="I1658">
        <v>9956</v>
      </c>
      <c r="J1658" t="s">
        <v>1194</v>
      </c>
      <c r="K1658" t="s">
        <v>1264</v>
      </c>
      <c r="L1658">
        <v>1750</v>
      </c>
      <c r="M1658">
        <v>1724</v>
      </c>
      <c r="N1658">
        <v>600</v>
      </c>
      <c r="O1658" t="s">
        <v>1242</v>
      </c>
      <c r="P1658">
        <v>0.85980018566015104</v>
      </c>
      <c r="Q1658">
        <v>0.84518513262720796</v>
      </c>
      <c r="R1658">
        <v>0.27377182682041201</v>
      </c>
      <c r="S1658">
        <v>3.9359356313860297E-2</v>
      </c>
      <c r="T1658">
        <v>2.13207789184623</v>
      </c>
      <c r="U1658">
        <v>2.13207789184623</v>
      </c>
      <c r="V1658">
        <v>1.0247567388913601</v>
      </c>
      <c r="W1658">
        <v>5.33</v>
      </c>
      <c r="X1658">
        <v>5.07</v>
      </c>
      <c r="Y1658">
        <v>-341135</v>
      </c>
      <c r="Z1658">
        <v>-24367</v>
      </c>
      <c r="AA1658">
        <v>-1.37</v>
      </c>
      <c r="AB1658">
        <v>14</v>
      </c>
      <c r="AC1658">
        <v>4</v>
      </c>
      <c r="AD1658">
        <v>10</v>
      </c>
      <c r="AE1658">
        <v>28.57</v>
      </c>
      <c r="AF1658">
        <v>13</v>
      </c>
      <c r="AG1658">
        <v>0</v>
      </c>
      <c r="AH1658">
        <v>4</v>
      </c>
      <c r="AI1658">
        <v>10</v>
      </c>
    </row>
    <row r="1659" spans="1:35" x14ac:dyDescent="0.2">
      <c r="A1659" s="102">
        <v>428</v>
      </c>
      <c r="B1659">
        <v>2127</v>
      </c>
      <c r="C1659" t="s">
        <v>1419</v>
      </c>
      <c r="D1659" t="s">
        <v>1253</v>
      </c>
      <c r="E1659">
        <v>3465</v>
      </c>
      <c r="F1659">
        <v>3600</v>
      </c>
      <c r="G1659">
        <v>300</v>
      </c>
      <c r="H1659" t="s">
        <v>1242</v>
      </c>
      <c r="I1659">
        <v>3110</v>
      </c>
      <c r="J1659" t="s">
        <v>540</v>
      </c>
      <c r="K1659" t="s">
        <v>1238</v>
      </c>
      <c r="L1659">
        <v>4900</v>
      </c>
      <c r="M1659">
        <v>4800</v>
      </c>
      <c r="N1659">
        <v>200</v>
      </c>
      <c r="O1659" t="s">
        <v>1239</v>
      </c>
      <c r="P1659">
        <v>0.53170386280936699</v>
      </c>
      <c r="Q1659">
        <v>0.90542002687268797</v>
      </c>
      <c r="R1659">
        <v>3.42854279622423E-2</v>
      </c>
      <c r="S1659">
        <v>3.1358601279597602E-2</v>
      </c>
      <c r="T1659">
        <v>-1.22504952813694</v>
      </c>
      <c r="U1659">
        <v>1.22504952813694</v>
      </c>
      <c r="V1659">
        <v>1.67191915798237</v>
      </c>
      <c r="W1659">
        <v>-12.81</v>
      </c>
      <c r="X1659">
        <v>12.5</v>
      </c>
      <c r="Y1659">
        <v>-341359</v>
      </c>
      <c r="Z1659">
        <v>-16255</v>
      </c>
      <c r="AA1659">
        <v>-0.82</v>
      </c>
      <c r="AB1659">
        <v>21</v>
      </c>
      <c r="AC1659">
        <v>8</v>
      </c>
      <c r="AD1659">
        <v>13</v>
      </c>
      <c r="AE1659">
        <v>38.1</v>
      </c>
      <c r="AF1659">
        <v>9</v>
      </c>
      <c r="AG1659">
        <v>6</v>
      </c>
      <c r="AH1659">
        <v>12</v>
      </c>
      <c r="AI1659">
        <v>3</v>
      </c>
    </row>
    <row r="1660" spans="1:35" x14ac:dyDescent="0.2">
      <c r="A1660" s="102">
        <v>1581</v>
      </c>
      <c r="B1660">
        <v>6471</v>
      </c>
      <c r="C1660" t="s">
        <v>1095</v>
      </c>
      <c r="D1660" t="s">
        <v>1251</v>
      </c>
      <c r="E1660">
        <v>856</v>
      </c>
      <c r="F1660">
        <v>870</v>
      </c>
      <c r="G1660">
        <v>1200</v>
      </c>
      <c r="H1660" t="s">
        <v>1242</v>
      </c>
      <c r="I1660">
        <v>8358</v>
      </c>
      <c r="J1660" t="s">
        <v>1512</v>
      </c>
      <c r="K1660" t="s">
        <v>1294</v>
      </c>
      <c r="L1660">
        <v>428</v>
      </c>
      <c r="M1660">
        <v>435</v>
      </c>
      <c r="N1660">
        <v>2400</v>
      </c>
      <c r="O1660" t="s">
        <v>1239</v>
      </c>
      <c r="P1660">
        <v>0.82929841087337197</v>
      </c>
      <c r="Q1660">
        <v>0.81160676324956404</v>
      </c>
      <c r="R1660">
        <v>0.34967072516325398</v>
      </c>
      <c r="S1660">
        <v>2.5160944517251899E-2</v>
      </c>
      <c r="T1660">
        <v>-0.64093033145106004</v>
      </c>
      <c r="U1660">
        <v>0.64093033145106004</v>
      </c>
      <c r="V1660">
        <v>0.57248042054995696</v>
      </c>
      <c r="W1660">
        <v>-4.25</v>
      </c>
      <c r="X1660">
        <v>0</v>
      </c>
      <c r="Y1660">
        <v>-345176</v>
      </c>
      <c r="Z1660">
        <v>-15690</v>
      </c>
      <c r="AA1660">
        <v>-0.77</v>
      </c>
      <c r="AB1660">
        <v>22</v>
      </c>
      <c r="AC1660">
        <v>11</v>
      </c>
      <c r="AD1660">
        <v>11</v>
      </c>
      <c r="AE1660">
        <v>50</v>
      </c>
      <c r="AF1660">
        <v>10</v>
      </c>
      <c r="AG1660">
        <v>7</v>
      </c>
      <c r="AH1660">
        <v>10</v>
      </c>
      <c r="AI1660">
        <v>5</v>
      </c>
    </row>
    <row r="1661" spans="1:35" x14ac:dyDescent="0.2">
      <c r="A1661" s="102">
        <v>427</v>
      </c>
      <c r="B1661">
        <v>2001</v>
      </c>
      <c r="C1661" t="s">
        <v>1160</v>
      </c>
      <c r="D1661" t="s">
        <v>1266</v>
      </c>
      <c r="E1661">
        <v>1630</v>
      </c>
      <c r="F1661">
        <v>1606</v>
      </c>
      <c r="G1661">
        <v>600</v>
      </c>
      <c r="H1661" t="s">
        <v>1239</v>
      </c>
      <c r="I1661">
        <v>9956</v>
      </c>
      <c r="J1661" t="s">
        <v>1194</v>
      </c>
      <c r="K1661" t="s">
        <v>1264</v>
      </c>
      <c r="L1661">
        <v>1750</v>
      </c>
      <c r="M1661">
        <v>1724</v>
      </c>
      <c r="N1661">
        <v>600</v>
      </c>
      <c r="O1661" t="s">
        <v>1242</v>
      </c>
      <c r="P1661">
        <v>0.80734948696848496</v>
      </c>
      <c r="Q1661">
        <v>0.90546836757518601</v>
      </c>
      <c r="R1661">
        <v>0.23296977525675899</v>
      </c>
      <c r="S1661">
        <v>6.4418512447592405E-2</v>
      </c>
      <c r="T1661">
        <v>2.4148761791710198</v>
      </c>
      <c r="U1661">
        <v>2.4148761791710198</v>
      </c>
      <c r="V1661">
        <v>1.76933567390881</v>
      </c>
      <c r="W1661">
        <v>8.82</v>
      </c>
      <c r="X1661">
        <v>6.84</v>
      </c>
      <c r="Y1661">
        <v>-347890</v>
      </c>
      <c r="Z1661">
        <v>-19327</v>
      </c>
      <c r="AA1661">
        <v>-0.88</v>
      </c>
      <c r="AB1661">
        <v>18</v>
      </c>
      <c r="AC1661">
        <v>6</v>
      </c>
      <c r="AD1661">
        <v>12</v>
      </c>
      <c r="AE1661">
        <v>33.33</v>
      </c>
      <c r="AF1661">
        <v>14</v>
      </c>
      <c r="AG1661">
        <v>2</v>
      </c>
      <c r="AH1661">
        <v>5</v>
      </c>
      <c r="AI1661">
        <v>11</v>
      </c>
    </row>
    <row r="1662" spans="1:35" x14ac:dyDescent="0.2">
      <c r="A1662" s="102">
        <v>1071</v>
      </c>
      <c r="B1662">
        <v>3668</v>
      </c>
      <c r="C1662" t="s">
        <v>652</v>
      </c>
      <c r="D1662" t="s">
        <v>1241</v>
      </c>
      <c r="E1662">
        <v>884</v>
      </c>
      <c r="F1662">
        <v>892</v>
      </c>
      <c r="G1662">
        <v>1100</v>
      </c>
      <c r="H1662" t="s">
        <v>1242</v>
      </c>
      <c r="I1662">
        <v>4613</v>
      </c>
      <c r="J1662" t="s">
        <v>224</v>
      </c>
      <c r="K1662" t="s">
        <v>1263</v>
      </c>
      <c r="L1662">
        <v>2449</v>
      </c>
      <c r="M1662">
        <v>2493</v>
      </c>
      <c r="N1662">
        <v>400</v>
      </c>
      <c r="O1662" t="s">
        <v>1239</v>
      </c>
      <c r="P1662">
        <v>0.75219611535529696</v>
      </c>
      <c r="Q1662">
        <v>0.85417882567833603</v>
      </c>
      <c r="R1662">
        <v>0.20379028810899499</v>
      </c>
      <c r="S1662">
        <v>2.6997794653983099E-2</v>
      </c>
      <c r="T1662">
        <v>-2.2148757221906199</v>
      </c>
      <c r="U1662">
        <v>2.2148757221906199</v>
      </c>
      <c r="V1662">
        <v>2.1027594826359599</v>
      </c>
      <c r="W1662">
        <v>-22.32</v>
      </c>
      <c r="X1662">
        <v>1.6</v>
      </c>
      <c r="Y1662">
        <v>-359116</v>
      </c>
      <c r="Z1662">
        <v>-17956</v>
      </c>
      <c r="AA1662">
        <v>-0.85</v>
      </c>
      <c r="AB1662">
        <v>20</v>
      </c>
      <c r="AC1662">
        <v>12</v>
      </c>
      <c r="AD1662">
        <v>8</v>
      </c>
      <c r="AE1662">
        <v>60</v>
      </c>
      <c r="AF1662">
        <v>8</v>
      </c>
      <c r="AG1662">
        <v>10</v>
      </c>
      <c r="AH1662">
        <v>8</v>
      </c>
      <c r="AI1662">
        <v>2</v>
      </c>
    </row>
    <row r="1663" spans="1:35" x14ac:dyDescent="0.2">
      <c r="A1663" s="102">
        <v>1457</v>
      </c>
      <c r="B1663">
        <v>6923</v>
      </c>
      <c r="C1663" t="s">
        <v>55</v>
      </c>
      <c r="D1663" t="s">
        <v>1244</v>
      </c>
      <c r="E1663">
        <v>2761</v>
      </c>
      <c r="F1663">
        <v>2784</v>
      </c>
      <c r="G1663">
        <v>300</v>
      </c>
      <c r="H1663" t="s">
        <v>1242</v>
      </c>
      <c r="I1663">
        <v>9412</v>
      </c>
      <c r="J1663" t="s">
        <v>552</v>
      </c>
      <c r="K1663" t="s">
        <v>1241</v>
      </c>
      <c r="L1663">
        <v>474</v>
      </c>
      <c r="M1663">
        <v>466</v>
      </c>
      <c r="N1663">
        <v>1800</v>
      </c>
      <c r="O1663" t="s">
        <v>1239</v>
      </c>
      <c r="P1663">
        <v>0.60108687855075005</v>
      </c>
      <c r="Q1663">
        <v>0.82312163373648795</v>
      </c>
      <c r="R1663">
        <v>0.127212039481367</v>
      </c>
      <c r="S1663">
        <v>4.0933578254043299E-2</v>
      </c>
      <c r="T1663">
        <v>-2.7700647079690102</v>
      </c>
      <c r="U1663">
        <v>2.7700647079690102</v>
      </c>
      <c r="V1663">
        <v>2.8278328118877099</v>
      </c>
      <c r="W1663">
        <v>-8.4</v>
      </c>
      <c r="X1663">
        <v>0.43</v>
      </c>
      <c r="Y1663">
        <v>-361105</v>
      </c>
      <c r="Z1663">
        <v>-20061</v>
      </c>
      <c r="AA1663">
        <v>-1.08</v>
      </c>
      <c r="AB1663">
        <v>18</v>
      </c>
      <c r="AC1663">
        <v>5</v>
      </c>
      <c r="AD1663">
        <v>13</v>
      </c>
      <c r="AE1663">
        <v>27.78</v>
      </c>
      <c r="AF1663">
        <v>12</v>
      </c>
      <c r="AG1663">
        <v>3</v>
      </c>
      <c r="AH1663">
        <v>7</v>
      </c>
      <c r="AI1663">
        <v>8</v>
      </c>
    </row>
    <row r="1664" spans="1:35" x14ac:dyDescent="0.2">
      <c r="A1664" s="102">
        <v>672</v>
      </c>
      <c r="B1664">
        <v>5463</v>
      </c>
      <c r="C1664" t="s">
        <v>64</v>
      </c>
      <c r="D1664" t="s">
        <v>1292</v>
      </c>
      <c r="E1664">
        <v>2750</v>
      </c>
      <c r="F1664">
        <v>2753</v>
      </c>
      <c r="G1664">
        <v>300</v>
      </c>
      <c r="H1664" t="s">
        <v>1239</v>
      </c>
      <c r="I1664">
        <v>7762</v>
      </c>
      <c r="J1664" t="s">
        <v>1444</v>
      </c>
      <c r="K1664" t="s">
        <v>1248</v>
      </c>
      <c r="L1664">
        <v>456</v>
      </c>
      <c r="M1664">
        <v>459</v>
      </c>
      <c r="N1664">
        <v>1800</v>
      </c>
      <c r="O1664" t="s">
        <v>1242</v>
      </c>
      <c r="P1664">
        <v>0.86727892056828704</v>
      </c>
      <c r="Q1664">
        <v>0.88735630249081898</v>
      </c>
      <c r="R1664">
        <v>0.30553964210809897</v>
      </c>
      <c r="S1664">
        <v>2.51125659866504E-2</v>
      </c>
      <c r="T1664">
        <v>2.2481646113351501</v>
      </c>
      <c r="U1664">
        <v>2.2481646113351501</v>
      </c>
      <c r="V1664">
        <v>2.0832076429859701</v>
      </c>
      <c r="W1664">
        <v>10.42</v>
      </c>
      <c r="X1664">
        <v>0.04</v>
      </c>
      <c r="Y1664">
        <v>-365327</v>
      </c>
      <c r="Z1664">
        <v>-19228</v>
      </c>
      <c r="AA1664">
        <v>-1.05</v>
      </c>
      <c r="AB1664">
        <v>19</v>
      </c>
      <c r="AC1664">
        <v>8</v>
      </c>
      <c r="AD1664">
        <v>11</v>
      </c>
      <c r="AE1664">
        <v>42.11</v>
      </c>
      <c r="AF1664">
        <v>12</v>
      </c>
      <c r="AG1664">
        <v>4</v>
      </c>
      <c r="AH1664">
        <v>8</v>
      </c>
      <c r="AI1664">
        <v>7</v>
      </c>
    </row>
    <row r="1665" spans="1:35" x14ac:dyDescent="0.2">
      <c r="A1665" s="102">
        <v>521</v>
      </c>
      <c r="B1665">
        <v>5019</v>
      </c>
      <c r="C1665" t="s">
        <v>1499</v>
      </c>
      <c r="D1665" t="s">
        <v>1500</v>
      </c>
      <c r="E1665">
        <v>2813</v>
      </c>
      <c r="F1665">
        <v>2851</v>
      </c>
      <c r="G1665">
        <v>300</v>
      </c>
      <c r="H1665" t="s">
        <v>1239</v>
      </c>
      <c r="I1665">
        <v>8242</v>
      </c>
      <c r="J1665" t="s">
        <v>852</v>
      </c>
      <c r="K1665" t="s">
        <v>1264</v>
      </c>
      <c r="L1665">
        <v>900</v>
      </c>
      <c r="M1665">
        <v>896</v>
      </c>
      <c r="N1665">
        <v>1000</v>
      </c>
      <c r="O1665" t="s">
        <v>1242</v>
      </c>
      <c r="P1665">
        <v>0.80607450680133197</v>
      </c>
      <c r="Q1665">
        <v>0.89899938418290104</v>
      </c>
      <c r="R1665">
        <v>0.30425159559912401</v>
      </c>
      <c r="S1665">
        <v>7.99145654546193E-3</v>
      </c>
      <c r="T1665">
        <v>3.1005162673832398</v>
      </c>
      <c r="U1665">
        <v>3.1005162673832398</v>
      </c>
      <c r="V1665">
        <v>2.9017918942713101</v>
      </c>
      <c r="W1665">
        <v>19.54</v>
      </c>
      <c r="X1665">
        <v>4.76</v>
      </c>
      <c r="Y1665">
        <v>-369359</v>
      </c>
      <c r="Z1665">
        <v>-19440</v>
      </c>
      <c r="AA1665">
        <v>-1.03</v>
      </c>
      <c r="AB1665">
        <v>19</v>
      </c>
      <c r="AC1665">
        <v>6</v>
      </c>
      <c r="AD1665">
        <v>13</v>
      </c>
      <c r="AE1665">
        <v>31.58</v>
      </c>
      <c r="AF1665">
        <v>10</v>
      </c>
      <c r="AG1665">
        <v>5</v>
      </c>
      <c r="AH1665">
        <v>11</v>
      </c>
      <c r="AI1665">
        <v>3</v>
      </c>
    </row>
    <row r="1666" spans="1:35" x14ac:dyDescent="0.2">
      <c r="A1666" s="102">
        <v>1094</v>
      </c>
      <c r="B1666">
        <v>6925</v>
      </c>
      <c r="C1666" t="s">
        <v>1650</v>
      </c>
      <c r="D1666" t="s">
        <v>1244</v>
      </c>
      <c r="E1666">
        <v>1375</v>
      </c>
      <c r="F1666">
        <v>1411</v>
      </c>
      <c r="G1666">
        <v>700</v>
      </c>
      <c r="H1666" t="s">
        <v>1242</v>
      </c>
      <c r="I1666">
        <v>6952</v>
      </c>
      <c r="J1666" t="s">
        <v>437</v>
      </c>
      <c r="K1666" t="s">
        <v>1244</v>
      </c>
      <c r="L1666">
        <v>2009</v>
      </c>
      <c r="M1666">
        <v>2032</v>
      </c>
      <c r="N1666">
        <v>500</v>
      </c>
      <c r="O1666" t="s">
        <v>1239</v>
      </c>
      <c r="P1666">
        <v>0.713358068772045</v>
      </c>
      <c r="Q1666">
        <v>0.85175794293038898</v>
      </c>
      <c r="R1666">
        <v>0.46912370011218402</v>
      </c>
      <c r="S1666">
        <v>7.7000838281139794E-2</v>
      </c>
      <c r="T1666">
        <v>-1.6239286977698</v>
      </c>
      <c r="U1666">
        <v>1.6239286977698</v>
      </c>
      <c r="V1666">
        <v>1.4399020172819399</v>
      </c>
      <c r="W1666">
        <v>-11.83</v>
      </c>
      <c r="X1666">
        <v>2.79</v>
      </c>
      <c r="Y1666">
        <v>-370667</v>
      </c>
      <c r="Z1666">
        <v>-26476</v>
      </c>
      <c r="AA1666">
        <v>-1.32</v>
      </c>
      <c r="AB1666">
        <v>14</v>
      </c>
      <c r="AC1666">
        <v>3</v>
      </c>
      <c r="AD1666">
        <v>11</v>
      </c>
      <c r="AE1666">
        <v>21.43</v>
      </c>
      <c r="AF1666">
        <v>16</v>
      </c>
      <c r="AG1666">
        <v>0</v>
      </c>
      <c r="AH1666">
        <v>3</v>
      </c>
      <c r="AI1666">
        <v>11</v>
      </c>
    </row>
    <row r="1667" spans="1:35" x14ac:dyDescent="0.2">
      <c r="A1667" s="102">
        <v>812</v>
      </c>
      <c r="B1667">
        <v>1414</v>
      </c>
      <c r="C1667" t="s">
        <v>1417</v>
      </c>
      <c r="D1667" t="s">
        <v>1249</v>
      </c>
      <c r="E1667">
        <v>4120</v>
      </c>
      <c r="F1667">
        <v>4125</v>
      </c>
      <c r="G1667">
        <v>200</v>
      </c>
      <c r="H1667" t="s">
        <v>1242</v>
      </c>
      <c r="I1667">
        <v>6976</v>
      </c>
      <c r="J1667" t="s">
        <v>772</v>
      </c>
      <c r="K1667" t="s">
        <v>1244</v>
      </c>
      <c r="L1667">
        <v>3360</v>
      </c>
      <c r="M1667">
        <v>3425</v>
      </c>
      <c r="N1667">
        <v>200</v>
      </c>
      <c r="O1667" t="s">
        <v>1239</v>
      </c>
      <c r="P1667">
        <v>0.50772217557308597</v>
      </c>
      <c r="Q1667">
        <v>0.87568407922938096</v>
      </c>
      <c r="R1667">
        <v>2.5024354905672098E-2</v>
      </c>
      <c r="S1667">
        <v>4.1832334005651103E-2</v>
      </c>
      <c r="T1667">
        <v>-2.2945855536622299</v>
      </c>
      <c r="U1667">
        <v>2.2945855536622299</v>
      </c>
      <c r="V1667">
        <v>2.3192852377881898</v>
      </c>
      <c r="W1667">
        <v>-16.059999999999999</v>
      </c>
      <c r="X1667">
        <v>16.97</v>
      </c>
      <c r="Y1667">
        <v>-380730</v>
      </c>
      <c r="Z1667">
        <v>-25382</v>
      </c>
      <c r="AA1667">
        <v>-1.1599999999999999</v>
      </c>
      <c r="AB1667">
        <v>15</v>
      </c>
      <c r="AC1667">
        <v>7</v>
      </c>
      <c r="AD1667">
        <v>8</v>
      </c>
      <c r="AE1667">
        <v>46.67</v>
      </c>
      <c r="AF1667">
        <v>11</v>
      </c>
      <c r="AG1667">
        <v>6</v>
      </c>
      <c r="AH1667">
        <v>7</v>
      </c>
      <c r="AI1667">
        <v>2</v>
      </c>
    </row>
    <row r="1668" spans="1:35" x14ac:dyDescent="0.2">
      <c r="A1668" s="102">
        <v>1172</v>
      </c>
      <c r="B1668">
        <v>4005</v>
      </c>
      <c r="C1668" t="s">
        <v>1479</v>
      </c>
      <c r="D1668" t="s">
        <v>1263</v>
      </c>
      <c r="E1668">
        <v>425</v>
      </c>
      <c r="F1668">
        <v>430</v>
      </c>
      <c r="G1668">
        <v>2000</v>
      </c>
      <c r="H1668" t="s">
        <v>1242</v>
      </c>
      <c r="I1668">
        <v>5019</v>
      </c>
      <c r="J1668" t="s">
        <v>1499</v>
      </c>
      <c r="K1668" t="s">
        <v>1500</v>
      </c>
      <c r="L1668">
        <v>2813</v>
      </c>
      <c r="M1668">
        <v>2851</v>
      </c>
      <c r="N1668">
        <v>300</v>
      </c>
      <c r="O1668" t="s">
        <v>1239</v>
      </c>
      <c r="P1668">
        <v>0.75953206706787701</v>
      </c>
      <c r="Q1668">
        <v>0.84606084190309006</v>
      </c>
      <c r="R1668">
        <v>0.128512800167953</v>
      </c>
      <c r="S1668">
        <v>1.41269713650504E-3</v>
      </c>
      <c r="T1668">
        <v>-2.7098618835876098</v>
      </c>
      <c r="U1668">
        <v>2.7098618835876098</v>
      </c>
      <c r="V1668">
        <v>2.4292040998565501</v>
      </c>
      <c r="W1668">
        <v>-8.9</v>
      </c>
      <c r="X1668">
        <v>0.55000000000000004</v>
      </c>
      <c r="Y1668">
        <v>-391160</v>
      </c>
      <c r="Z1668">
        <v>-21731</v>
      </c>
      <c r="AA1668">
        <v>-1.2</v>
      </c>
      <c r="AB1668">
        <v>18</v>
      </c>
      <c r="AC1668">
        <v>6</v>
      </c>
      <c r="AD1668">
        <v>12</v>
      </c>
      <c r="AE1668">
        <v>33.33</v>
      </c>
      <c r="AF1668">
        <v>12</v>
      </c>
      <c r="AG1668">
        <v>3</v>
      </c>
      <c r="AH1668">
        <v>9</v>
      </c>
      <c r="AI1668">
        <v>6</v>
      </c>
    </row>
    <row r="1669" spans="1:35" x14ac:dyDescent="0.2">
      <c r="A1669" s="102">
        <v>1534</v>
      </c>
      <c r="B1669">
        <v>4188</v>
      </c>
      <c r="C1669" t="s">
        <v>1452</v>
      </c>
      <c r="D1669" t="s">
        <v>1263</v>
      </c>
      <c r="E1669">
        <v>761</v>
      </c>
      <c r="F1669">
        <v>773.5</v>
      </c>
      <c r="G1669">
        <v>1400</v>
      </c>
      <c r="H1669" t="s">
        <v>1239</v>
      </c>
      <c r="I1669">
        <v>6770</v>
      </c>
      <c r="J1669" t="s">
        <v>22</v>
      </c>
      <c r="K1669" t="s">
        <v>1244</v>
      </c>
      <c r="L1669">
        <v>1722</v>
      </c>
      <c r="M1669">
        <v>1786</v>
      </c>
      <c r="N1669">
        <v>600</v>
      </c>
      <c r="O1669" t="s">
        <v>1242</v>
      </c>
      <c r="P1669">
        <v>0.85467691684740099</v>
      </c>
      <c r="Q1669">
        <v>0.815928901800966</v>
      </c>
      <c r="R1669">
        <v>9.3112427224441695E-3</v>
      </c>
      <c r="S1669">
        <v>8.3538036346678807E-2</v>
      </c>
      <c r="T1669">
        <v>2.2451539316452198</v>
      </c>
      <c r="U1669">
        <v>2.2451539316452198</v>
      </c>
      <c r="V1669">
        <v>2.2235553469827298</v>
      </c>
      <c r="W1669">
        <v>18.62</v>
      </c>
      <c r="X1669">
        <v>1.05</v>
      </c>
      <c r="Y1669">
        <v>-397948</v>
      </c>
      <c r="Z1669">
        <v>-17302</v>
      </c>
      <c r="AA1669">
        <v>-0.86</v>
      </c>
      <c r="AB1669">
        <v>23</v>
      </c>
      <c r="AC1669">
        <v>8</v>
      </c>
      <c r="AD1669">
        <v>15</v>
      </c>
      <c r="AE1669">
        <v>34.78</v>
      </c>
      <c r="AF1669">
        <v>13</v>
      </c>
      <c r="AG1669">
        <v>5</v>
      </c>
      <c r="AH1669">
        <v>9</v>
      </c>
      <c r="AI1669">
        <v>9</v>
      </c>
    </row>
    <row r="1670" spans="1:35" x14ac:dyDescent="0.2">
      <c r="A1670" s="102">
        <v>75</v>
      </c>
      <c r="B1670">
        <v>3436</v>
      </c>
      <c r="C1670" t="s">
        <v>1491</v>
      </c>
      <c r="D1670" t="s">
        <v>1436</v>
      </c>
      <c r="E1670">
        <v>1853</v>
      </c>
      <c r="F1670">
        <v>1883</v>
      </c>
      <c r="G1670">
        <v>500</v>
      </c>
      <c r="H1670" t="s">
        <v>1242</v>
      </c>
      <c r="I1670">
        <v>6976</v>
      </c>
      <c r="J1670" t="s">
        <v>772</v>
      </c>
      <c r="K1670" t="s">
        <v>1244</v>
      </c>
      <c r="L1670">
        <v>3360</v>
      </c>
      <c r="M1670">
        <v>3425</v>
      </c>
      <c r="N1670">
        <v>300</v>
      </c>
      <c r="O1670" t="s">
        <v>1239</v>
      </c>
      <c r="P1670">
        <v>0.70062571095929704</v>
      </c>
      <c r="Q1670">
        <v>0.94841456094734</v>
      </c>
      <c r="R1670">
        <v>0.154857773933957</v>
      </c>
      <c r="S1670">
        <v>5.8020662714842498E-2</v>
      </c>
      <c r="T1670">
        <v>-0.32877016280643101</v>
      </c>
      <c r="U1670">
        <v>0.32877016280643101</v>
      </c>
      <c r="V1670">
        <v>0.159894083625817</v>
      </c>
      <c r="W1670">
        <v>-2.04</v>
      </c>
      <c r="X1670">
        <v>8.3699999999999992</v>
      </c>
      <c r="Y1670">
        <v>-399358</v>
      </c>
      <c r="Z1670">
        <v>-18153</v>
      </c>
      <c r="AA1670">
        <v>-0.93</v>
      </c>
      <c r="AB1670">
        <v>22</v>
      </c>
      <c r="AC1670">
        <v>8</v>
      </c>
      <c r="AD1670">
        <v>14</v>
      </c>
      <c r="AE1670">
        <v>36.36</v>
      </c>
      <c r="AF1670">
        <v>10</v>
      </c>
      <c r="AG1670">
        <v>6</v>
      </c>
      <c r="AH1670">
        <v>11</v>
      </c>
      <c r="AI1670">
        <v>5</v>
      </c>
    </row>
    <row r="1671" spans="1:35" x14ac:dyDescent="0.2">
      <c r="A1671" s="102">
        <v>158</v>
      </c>
      <c r="B1671">
        <v>3141</v>
      </c>
      <c r="C1671" t="s">
        <v>1389</v>
      </c>
      <c r="D1671" t="s">
        <v>1264</v>
      </c>
      <c r="E1671">
        <v>6370</v>
      </c>
      <c r="F1671">
        <v>6320</v>
      </c>
      <c r="G1671">
        <v>100</v>
      </c>
      <c r="H1671" t="s">
        <v>1239</v>
      </c>
      <c r="I1671">
        <v>6457</v>
      </c>
      <c r="J1671" t="s">
        <v>1563</v>
      </c>
      <c r="K1671" t="s">
        <v>1251</v>
      </c>
      <c r="L1671">
        <v>3095</v>
      </c>
      <c r="M1671">
        <v>3085</v>
      </c>
      <c r="N1671">
        <v>200</v>
      </c>
      <c r="O1671" t="s">
        <v>1242</v>
      </c>
      <c r="P1671">
        <v>0.67578638609066499</v>
      </c>
      <c r="Q1671">
        <v>0.93243642516597902</v>
      </c>
      <c r="R1671">
        <v>0.41764794651413101</v>
      </c>
      <c r="S1671">
        <v>9.6629815397199503E-3</v>
      </c>
      <c r="T1671">
        <v>0.55014228686075795</v>
      </c>
      <c r="U1671">
        <v>0.55014228686075795</v>
      </c>
      <c r="V1671">
        <v>0.15363126445200401</v>
      </c>
      <c r="W1671">
        <v>1.92</v>
      </c>
      <c r="X1671">
        <v>2.37</v>
      </c>
      <c r="Y1671">
        <v>-419521</v>
      </c>
      <c r="Z1671">
        <v>-26220</v>
      </c>
      <c r="AA1671">
        <v>-1.45</v>
      </c>
      <c r="AB1671">
        <v>16</v>
      </c>
      <c r="AC1671">
        <v>4</v>
      </c>
      <c r="AD1671">
        <v>12</v>
      </c>
      <c r="AE1671">
        <v>25</v>
      </c>
      <c r="AF1671">
        <v>10</v>
      </c>
      <c r="AG1671">
        <v>3</v>
      </c>
      <c r="AH1671">
        <v>7</v>
      </c>
      <c r="AI1671">
        <v>6</v>
      </c>
    </row>
    <row r="1672" spans="1:35" x14ac:dyDescent="0.2">
      <c r="A1672" s="102">
        <v>277</v>
      </c>
      <c r="B1672">
        <v>5406</v>
      </c>
      <c r="C1672" t="s">
        <v>1569</v>
      </c>
      <c r="D1672" t="s">
        <v>1292</v>
      </c>
      <c r="E1672">
        <v>426</v>
      </c>
      <c r="F1672">
        <v>427</v>
      </c>
      <c r="G1672">
        <v>2500</v>
      </c>
      <c r="H1672" t="s">
        <v>1242</v>
      </c>
      <c r="I1672">
        <v>6178</v>
      </c>
      <c r="J1672" t="s">
        <v>1680</v>
      </c>
      <c r="K1672" t="s">
        <v>1253</v>
      </c>
      <c r="L1672">
        <v>989</v>
      </c>
      <c r="M1672">
        <v>985.9</v>
      </c>
      <c r="N1672">
        <v>1100</v>
      </c>
      <c r="O1672" t="s">
        <v>1239</v>
      </c>
      <c r="P1672">
        <v>0.81875107696407001</v>
      </c>
      <c r="Q1672">
        <v>0.91809577997713199</v>
      </c>
      <c r="R1672">
        <v>0.351419033648732</v>
      </c>
      <c r="S1672">
        <v>3.0224644277039799E-2</v>
      </c>
      <c r="T1672">
        <v>-2.7111938759213601</v>
      </c>
      <c r="U1672">
        <v>2.7111938759213601</v>
      </c>
      <c r="V1672">
        <v>2.54847027866112</v>
      </c>
      <c r="W1672">
        <v>-25.8</v>
      </c>
      <c r="X1672">
        <v>1.57</v>
      </c>
      <c r="Y1672">
        <v>-423791</v>
      </c>
      <c r="Z1672">
        <v>-22305</v>
      </c>
      <c r="AA1672">
        <v>-1.08</v>
      </c>
      <c r="AB1672">
        <v>19</v>
      </c>
      <c r="AC1672">
        <v>7</v>
      </c>
      <c r="AD1672">
        <v>12</v>
      </c>
      <c r="AE1672">
        <v>36.840000000000003</v>
      </c>
      <c r="AF1672">
        <v>12</v>
      </c>
      <c r="AG1672">
        <v>4</v>
      </c>
      <c r="AH1672">
        <v>9</v>
      </c>
      <c r="AI1672">
        <v>6</v>
      </c>
    </row>
    <row r="1673" spans="1:35" x14ac:dyDescent="0.2">
      <c r="A1673" s="102">
        <v>1153</v>
      </c>
      <c r="B1673">
        <v>4686</v>
      </c>
      <c r="C1673" t="s">
        <v>1259</v>
      </c>
      <c r="D1673" t="s">
        <v>1241</v>
      </c>
      <c r="E1673">
        <v>4950</v>
      </c>
      <c r="F1673">
        <v>5330</v>
      </c>
      <c r="G1673">
        <v>200</v>
      </c>
      <c r="H1673" t="s">
        <v>1242</v>
      </c>
      <c r="I1673">
        <v>6479</v>
      </c>
      <c r="J1673" t="s">
        <v>548</v>
      </c>
      <c r="K1673" t="s">
        <v>1244</v>
      </c>
      <c r="L1673">
        <v>2039</v>
      </c>
      <c r="M1673">
        <v>2130</v>
      </c>
      <c r="N1673">
        <v>500</v>
      </c>
      <c r="O1673" t="s">
        <v>1239</v>
      </c>
      <c r="P1673">
        <v>0.80253729318495703</v>
      </c>
      <c r="Q1673">
        <v>0.84803957997405899</v>
      </c>
      <c r="R1673">
        <v>2.89097825751665E-2</v>
      </c>
      <c r="S1673">
        <v>7.4858282175151503E-2</v>
      </c>
      <c r="T1673">
        <v>-0.69206218602772895</v>
      </c>
      <c r="U1673">
        <v>0.69206218602772895</v>
      </c>
      <c r="V1673">
        <v>1.7591856499360701</v>
      </c>
      <c r="W1673">
        <v>-3.95</v>
      </c>
      <c r="X1673">
        <v>0.09</v>
      </c>
      <c r="Y1673">
        <v>-423988</v>
      </c>
      <c r="Z1673">
        <v>-20190</v>
      </c>
      <c r="AA1673">
        <v>-0.88</v>
      </c>
      <c r="AB1673">
        <v>21</v>
      </c>
      <c r="AC1673">
        <v>8</v>
      </c>
      <c r="AD1673">
        <v>13</v>
      </c>
      <c r="AE1673">
        <v>38.1</v>
      </c>
      <c r="AF1673">
        <v>8</v>
      </c>
      <c r="AG1673">
        <v>8</v>
      </c>
      <c r="AH1673">
        <v>10</v>
      </c>
      <c r="AI1673">
        <v>3</v>
      </c>
    </row>
    <row r="1674" spans="1:35" x14ac:dyDescent="0.2">
      <c r="A1674" s="102">
        <v>358</v>
      </c>
      <c r="B1674">
        <v>6723</v>
      </c>
      <c r="C1674" t="s">
        <v>1492</v>
      </c>
      <c r="D1674" t="s">
        <v>1244</v>
      </c>
      <c r="E1674">
        <v>712</v>
      </c>
      <c r="F1674">
        <v>736</v>
      </c>
      <c r="G1674">
        <v>1400</v>
      </c>
      <c r="H1674" t="s">
        <v>1239</v>
      </c>
      <c r="I1674">
        <v>8585</v>
      </c>
      <c r="J1674" t="s">
        <v>1678</v>
      </c>
      <c r="K1674" t="s">
        <v>1245</v>
      </c>
      <c r="L1674">
        <v>153</v>
      </c>
      <c r="M1674">
        <v>153</v>
      </c>
      <c r="N1674">
        <v>6700</v>
      </c>
      <c r="O1674" t="s">
        <v>1242</v>
      </c>
      <c r="P1674">
        <v>0.56648934228604197</v>
      </c>
      <c r="Q1674">
        <v>0.91001415400490804</v>
      </c>
      <c r="R1674">
        <v>0.27189726484370003</v>
      </c>
      <c r="S1674">
        <v>2.1556819077185901E-2</v>
      </c>
      <c r="T1674">
        <v>1.36360116187432</v>
      </c>
      <c r="U1674">
        <v>1.36360116187432</v>
      </c>
      <c r="V1674">
        <v>1.30587719730004</v>
      </c>
      <c r="W1674">
        <v>5.28</v>
      </c>
      <c r="X1674">
        <v>0.51</v>
      </c>
      <c r="Y1674">
        <v>-441669</v>
      </c>
      <c r="Z1674">
        <v>-20076</v>
      </c>
      <c r="AA1674">
        <v>-0.95</v>
      </c>
      <c r="AB1674">
        <v>22</v>
      </c>
      <c r="AC1674">
        <v>8</v>
      </c>
      <c r="AD1674">
        <v>14</v>
      </c>
      <c r="AE1674">
        <v>36.36</v>
      </c>
      <c r="AF1674">
        <v>9</v>
      </c>
      <c r="AG1674">
        <v>7</v>
      </c>
      <c r="AH1674">
        <v>12</v>
      </c>
      <c r="AI1674">
        <v>3</v>
      </c>
    </row>
    <row r="1675" spans="1:35" x14ac:dyDescent="0.2">
      <c r="A1675" s="102">
        <v>333</v>
      </c>
      <c r="B1675">
        <v>2001</v>
      </c>
      <c r="C1675" t="s">
        <v>1160</v>
      </c>
      <c r="D1675" t="s">
        <v>1266</v>
      </c>
      <c r="E1675">
        <v>1630</v>
      </c>
      <c r="F1675">
        <v>1606</v>
      </c>
      <c r="G1675">
        <v>600</v>
      </c>
      <c r="H1675" t="s">
        <v>1239</v>
      </c>
      <c r="I1675">
        <v>5411</v>
      </c>
      <c r="J1675" t="s">
        <v>1653</v>
      </c>
      <c r="K1675" t="s">
        <v>1292</v>
      </c>
      <c r="L1675">
        <v>1050</v>
      </c>
      <c r="M1675">
        <v>1050</v>
      </c>
      <c r="N1675">
        <v>900</v>
      </c>
      <c r="O1675" t="s">
        <v>1242</v>
      </c>
      <c r="P1675">
        <v>0.77590326947850097</v>
      </c>
      <c r="Q1675">
        <v>0.91225540190702603</v>
      </c>
      <c r="R1675">
        <v>0.131431681064164</v>
      </c>
      <c r="S1675">
        <v>2.0084348279741399E-2</v>
      </c>
      <c r="T1675">
        <v>3.2782038209594599</v>
      </c>
      <c r="U1675">
        <v>3.2782038209594599</v>
      </c>
      <c r="V1675">
        <v>3.0482503721318701</v>
      </c>
      <c r="W1675">
        <v>18.66</v>
      </c>
      <c r="X1675">
        <v>1.93</v>
      </c>
      <c r="Y1675">
        <v>-442535</v>
      </c>
      <c r="Z1675">
        <v>-20115</v>
      </c>
      <c r="AA1675">
        <v>-1.05</v>
      </c>
      <c r="AB1675">
        <v>22</v>
      </c>
      <c r="AC1675">
        <v>7</v>
      </c>
      <c r="AD1675">
        <v>15</v>
      </c>
      <c r="AE1675">
        <v>31.82</v>
      </c>
      <c r="AF1675">
        <v>13</v>
      </c>
      <c r="AG1675">
        <v>4</v>
      </c>
      <c r="AH1675">
        <v>11</v>
      </c>
      <c r="AI1675">
        <v>7</v>
      </c>
    </row>
    <row r="1676" spans="1:35" x14ac:dyDescent="0.2">
      <c r="A1676" s="102">
        <v>201</v>
      </c>
      <c r="B1676">
        <v>2222</v>
      </c>
      <c r="C1676" t="s">
        <v>585</v>
      </c>
      <c r="D1676" t="s">
        <v>1266</v>
      </c>
      <c r="E1676">
        <v>5670</v>
      </c>
      <c r="F1676">
        <v>5800</v>
      </c>
      <c r="G1676">
        <v>100</v>
      </c>
      <c r="H1676" t="s">
        <v>1242</v>
      </c>
      <c r="I1676">
        <v>3141</v>
      </c>
      <c r="J1676" t="s">
        <v>1389</v>
      </c>
      <c r="K1676" t="s">
        <v>1264</v>
      </c>
      <c r="L1676">
        <v>6370</v>
      </c>
      <c r="M1676">
        <v>6320</v>
      </c>
      <c r="N1676">
        <v>100</v>
      </c>
      <c r="O1676" t="s">
        <v>1239</v>
      </c>
      <c r="P1676">
        <v>0.60447634173090803</v>
      </c>
      <c r="Q1676">
        <v>0.92849411490879397</v>
      </c>
      <c r="R1676">
        <v>0.30516429889372898</v>
      </c>
      <c r="S1676">
        <v>1.6230293674345302E-2</v>
      </c>
      <c r="T1676">
        <v>-2.91955691278317</v>
      </c>
      <c r="U1676">
        <v>2.91955691278317</v>
      </c>
      <c r="V1676">
        <v>2.79947038560733</v>
      </c>
      <c r="W1676">
        <v>-25.53</v>
      </c>
      <c r="X1676">
        <v>8.23</v>
      </c>
      <c r="Y1676">
        <v>-449013</v>
      </c>
      <c r="Z1676">
        <v>-37418</v>
      </c>
      <c r="AA1676">
        <v>-2.19</v>
      </c>
      <c r="AB1676">
        <v>12</v>
      </c>
      <c r="AC1676">
        <v>3</v>
      </c>
      <c r="AD1676">
        <v>9</v>
      </c>
      <c r="AE1676">
        <v>25</v>
      </c>
      <c r="AF1676">
        <v>8</v>
      </c>
      <c r="AG1676">
        <v>3</v>
      </c>
      <c r="AH1676">
        <v>9</v>
      </c>
      <c r="AI1676">
        <v>0</v>
      </c>
    </row>
    <row r="1677" spans="1:35" x14ac:dyDescent="0.2">
      <c r="A1677" s="102">
        <v>1642</v>
      </c>
      <c r="B1677">
        <v>4004</v>
      </c>
      <c r="C1677" t="s">
        <v>1431</v>
      </c>
      <c r="D1677" t="s">
        <v>1263</v>
      </c>
      <c r="E1677">
        <v>2506</v>
      </c>
      <c r="F1677">
        <v>2572</v>
      </c>
      <c r="G1677">
        <v>400</v>
      </c>
      <c r="H1677" t="s">
        <v>1239</v>
      </c>
      <c r="I1677">
        <v>9716</v>
      </c>
      <c r="J1677" t="s">
        <v>1438</v>
      </c>
      <c r="K1677" t="s">
        <v>1253</v>
      </c>
      <c r="L1677">
        <v>1074</v>
      </c>
      <c r="M1677">
        <v>1096</v>
      </c>
      <c r="N1677">
        <v>900</v>
      </c>
      <c r="O1677" t="s">
        <v>1242</v>
      </c>
      <c r="P1677">
        <v>0.89123301182926395</v>
      </c>
      <c r="Q1677">
        <v>0.80514835763495596</v>
      </c>
      <c r="R1677">
        <v>0.138071517968368</v>
      </c>
      <c r="S1677">
        <v>1.95402220316254E-2</v>
      </c>
      <c r="T1677">
        <v>2.2333866114916598</v>
      </c>
      <c r="U1677">
        <v>2.2333866114916598</v>
      </c>
      <c r="V1677">
        <v>1.5738968223069201</v>
      </c>
      <c r="W1677">
        <v>9.6999999999999993</v>
      </c>
      <c r="X1677">
        <v>4.12</v>
      </c>
      <c r="Y1677">
        <v>-466573</v>
      </c>
      <c r="Z1677">
        <v>-21208</v>
      </c>
      <c r="AA1677">
        <v>-0.93</v>
      </c>
      <c r="AB1677">
        <v>22</v>
      </c>
      <c r="AC1677">
        <v>10</v>
      </c>
      <c r="AD1677">
        <v>12</v>
      </c>
      <c r="AE1677">
        <v>45.45</v>
      </c>
      <c r="AF1677">
        <v>9</v>
      </c>
      <c r="AG1677">
        <v>8</v>
      </c>
      <c r="AH1677">
        <v>10</v>
      </c>
      <c r="AI1677">
        <v>4</v>
      </c>
    </row>
    <row r="1678" spans="1:35" x14ac:dyDescent="0.2">
      <c r="A1678" s="102">
        <v>870</v>
      </c>
      <c r="B1678">
        <v>2531</v>
      </c>
      <c r="C1678" t="s">
        <v>1265</v>
      </c>
      <c r="D1678" t="s">
        <v>1266</v>
      </c>
      <c r="E1678">
        <v>883</v>
      </c>
      <c r="F1678">
        <v>869</v>
      </c>
      <c r="G1678">
        <v>1200</v>
      </c>
      <c r="H1678" t="s">
        <v>1239</v>
      </c>
      <c r="I1678">
        <v>7211</v>
      </c>
      <c r="J1678" t="s">
        <v>26</v>
      </c>
      <c r="K1678" t="s">
        <v>1256</v>
      </c>
      <c r="L1678">
        <v>388</v>
      </c>
      <c r="M1678">
        <v>386</v>
      </c>
      <c r="N1678">
        <v>2700</v>
      </c>
      <c r="O1678" t="s">
        <v>1242</v>
      </c>
      <c r="P1678">
        <v>0.90499380028234</v>
      </c>
      <c r="Q1678">
        <v>0.87027270115404098</v>
      </c>
      <c r="R1678">
        <v>3.5918058756259202E-4</v>
      </c>
      <c r="S1678">
        <v>2.80319193403037E-3</v>
      </c>
      <c r="T1678">
        <v>0.37030432108765399</v>
      </c>
      <c r="U1678">
        <v>0.37030432108765399</v>
      </c>
      <c r="V1678">
        <v>1.0891326647122099</v>
      </c>
      <c r="W1678">
        <v>1.41</v>
      </c>
      <c r="X1678">
        <v>0.06</v>
      </c>
      <c r="Y1678">
        <v>-470928</v>
      </c>
      <c r="Z1678">
        <v>-27702</v>
      </c>
      <c r="AA1678">
        <v>-1.35</v>
      </c>
      <c r="AB1678">
        <v>17</v>
      </c>
      <c r="AC1678">
        <v>5</v>
      </c>
      <c r="AD1678">
        <v>12</v>
      </c>
      <c r="AE1678">
        <v>29.41</v>
      </c>
      <c r="AF1678">
        <v>10</v>
      </c>
      <c r="AG1678">
        <v>3</v>
      </c>
      <c r="AH1678">
        <v>9</v>
      </c>
      <c r="AI1678">
        <v>5</v>
      </c>
    </row>
    <row r="1679" spans="1:35" x14ac:dyDescent="0.2">
      <c r="A1679" s="102">
        <v>132</v>
      </c>
      <c r="B1679">
        <v>4686</v>
      </c>
      <c r="C1679" t="s">
        <v>1259</v>
      </c>
      <c r="D1679" t="s">
        <v>1241</v>
      </c>
      <c r="E1679">
        <v>4950</v>
      </c>
      <c r="F1679">
        <v>5330</v>
      </c>
      <c r="G1679">
        <v>200</v>
      </c>
      <c r="H1679" t="s">
        <v>1242</v>
      </c>
      <c r="I1679">
        <v>9934</v>
      </c>
      <c r="J1679" t="s">
        <v>1435</v>
      </c>
      <c r="K1679" t="s">
        <v>1246</v>
      </c>
      <c r="L1679">
        <v>2482</v>
      </c>
      <c r="M1679">
        <v>2513</v>
      </c>
      <c r="N1679">
        <v>400</v>
      </c>
      <c r="O1679" t="s">
        <v>1239</v>
      </c>
      <c r="P1679">
        <v>0.64249921448842795</v>
      </c>
      <c r="Q1679">
        <v>0.93727177847519505</v>
      </c>
      <c r="R1679">
        <v>0.41849784265502799</v>
      </c>
      <c r="S1679">
        <v>2.10278237979937E-2</v>
      </c>
      <c r="T1679">
        <v>-0.248502276840668</v>
      </c>
      <c r="U1679">
        <v>0.248502276840668</v>
      </c>
      <c r="V1679">
        <v>1.50089663143036</v>
      </c>
      <c r="W1679">
        <v>-1.5</v>
      </c>
      <c r="X1679">
        <v>5.7</v>
      </c>
      <c r="Y1679">
        <v>-475117</v>
      </c>
      <c r="Z1679">
        <v>-25006</v>
      </c>
      <c r="AA1679">
        <v>-1.23</v>
      </c>
      <c r="AB1679">
        <v>19</v>
      </c>
      <c r="AC1679">
        <v>7</v>
      </c>
      <c r="AD1679">
        <v>12</v>
      </c>
      <c r="AE1679">
        <v>36.840000000000003</v>
      </c>
      <c r="AF1679">
        <v>9</v>
      </c>
      <c r="AG1679">
        <v>7</v>
      </c>
      <c r="AH1679">
        <v>12</v>
      </c>
      <c r="AI1679">
        <v>0</v>
      </c>
    </row>
    <row r="1680" spans="1:35" x14ac:dyDescent="0.2">
      <c r="A1680" s="102">
        <v>1512</v>
      </c>
      <c r="B1680">
        <v>6481</v>
      </c>
      <c r="C1680" t="s">
        <v>1648</v>
      </c>
      <c r="D1680" t="s">
        <v>1251</v>
      </c>
      <c r="E1680">
        <v>2555</v>
      </c>
      <c r="F1680">
        <v>2640</v>
      </c>
      <c r="G1680">
        <v>400</v>
      </c>
      <c r="H1680" t="s">
        <v>1239</v>
      </c>
      <c r="I1680">
        <v>6770</v>
      </c>
      <c r="J1680" t="s">
        <v>22</v>
      </c>
      <c r="K1680" t="s">
        <v>1244</v>
      </c>
      <c r="L1680">
        <v>1722</v>
      </c>
      <c r="M1680">
        <v>1786</v>
      </c>
      <c r="N1680">
        <v>600</v>
      </c>
      <c r="O1680" t="s">
        <v>1242</v>
      </c>
      <c r="P1680">
        <v>0.783363025430315</v>
      </c>
      <c r="Q1680">
        <v>0.81801012338677004</v>
      </c>
      <c r="R1680" s="15">
        <v>5.5095026668993803E-2</v>
      </c>
      <c r="S1680">
        <v>6.3535359760886104E-2</v>
      </c>
      <c r="T1680">
        <v>1.7330826216505499</v>
      </c>
      <c r="U1680">
        <v>1.7330826216505499</v>
      </c>
      <c r="V1680">
        <v>1.94074115841532</v>
      </c>
      <c r="W1680">
        <v>13.11</v>
      </c>
      <c r="X1680">
        <v>1.48</v>
      </c>
      <c r="Y1680">
        <v>-480602</v>
      </c>
      <c r="Z1680">
        <v>-24030</v>
      </c>
      <c r="AA1680">
        <v>-1.19</v>
      </c>
      <c r="AB1680">
        <v>20</v>
      </c>
      <c r="AC1680">
        <v>5</v>
      </c>
      <c r="AD1680">
        <v>15</v>
      </c>
      <c r="AE1680">
        <v>25</v>
      </c>
      <c r="AF1680">
        <v>12</v>
      </c>
      <c r="AG1680">
        <v>4</v>
      </c>
      <c r="AH1680">
        <v>12</v>
      </c>
      <c r="AI1680">
        <v>4</v>
      </c>
    </row>
    <row r="1681" spans="1:35" x14ac:dyDescent="0.2">
      <c r="A1681" s="102">
        <v>1320</v>
      </c>
      <c r="B1681">
        <v>6981</v>
      </c>
      <c r="C1681" t="s">
        <v>1424</v>
      </c>
      <c r="D1681" t="s">
        <v>1244</v>
      </c>
      <c r="E1681">
        <v>5900</v>
      </c>
      <c r="F1681">
        <v>6138</v>
      </c>
      <c r="G1681">
        <v>100</v>
      </c>
      <c r="H1681" t="s">
        <v>1242</v>
      </c>
      <c r="I1681">
        <v>8905</v>
      </c>
      <c r="J1681" t="s">
        <v>1509</v>
      </c>
      <c r="K1681" t="s">
        <v>1260</v>
      </c>
      <c r="L1681">
        <v>1748</v>
      </c>
      <c r="M1681">
        <v>1761</v>
      </c>
      <c r="N1681">
        <v>300</v>
      </c>
      <c r="O1681" t="s">
        <v>1239</v>
      </c>
      <c r="P1681">
        <v>0.635056048701509</v>
      </c>
      <c r="Q1681">
        <v>0.835098292932133</v>
      </c>
      <c r="R1681">
        <v>6.8619267104071097E-2</v>
      </c>
      <c r="S1681">
        <v>6.8191375930508003E-2</v>
      </c>
      <c r="T1681">
        <v>-0.17244936944709</v>
      </c>
      <c r="U1681">
        <v>0.17244936944709</v>
      </c>
      <c r="V1681">
        <v>0.69105294058604105</v>
      </c>
      <c r="W1681">
        <v>-0.49</v>
      </c>
      <c r="X1681">
        <v>13.93</v>
      </c>
      <c r="Y1681">
        <v>-494623</v>
      </c>
      <c r="Z1681">
        <v>-24731</v>
      </c>
      <c r="AA1681">
        <v>-1.5</v>
      </c>
      <c r="AB1681">
        <v>20</v>
      </c>
      <c r="AC1681">
        <v>4</v>
      </c>
      <c r="AD1681">
        <v>16</v>
      </c>
      <c r="AE1681">
        <v>20</v>
      </c>
      <c r="AF1681">
        <v>11</v>
      </c>
      <c r="AG1681">
        <v>4</v>
      </c>
      <c r="AH1681">
        <v>11</v>
      </c>
      <c r="AI1681">
        <v>5</v>
      </c>
    </row>
    <row r="1682" spans="1:35" x14ac:dyDescent="0.2">
      <c r="A1682" s="102">
        <v>99</v>
      </c>
      <c r="B1682">
        <v>3258</v>
      </c>
      <c r="C1682" t="s">
        <v>1917</v>
      </c>
      <c r="D1682" t="s">
        <v>1260</v>
      </c>
      <c r="E1682">
        <v>6000</v>
      </c>
      <c r="F1682">
        <v>6010</v>
      </c>
      <c r="G1682">
        <v>100</v>
      </c>
      <c r="H1682" t="s">
        <v>1239</v>
      </c>
      <c r="I1682">
        <v>3626</v>
      </c>
      <c r="J1682" t="s">
        <v>1420</v>
      </c>
      <c r="K1682" t="s">
        <v>1241</v>
      </c>
      <c r="L1682">
        <v>7010</v>
      </c>
      <c r="M1682">
        <v>6980</v>
      </c>
      <c r="N1682">
        <v>100</v>
      </c>
      <c r="O1682" t="s">
        <v>1242</v>
      </c>
      <c r="P1682">
        <v>0.76875375969153503</v>
      </c>
      <c r="Q1682">
        <v>0.94417800094437199</v>
      </c>
      <c r="R1682">
        <v>0.381448658019859</v>
      </c>
      <c r="S1682">
        <v>3.9529430326197899E-2</v>
      </c>
      <c r="T1682">
        <v>2.1767297018427301</v>
      </c>
      <c r="U1682">
        <v>2.1767297018427301</v>
      </c>
      <c r="V1682">
        <v>1.0692062565837599</v>
      </c>
      <c r="W1682">
        <v>8.7100000000000009</v>
      </c>
      <c r="X1682">
        <v>13.9</v>
      </c>
      <c r="Y1682">
        <v>-498757</v>
      </c>
      <c r="Z1682">
        <v>-29339</v>
      </c>
      <c r="AA1682">
        <v>-1.64</v>
      </c>
      <c r="AB1682">
        <v>17</v>
      </c>
      <c r="AC1682">
        <v>3</v>
      </c>
      <c r="AD1682">
        <v>14</v>
      </c>
      <c r="AE1682">
        <v>17.649999999999999</v>
      </c>
      <c r="AF1682">
        <v>10</v>
      </c>
      <c r="AG1682">
        <v>3</v>
      </c>
      <c r="AH1682">
        <v>8</v>
      </c>
      <c r="AI1682">
        <v>6</v>
      </c>
    </row>
    <row r="1683" spans="1:35" x14ac:dyDescent="0.2">
      <c r="A1683" s="102">
        <v>1005</v>
      </c>
      <c r="B1683">
        <v>2001</v>
      </c>
      <c r="C1683" t="s">
        <v>1160</v>
      </c>
      <c r="D1683" t="s">
        <v>1266</v>
      </c>
      <c r="E1683">
        <v>1630</v>
      </c>
      <c r="F1683">
        <v>1606</v>
      </c>
      <c r="G1683">
        <v>600</v>
      </c>
      <c r="H1683" t="s">
        <v>1239</v>
      </c>
      <c r="I1683">
        <v>9603</v>
      </c>
      <c r="J1683" t="s">
        <v>1412</v>
      </c>
      <c r="K1683" t="s">
        <v>1253</v>
      </c>
      <c r="L1683">
        <v>2318</v>
      </c>
      <c r="M1683">
        <v>2329</v>
      </c>
      <c r="N1683">
        <v>400</v>
      </c>
      <c r="O1683" t="s">
        <v>1242</v>
      </c>
      <c r="P1683">
        <v>0.86385133131587299</v>
      </c>
      <c r="Q1683">
        <v>0.85855758189410902</v>
      </c>
      <c r="R1683">
        <v>6.6932258306101203E-3</v>
      </c>
      <c r="S1683">
        <v>6.2483997716805198E-2</v>
      </c>
      <c r="T1683">
        <v>2.35887720051086</v>
      </c>
      <c r="U1683">
        <v>2.35887720051086</v>
      </c>
      <c r="V1683">
        <v>1.82145006375937</v>
      </c>
      <c r="W1683">
        <v>13.87</v>
      </c>
      <c r="X1683">
        <v>3.43</v>
      </c>
      <c r="Y1683">
        <v>-506048</v>
      </c>
      <c r="Z1683">
        <v>-20242</v>
      </c>
      <c r="AA1683">
        <v>-1.1200000000000001</v>
      </c>
      <c r="AB1683">
        <v>25</v>
      </c>
      <c r="AC1683">
        <v>8</v>
      </c>
      <c r="AD1683">
        <v>17</v>
      </c>
      <c r="AE1683">
        <v>32</v>
      </c>
      <c r="AF1683">
        <v>13</v>
      </c>
      <c r="AG1683">
        <v>4</v>
      </c>
      <c r="AH1683">
        <v>10</v>
      </c>
      <c r="AI1683">
        <v>11</v>
      </c>
    </row>
    <row r="1684" spans="1:35" x14ac:dyDescent="0.2">
      <c r="A1684" s="102">
        <v>396</v>
      </c>
      <c r="B1684">
        <v>2371</v>
      </c>
      <c r="C1684" t="s">
        <v>589</v>
      </c>
      <c r="D1684" t="s">
        <v>1253</v>
      </c>
      <c r="E1684">
        <v>2673</v>
      </c>
      <c r="F1684">
        <v>2675</v>
      </c>
      <c r="G1684">
        <v>400</v>
      </c>
      <c r="H1684" t="s">
        <v>1242</v>
      </c>
      <c r="I1684">
        <v>4739</v>
      </c>
      <c r="J1684" t="s">
        <v>1291</v>
      </c>
      <c r="K1684" t="s">
        <v>1241</v>
      </c>
      <c r="L1684">
        <v>3195</v>
      </c>
      <c r="M1684">
        <v>3265</v>
      </c>
      <c r="N1684">
        <v>300</v>
      </c>
      <c r="O1684" t="s">
        <v>1239</v>
      </c>
      <c r="P1684">
        <v>0.86918178790191203</v>
      </c>
      <c r="Q1684">
        <v>0.90746537027659802</v>
      </c>
      <c r="R1684">
        <v>1.58401307230632E-3</v>
      </c>
      <c r="S1684">
        <v>1.6094856610262699E-2</v>
      </c>
      <c r="T1684">
        <v>-2.8545495462688599</v>
      </c>
      <c r="U1684">
        <v>2.8545495462688599</v>
      </c>
      <c r="V1684">
        <v>2.28191437140838</v>
      </c>
      <c r="W1684">
        <v>-8.51</v>
      </c>
      <c r="X1684">
        <v>9.24</v>
      </c>
      <c r="Y1684">
        <v>-527561</v>
      </c>
      <c r="Z1684">
        <v>-29309</v>
      </c>
      <c r="AA1684">
        <v>-1.49</v>
      </c>
      <c r="AB1684">
        <v>18</v>
      </c>
      <c r="AC1684">
        <v>5</v>
      </c>
      <c r="AD1684">
        <v>13</v>
      </c>
      <c r="AE1684">
        <v>27.78</v>
      </c>
      <c r="AF1684">
        <v>10</v>
      </c>
      <c r="AG1684">
        <v>5</v>
      </c>
      <c r="AH1684">
        <v>10</v>
      </c>
      <c r="AI1684">
        <v>3</v>
      </c>
    </row>
    <row r="1685" spans="1:35" x14ac:dyDescent="0.2">
      <c r="A1685" s="102">
        <v>549</v>
      </c>
      <c r="B1685">
        <v>3436</v>
      </c>
      <c r="C1685" t="s">
        <v>1491</v>
      </c>
      <c r="D1685" t="s">
        <v>1436</v>
      </c>
      <c r="E1685">
        <v>1853</v>
      </c>
      <c r="F1685">
        <v>1883</v>
      </c>
      <c r="G1685">
        <v>500</v>
      </c>
      <c r="H1685" t="s">
        <v>1239</v>
      </c>
      <c r="I1685">
        <v>6952</v>
      </c>
      <c r="J1685" t="s">
        <v>437</v>
      </c>
      <c r="K1685" t="s">
        <v>1244</v>
      </c>
      <c r="L1685">
        <v>2009</v>
      </c>
      <c r="M1685">
        <v>2032</v>
      </c>
      <c r="N1685">
        <v>500</v>
      </c>
      <c r="O1685" t="s">
        <v>1242</v>
      </c>
      <c r="P1685">
        <v>0.54420152633105401</v>
      </c>
      <c r="Q1685">
        <v>0.89733867063776096</v>
      </c>
      <c r="R1685">
        <v>0.105443570565334</v>
      </c>
      <c r="S1685">
        <v>2.49737305379795E-4</v>
      </c>
      <c r="T1685">
        <v>1.2132392822315301</v>
      </c>
      <c r="U1685">
        <v>1.2132392822315301</v>
      </c>
      <c r="V1685">
        <v>1.45153307892502</v>
      </c>
      <c r="W1685">
        <v>7.63</v>
      </c>
      <c r="X1685">
        <v>7.33</v>
      </c>
      <c r="Y1685">
        <v>-531945</v>
      </c>
      <c r="Z1685">
        <v>-26597</v>
      </c>
      <c r="AA1685">
        <v>-1.39</v>
      </c>
      <c r="AB1685">
        <v>20</v>
      </c>
      <c r="AC1685">
        <v>7</v>
      </c>
      <c r="AD1685">
        <v>13</v>
      </c>
      <c r="AE1685">
        <v>35</v>
      </c>
      <c r="AF1685">
        <v>7</v>
      </c>
      <c r="AG1685">
        <v>6</v>
      </c>
      <c r="AH1685">
        <v>12</v>
      </c>
      <c r="AI1685">
        <v>2</v>
      </c>
    </row>
    <row r="1686" spans="1:35" x14ac:dyDescent="0.2">
      <c r="A1686" s="102">
        <v>904</v>
      </c>
      <c r="B1686">
        <v>4114</v>
      </c>
      <c r="C1686" t="s">
        <v>1391</v>
      </c>
      <c r="D1686" t="s">
        <v>1263</v>
      </c>
      <c r="E1686">
        <v>5830</v>
      </c>
      <c r="F1686">
        <v>5800</v>
      </c>
      <c r="G1686">
        <v>100</v>
      </c>
      <c r="H1686" t="s">
        <v>1239</v>
      </c>
      <c r="I1686">
        <v>9956</v>
      </c>
      <c r="J1686" t="s">
        <v>1194</v>
      </c>
      <c r="K1686" t="s">
        <v>1264</v>
      </c>
      <c r="L1686">
        <v>1750</v>
      </c>
      <c r="M1686">
        <v>1724</v>
      </c>
      <c r="N1686">
        <v>300</v>
      </c>
      <c r="O1686" t="s">
        <v>1242</v>
      </c>
      <c r="P1686">
        <v>0.85757140618538896</v>
      </c>
      <c r="Q1686">
        <v>0.86727866428869804</v>
      </c>
      <c r="R1686">
        <v>0.13278908122927599</v>
      </c>
      <c r="S1686">
        <v>1.54187619852292E-2</v>
      </c>
      <c r="T1686">
        <v>0.603442248806635</v>
      </c>
      <c r="U1686">
        <v>0.603442248806635</v>
      </c>
      <c r="V1686">
        <v>0.312603241617886</v>
      </c>
      <c r="W1686">
        <v>1.9</v>
      </c>
      <c r="X1686">
        <v>10.83</v>
      </c>
      <c r="Y1686">
        <v>-533475</v>
      </c>
      <c r="Z1686">
        <v>-33342</v>
      </c>
      <c r="AA1686">
        <v>-2.27</v>
      </c>
      <c r="AB1686">
        <v>16</v>
      </c>
      <c r="AC1686">
        <v>3</v>
      </c>
      <c r="AD1686">
        <v>13</v>
      </c>
      <c r="AE1686">
        <v>18.75</v>
      </c>
      <c r="AF1686">
        <v>12</v>
      </c>
      <c r="AG1686">
        <v>1</v>
      </c>
      <c r="AH1686">
        <v>8</v>
      </c>
      <c r="AI1686">
        <v>7</v>
      </c>
    </row>
    <row r="1687" spans="1:35" x14ac:dyDescent="0.2">
      <c r="A1687" s="102">
        <v>1139</v>
      </c>
      <c r="B1687">
        <v>2730</v>
      </c>
      <c r="C1687" t="s">
        <v>602</v>
      </c>
      <c r="D1687" t="s">
        <v>1264</v>
      </c>
      <c r="E1687">
        <v>999</v>
      </c>
      <c r="F1687">
        <v>976</v>
      </c>
      <c r="G1687">
        <v>600</v>
      </c>
      <c r="H1687" t="s">
        <v>1242</v>
      </c>
      <c r="I1687">
        <v>3141</v>
      </c>
      <c r="J1687" t="s">
        <v>1389</v>
      </c>
      <c r="K1687" t="s">
        <v>1264</v>
      </c>
      <c r="L1687">
        <v>6370</v>
      </c>
      <c r="M1687">
        <v>6320</v>
      </c>
      <c r="N1687">
        <v>100</v>
      </c>
      <c r="O1687" t="s">
        <v>1239</v>
      </c>
      <c r="P1687">
        <v>0.67998926546790495</v>
      </c>
      <c r="Q1687">
        <v>0.84867036148251496</v>
      </c>
      <c r="R1687">
        <v>0.16902881286530599</v>
      </c>
      <c r="S1687">
        <v>2.40200236096073E-2</v>
      </c>
      <c r="T1687">
        <v>-2.62892435155057</v>
      </c>
      <c r="U1687">
        <v>2.62892435155057</v>
      </c>
      <c r="V1687">
        <v>2.6311109792976102</v>
      </c>
      <c r="W1687">
        <v>-14.45</v>
      </c>
      <c r="X1687">
        <v>7.34</v>
      </c>
      <c r="Y1687">
        <v>-573609</v>
      </c>
      <c r="Z1687">
        <v>-30190</v>
      </c>
      <c r="AA1687">
        <v>-1.56</v>
      </c>
      <c r="AB1687">
        <v>19</v>
      </c>
      <c r="AC1687">
        <v>6</v>
      </c>
      <c r="AD1687">
        <v>13</v>
      </c>
      <c r="AE1687">
        <v>31.58</v>
      </c>
      <c r="AF1687">
        <v>11</v>
      </c>
      <c r="AG1687">
        <v>3</v>
      </c>
      <c r="AH1687">
        <v>10</v>
      </c>
      <c r="AI1687">
        <v>6</v>
      </c>
    </row>
    <row r="1688" spans="1:35" x14ac:dyDescent="0.2">
      <c r="A1688" s="102">
        <v>60</v>
      </c>
      <c r="B1688">
        <v>5301</v>
      </c>
      <c r="C1688" t="s">
        <v>698</v>
      </c>
      <c r="D1688" t="s">
        <v>1238</v>
      </c>
      <c r="E1688">
        <v>966</v>
      </c>
      <c r="F1688">
        <v>1001</v>
      </c>
      <c r="G1688">
        <v>1000</v>
      </c>
      <c r="H1688" t="s">
        <v>1239</v>
      </c>
      <c r="I1688">
        <v>9506</v>
      </c>
      <c r="J1688" t="s">
        <v>1295</v>
      </c>
      <c r="K1688" t="s">
        <v>1296</v>
      </c>
      <c r="L1688">
        <v>1000</v>
      </c>
      <c r="M1688">
        <v>995</v>
      </c>
      <c r="N1688">
        <v>1000</v>
      </c>
      <c r="O1688" t="s">
        <v>1242</v>
      </c>
      <c r="P1688">
        <v>0.89232733641631601</v>
      </c>
      <c r="Q1688">
        <v>0.95278987092026302</v>
      </c>
      <c r="R1688">
        <v>0.128352468333611</v>
      </c>
      <c r="S1688" s="15">
        <v>7.2396231306478301E-5</v>
      </c>
      <c r="T1688">
        <v>0.4436452305079</v>
      </c>
      <c r="U1688">
        <v>0.4436452305079</v>
      </c>
      <c r="V1688">
        <v>4.4987798228162602E-2</v>
      </c>
      <c r="W1688">
        <v>1.06</v>
      </c>
      <c r="X1688">
        <v>0.6</v>
      </c>
      <c r="Y1688">
        <v>-586392</v>
      </c>
      <c r="Z1688">
        <v>-24433</v>
      </c>
      <c r="AA1688">
        <v>-1.24</v>
      </c>
      <c r="AB1688">
        <v>24</v>
      </c>
      <c r="AC1688">
        <v>9</v>
      </c>
      <c r="AD1688">
        <v>15</v>
      </c>
      <c r="AE1688">
        <v>37.5</v>
      </c>
      <c r="AF1688">
        <v>8</v>
      </c>
      <c r="AG1688">
        <v>8</v>
      </c>
      <c r="AH1688">
        <v>14</v>
      </c>
      <c r="AI1688">
        <v>2</v>
      </c>
    </row>
    <row r="1689" spans="1:35" x14ac:dyDescent="0.2">
      <c r="A1689" s="102">
        <v>1518</v>
      </c>
      <c r="B1689">
        <v>4114</v>
      </c>
      <c r="C1689" t="s">
        <v>1391</v>
      </c>
      <c r="D1689" t="s">
        <v>1263</v>
      </c>
      <c r="E1689">
        <v>5830</v>
      </c>
      <c r="F1689">
        <v>5800</v>
      </c>
      <c r="G1689">
        <v>100</v>
      </c>
      <c r="H1689" t="s">
        <v>1242</v>
      </c>
      <c r="I1689">
        <v>7181</v>
      </c>
      <c r="J1689" t="s">
        <v>61</v>
      </c>
      <c r="K1689" t="s">
        <v>1418</v>
      </c>
      <c r="L1689">
        <v>1780</v>
      </c>
      <c r="M1689">
        <v>1783</v>
      </c>
      <c r="N1689">
        <v>300</v>
      </c>
      <c r="O1689" t="s">
        <v>1239</v>
      </c>
      <c r="P1689">
        <v>0.57370135673831402</v>
      </c>
      <c r="Q1689">
        <v>0.81743854787302195</v>
      </c>
      <c r="R1689">
        <v>0.307795160333171</v>
      </c>
      <c r="S1689">
        <v>1.24784251138409E-2</v>
      </c>
      <c r="T1689">
        <v>-1.4985002146769699</v>
      </c>
      <c r="U1689">
        <v>1.4985002146769699</v>
      </c>
      <c r="V1689">
        <v>1.3574134999348799</v>
      </c>
      <c r="W1689">
        <v>-8.48</v>
      </c>
      <c r="X1689">
        <v>7.78</v>
      </c>
      <c r="Y1689">
        <v>-590972</v>
      </c>
      <c r="Z1689">
        <v>-34763</v>
      </c>
      <c r="AA1689">
        <v>-2.25</v>
      </c>
      <c r="AB1689">
        <v>17</v>
      </c>
      <c r="AC1689">
        <v>3</v>
      </c>
      <c r="AD1689">
        <v>14</v>
      </c>
      <c r="AE1689">
        <v>17.649999999999999</v>
      </c>
      <c r="AF1689">
        <v>11</v>
      </c>
      <c r="AG1689">
        <v>0</v>
      </c>
      <c r="AH1689">
        <v>9</v>
      </c>
      <c r="AI1689">
        <v>8</v>
      </c>
    </row>
    <row r="1690" spans="1:35" x14ac:dyDescent="0.2">
      <c r="A1690" s="102">
        <v>1507</v>
      </c>
      <c r="B1690">
        <v>5020</v>
      </c>
      <c r="C1690" t="s">
        <v>1573</v>
      </c>
      <c r="D1690" t="s">
        <v>1500</v>
      </c>
      <c r="E1690">
        <v>460.9</v>
      </c>
      <c r="F1690">
        <v>464.7</v>
      </c>
      <c r="G1690">
        <v>2300</v>
      </c>
      <c r="H1690" t="s">
        <v>1239</v>
      </c>
      <c r="I1690">
        <v>5703</v>
      </c>
      <c r="J1690" t="s">
        <v>219</v>
      </c>
      <c r="K1690" t="s">
        <v>1254</v>
      </c>
      <c r="L1690">
        <v>207</v>
      </c>
      <c r="M1690">
        <v>205</v>
      </c>
      <c r="N1690">
        <v>5200</v>
      </c>
      <c r="O1690" t="s">
        <v>1242</v>
      </c>
      <c r="P1690">
        <v>0.81665378562580404</v>
      </c>
      <c r="Q1690">
        <v>0.81836066976124899</v>
      </c>
      <c r="R1690">
        <v>0.27184737827130601</v>
      </c>
      <c r="S1690">
        <v>1.04117339364172E-2</v>
      </c>
      <c r="T1690">
        <v>0.98802149430442399</v>
      </c>
      <c r="U1690">
        <v>0.98802149430442399</v>
      </c>
      <c r="V1690">
        <v>0.26503750532030201</v>
      </c>
      <c r="W1690">
        <v>2.96</v>
      </c>
      <c r="X1690">
        <v>0.26</v>
      </c>
      <c r="Y1690">
        <v>-625248</v>
      </c>
      <c r="Z1690">
        <v>-29774</v>
      </c>
      <c r="AA1690">
        <v>-1.4</v>
      </c>
      <c r="AB1690">
        <v>21</v>
      </c>
      <c r="AC1690">
        <v>4</v>
      </c>
      <c r="AD1690">
        <v>17</v>
      </c>
      <c r="AE1690">
        <v>19.05</v>
      </c>
      <c r="AF1690">
        <v>10</v>
      </c>
      <c r="AG1690">
        <v>4</v>
      </c>
      <c r="AH1690">
        <v>13</v>
      </c>
      <c r="AI1690">
        <v>4</v>
      </c>
    </row>
    <row r="1691" spans="1:35" x14ac:dyDescent="0.2">
      <c r="A1691" s="102">
        <v>1551</v>
      </c>
      <c r="B1691">
        <v>2502</v>
      </c>
      <c r="C1691" t="s">
        <v>1336</v>
      </c>
      <c r="D1691" t="s">
        <v>1266</v>
      </c>
      <c r="E1691">
        <v>4583</v>
      </c>
      <c r="F1691">
        <v>4496</v>
      </c>
      <c r="G1691">
        <v>200</v>
      </c>
      <c r="H1691" t="s">
        <v>1239</v>
      </c>
      <c r="I1691">
        <v>3668</v>
      </c>
      <c r="J1691" t="s">
        <v>652</v>
      </c>
      <c r="K1691" t="s">
        <v>1241</v>
      </c>
      <c r="L1691">
        <v>884</v>
      </c>
      <c r="M1691">
        <v>892</v>
      </c>
      <c r="N1691">
        <v>1000</v>
      </c>
      <c r="O1691" t="s">
        <v>1242</v>
      </c>
      <c r="P1691">
        <v>0.59297465726656595</v>
      </c>
      <c r="Q1691">
        <v>0.81493976225396803</v>
      </c>
      <c r="R1691">
        <v>0.201044760512227</v>
      </c>
      <c r="S1691" s="15">
        <v>2.3588002219457099E-3</v>
      </c>
      <c r="T1691">
        <v>1.6586176187005099</v>
      </c>
      <c r="U1691">
        <v>1.6586176187005099</v>
      </c>
      <c r="V1691">
        <v>2.04562171187772</v>
      </c>
      <c r="W1691">
        <v>13.09</v>
      </c>
      <c r="X1691">
        <v>0.8</v>
      </c>
      <c r="Y1691">
        <v>-634402</v>
      </c>
      <c r="Z1691">
        <v>-26433</v>
      </c>
      <c r="AA1691">
        <v>-1.1499999999999999</v>
      </c>
      <c r="AB1691">
        <v>24</v>
      </c>
      <c r="AC1691">
        <v>11</v>
      </c>
      <c r="AD1691">
        <v>13</v>
      </c>
      <c r="AE1691">
        <v>45.83</v>
      </c>
      <c r="AF1691">
        <v>10</v>
      </c>
      <c r="AG1691">
        <v>10</v>
      </c>
      <c r="AH1691">
        <v>8</v>
      </c>
      <c r="AI1691">
        <v>6</v>
      </c>
    </row>
    <row r="1692" spans="1:35" x14ac:dyDescent="0.2">
      <c r="A1692" s="102">
        <v>49</v>
      </c>
      <c r="B1692">
        <v>6920</v>
      </c>
      <c r="C1692" t="s">
        <v>1243</v>
      </c>
      <c r="D1692" t="s">
        <v>1244</v>
      </c>
      <c r="E1692">
        <v>5160</v>
      </c>
      <c r="F1692">
        <v>5360</v>
      </c>
      <c r="G1692">
        <v>200</v>
      </c>
      <c r="H1692" t="s">
        <v>1239</v>
      </c>
      <c r="I1692">
        <v>8572</v>
      </c>
      <c r="J1692" t="s">
        <v>1207</v>
      </c>
      <c r="K1692" t="s">
        <v>1245</v>
      </c>
      <c r="L1692">
        <v>497</v>
      </c>
      <c r="M1692">
        <v>494</v>
      </c>
      <c r="N1692">
        <v>2200</v>
      </c>
      <c r="O1692" t="s">
        <v>1242</v>
      </c>
      <c r="P1692">
        <v>0.87459083154692796</v>
      </c>
      <c r="Q1692">
        <v>0.95495456936881296</v>
      </c>
      <c r="R1692">
        <v>0.16001633775092799</v>
      </c>
      <c r="S1692">
        <v>7.4968951152875399E-2</v>
      </c>
      <c r="T1692">
        <v>0.44660345544410401</v>
      </c>
      <c r="U1692">
        <v>0.44660345544410401</v>
      </c>
      <c r="V1692">
        <v>0.22984213281266799</v>
      </c>
      <c r="W1692">
        <v>2.91</v>
      </c>
      <c r="X1692">
        <v>1.38</v>
      </c>
      <c r="Y1692">
        <v>-635941</v>
      </c>
      <c r="Z1692">
        <v>-24459</v>
      </c>
      <c r="AA1692">
        <v>-1.2</v>
      </c>
      <c r="AB1692">
        <v>26</v>
      </c>
      <c r="AC1692">
        <v>11</v>
      </c>
      <c r="AD1692">
        <v>15</v>
      </c>
      <c r="AE1692">
        <v>42.31</v>
      </c>
      <c r="AF1692">
        <v>8</v>
      </c>
      <c r="AG1692">
        <v>10</v>
      </c>
      <c r="AH1692">
        <v>14</v>
      </c>
      <c r="AI1692">
        <v>2</v>
      </c>
    </row>
    <row r="1693" spans="1:35" x14ac:dyDescent="0.2">
      <c r="A1693" s="102">
        <v>1458</v>
      </c>
      <c r="B1693">
        <v>5019</v>
      </c>
      <c r="C1693" t="s">
        <v>1499</v>
      </c>
      <c r="D1693" t="s">
        <v>1500</v>
      </c>
      <c r="E1693">
        <v>2813</v>
      </c>
      <c r="F1693">
        <v>2851</v>
      </c>
      <c r="G1693">
        <v>300</v>
      </c>
      <c r="H1693" t="s">
        <v>1239</v>
      </c>
      <c r="I1693">
        <v>9531</v>
      </c>
      <c r="J1693" t="s">
        <v>1911</v>
      </c>
      <c r="K1693" t="s">
        <v>1296</v>
      </c>
      <c r="L1693">
        <v>2321</v>
      </c>
      <c r="M1693">
        <v>2336.5</v>
      </c>
      <c r="N1693">
        <v>400</v>
      </c>
      <c r="O1693" t="s">
        <v>1242</v>
      </c>
      <c r="P1693">
        <v>0.84306305409504001</v>
      </c>
      <c r="Q1693">
        <v>0.82302735137608596</v>
      </c>
      <c r="R1693">
        <v>0.201972073863185</v>
      </c>
      <c r="S1693">
        <v>4.7793767708468403E-2</v>
      </c>
      <c r="T1693">
        <v>1.51955663763477</v>
      </c>
      <c r="U1693">
        <v>1.51955663763477</v>
      </c>
      <c r="V1693">
        <v>1.6101729994155101</v>
      </c>
      <c r="W1693">
        <v>4.88</v>
      </c>
      <c r="X1693">
        <v>9.27</v>
      </c>
      <c r="Y1693">
        <v>-639023</v>
      </c>
      <c r="Z1693">
        <v>-39939</v>
      </c>
      <c r="AA1693">
        <v>-2.16</v>
      </c>
      <c r="AB1693">
        <v>16</v>
      </c>
      <c r="AC1693">
        <v>4</v>
      </c>
      <c r="AD1693">
        <v>12</v>
      </c>
      <c r="AE1693">
        <v>25</v>
      </c>
      <c r="AF1693">
        <v>9</v>
      </c>
      <c r="AG1693">
        <v>3</v>
      </c>
      <c r="AH1693">
        <v>12</v>
      </c>
      <c r="AI1693">
        <v>1</v>
      </c>
    </row>
    <row r="1694" spans="1:35" x14ac:dyDescent="0.2">
      <c r="A1694" s="102">
        <v>1619</v>
      </c>
      <c r="B1694">
        <v>3668</v>
      </c>
      <c r="C1694" t="s">
        <v>652</v>
      </c>
      <c r="D1694" t="s">
        <v>1241</v>
      </c>
      <c r="E1694">
        <v>884</v>
      </c>
      <c r="F1694">
        <v>892</v>
      </c>
      <c r="G1694">
        <v>1000</v>
      </c>
      <c r="H1694" t="s">
        <v>1242</v>
      </c>
      <c r="I1694">
        <v>6845</v>
      </c>
      <c r="J1694" t="s">
        <v>1472</v>
      </c>
      <c r="K1694" t="s">
        <v>1244</v>
      </c>
      <c r="L1694">
        <v>2852</v>
      </c>
      <c r="M1694">
        <v>2861</v>
      </c>
      <c r="N1694">
        <v>300</v>
      </c>
      <c r="O1694" t="s">
        <v>1239</v>
      </c>
      <c r="P1694">
        <v>0.82935984451256395</v>
      </c>
      <c r="Q1694">
        <v>0.80791073160911597</v>
      </c>
      <c r="R1694">
        <v>7.6685311534467296E-2</v>
      </c>
      <c r="S1694">
        <v>1.99348921497597E-2</v>
      </c>
      <c r="T1694">
        <v>-2.1754130253528401</v>
      </c>
      <c r="U1694">
        <v>2.1754130253528401</v>
      </c>
      <c r="V1694">
        <v>2.1240781425976398</v>
      </c>
      <c r="W1694">
        <v>-21.86</v>
      </c>
      <c r="X1694">
        <v>3.93</v>
      </c>
      <c r="Y1694">
        <v>-669560</v>
      </c>
      <c r="Z1694">
        <v>-33478</v>
      </c>
      <c r="AA1694">
        <v>-1.92</v>
      </c>
      <c r="AB1694">
        <v>20</v>
      </c>
      <c r="AC1694">
        <v>7</v>
      </c>
      <c r="AD1694">
        <v>13</v>
      </c>
      <c r="AE1694">
        <v>35</v>
      </c>
      <c r="AF1694">
        <v>9</v>
      </c>
      <c r="AG1694">
        <v>7</v>
      </c>
      <c r="AH1694">
        <v>8</v>
      </c>
      <c r="AI1694">
        <v>5</v>
      </c>
    </row>
    <row r="1695" spans="1:35" x14ac:dyDescent="0.2">
      <c r="A1695" s="102">
        <v>1144</v>
      </c>
      <c r="B1695">
        <v>7278</v>
      </c>
      <c r="C1695" t="s">
        <v>43</v>
      </c>
      <c r="D1695" t="s">
        <v>1256</v>
      </c>
      <c r="E1695">
        <v>2182</v>
      </c>
      <c r="F1695">
        <v>2099</v>
      </c>
      <c r="G1695">
        <v>500</v>
      </c>
      <c r="H1695" t="s">
        <v>1242</v>
      </c>
      <c r="I1695">
        <v>8358</v>
      </c>
      <c r="J1695" t="s">
        <v>1512</v>
      </c>
      <c r="K1695" t="s">
        <v>1294</v>
      </c>
      <c r="L1695">
        <v>428</v>
      </c>
      <c r="M1695">
        <v>435</v>
      </c>
      <c r="N1695">
        <v>2400</v>
      </c>
      <c r="O1695" t="s">
        <v>1239</v>
      </c>
      <c r="P1695">
        <v>0.84499729567961901</v>
      </c>
      <c r="Q1695">
        <v>0.84847539510331904</v>
      </c>
      <c r="R1695">
        <v>4.9062876765532802E-2</v>
      </c>
      <c r="S1695">
        <v>5.5826385889059797E-2</v>
      </c>
      <c r="T1695">
        <v>-0.33932115043313898</v>
      </c>
      <c r="U1695">
        <v>0.33932115043313898</v>
      </c>
      <c r="V1695">
        <v>3.9474559432165997E-2</v>
      </c>
      <c r="W1695">
        <v>-2.39</v>
      </c>
      <c r="X1695">
        <v>0.52</v>
      </c>
      <c r="Y1695">
        <v>-828221</v>
      </c>
      <c r="Z1695">
        <v>-34509</v>
      </c>
      <c r="AA1695">
        <v>-1.62</v>
      </c>
      <c r="AB1695">
        <v>24</v>
      </c>
      <c r="AC1695">
        <v>9</v>
      </c>
      <c r="AD1695">
        <v>15</v>
      </c>
      <c r="AE1695">
        <v>37.5</v>
      </c>
      <c r="AF1695">
        <v>10</v>
      </c>
      <c r="AG1695">
        <v>7</v>
      </c>
      <c r="AH1695">
        <v>12</v>
      </c>
      <c r="AI1695">
        <v>5</v>
      </c>
    </row>
    <row r="1696" spans="1:35" x14ac:dyDescent="0.2">
      <c r="A1696" s="102">
        <v>568</v>
      </c>
      <c r="B1696">
        <v>3668</v>
      </c>
      <c r="C1696" t="s">
        <v>652</v>
      </c>
      <c r="D1696" t="s">
        <v>1241</v>
      </c>
      <c r="E1696">
        <v>884</v>
      </c>
      <c r="F1696">
        <v>892</v>
      </c>
      <c r="G1696">
        <v>1100</v>
      </c>
      <c r="H1696" t="s">
        <v>1242</v>
      </c>
      <c r="I1696">
        <v>4612</v>
      </c>
      <c r="J1696" t="s">
        <v>678</v>
      </c>
      <c r="K1696" t="s">
        <v>1263</v>
      </c>
      <c r="L1696">
        <v>4815</v>
      </c>
      <c r="M1696">
        <v>4950</v>
      </c>
      <c r="N1696">
        <v>200</v>
      </c>
      <c r="O1696" t="s">
        <v>1239</v>
      </c>
      <c r="P1696">
        <v>0.69847594785280498</v>
      </c>
      <c r="Q1696">
        <v>0.89616011256615102</v>
      </c>
      <c r="R1696">
        <v>0.15864980583456501</v>
      </c>
      <c r="S1696">
        <v>3.7876376184298302E-2</v>
      </c>
      <c r="T1696">
        <v>-1.79430465290945</v>
      </c>
      <c r="U1696">
        <v>1.79430465290945</v>
      </c>
      <c r="V1696">
        <v>1.66046945019411</v>
      </c>
      <c r="W1696">
        <v>-15.49</v>
      </c>
      <c r="X1696">
        <v>0.89</v>
      </c>
      <c r="Y1696">
        <v>-829211</v>
      </c>
      <c r="Z1696">
        <v>-31893</v>
      </c>
      <c r="AA1696">
        <v>-1.48</v>
      </c>
      <c r="AB1696">
        <v>26</v>
      </c>
      <c r="AC1696">
        <v>11</v>
      </c>
      <c r="AD1696">
        <v>15</v>
      </c>
      <c r="AE1696">
        <v>42.31</v>
      </c>
      <c r="AF1696">
        <v>8</v>
      </c>
      <c r="AG1696">
        <v>11</v>
      </c>
      <c r="AH1696">
        <v>14</v>
      </c>
      <c r="AI1696">
        <v>1</v>
      </c>
    </row>
    <row r="1697" spans="1:35" x14ac:dyDescent="0.2">
      <c r="A1697" s="102">
        <v>1123</v>
      </c>
      <c r="B1697">
        <v>4004</v>
      </c>
      <c r="C1697" t="s">
        <v>1431</v>
      </c>
      <c r="D1697" t="s">
        <v>1263</v>
      </c>
      <c r="E1697">
        <v>2506</v>
      </c>
      <c r="F1697">
        <v>2572</v>
      </c>
      <c r="G1697">
        <v>400</v>
      </c>
      <c r="H1697" t="s">
        <v>1242</v>
      </c>
      <c r="I1697">
        <v>9501</v>
      </c>
      <c r="J1697" t="s">
        <v>1298</v>
      </c>
      <c r="K1697" t="s">
        <v>1296</v>
      </c>
      <c r="L1697">
        <v>425</v>
      </c>
      <c r="M1697">
        <v>428</v>
      </c>
      <c r="N1697">
        <v>2400</v>
      </c>
      <c r="O1697" t="s">
        <v>1239</v>
      </c>
      <c r="P1697">
        <v>0.88694410932145096</v>
      </c>
      <c r="Q1697">
        <v>0.84961641512019503</v>
      </c>
      <c r="R1697">
        <v>0.13007670447975</v>
      </c>
      <c r="S1697">
        <v>5.8167394336602403E-2</v>
      </c>
      <c r="T1697">
        <v>-1.31431189616922</v>
      </c>
      <c r="U1697">
        <v>1.31431189616922</v>
      </c>
      <c r="V1697">
        <v>0.785559243668152</v>
      </c>
      <c r="W1697">
        <v>-3.68</v>
      </c>
      <c r="X1697">
        <v>0.16</v>
      </c>
      <c r="Y1697">
        <v>-912364</v>
      </c>
      <c r="Z1697">
        <v>-27647</v>
      </c>
      <c r="AA1697">
        <v>-1.59</v>
      </c>
      <c r="AB1697">
        <v>33</v>
      </c>
      <c r="AC1697">
        <v>10</v>
      </c>
      <c r="AD1697">
        <v>23</v>
      </c>
      <c r="AE1697">
        <v>30.3</v>
      </c>
      <c r="AF1697">
        <v>9</v>
      </c>
      <c r="AG1697">
        <v>9</v>
      </c>
      <c r="AH1697">
        <v>22</v>
      </c>
      <c r="AI1697">
        <v>2</v>
      </c>
    </row>
    <row r="1699" spans="1:35" x14ac:dyDescent="0.2">
      <c r="S1699" s="15"/>
    </row>
    <row r="1720" spans="19:19" x14ac:dyDescent="0.2">
      <c r="S1720" s="15"/>
    </row>
    <row r="1739" spans="19:19" x14ac:dyDescent="0.2">
      <c r="S1739" s="15"/>
    </row>
    <row r="1779" spans="18:18" x14ac:dyDescent="0.2">
      <c r="R1779" s="15"/>
    </row>
    <row r="1826" spans="18:19" x14ac:dyDescent="0.2">
      <c r="R1826" s="15"/>
    </row>
    <row r="1840" spans="18:19" x14ac:dyDescent="0.2">
      <c r="S1840" s="15"/>
    </row>
    <row r="1862" spans="19:19" x14ac:dyDescent="0.2">
      <c r="S1862" s="15"/>
    </row>
    <row r="1916" spans="16:16" x14ac:dyDescent="0.2">
      <c r="P1916" s="15"/>
    </row>
    <row r="1925" spans="18:18" x14ac:dyDescent="0.2">
      <c r="R1925" s="15"/>
    </row>
    <row r="2064" spans="18:18" x14ac:dyDescent="0.2">
      <c r="R2064" s="15"/>
    </row>
    <row r="2297" spans="18:18" x14ac:dyDescent="0.2">
      <c r="R2297" s="15"/>
    </row>
    <row r="2311" spans="19:19" x14ac:dyDescent="0.2">
      <c r="S2311" s="15"/>
    </row>
    <row r="2426" spans="19:19" x14ac:dyDescent="0.2">
      <c r="S2426" s="15"/>
    </row>
    <row r="2494" spans="19:19" x14ac:dyDescent="0.2">
      <c r="S2494" s="15"/>
    </row>
    <row r="2584" spans="18:18" x14ac:dyDescent="0.2">
      <c r="R2584" s="15"/>
    </row>
    <row r="2640" spans="18:18" x14ac:dyDescent="0.2">
      <c r="R2640" s="15"/>
    </row>
    <row r="2641" spans="18:19" x14ac:dyDescent="0.2">
      <c r="R2641" s="15"/>
      <c r="S2641" s="15"/>
    </row>
    <row r="2677" spans="18:18" x14ac:dyDescent="0.2">
      <c r="R2677" s="15"/>
    </row>
    <row r="2703" spans="18:18" x14ac:dyDescent="0.2">
      <c r="R2703" s="15"/>
    </row>
    <row r="2714" spans="18:18" x14ac:dyDescent="0.2">
      <c r="R2714" s="15"/>
    </row>
    <row r="2956" spans="18:18" x14ac:dyDescent="0.2">
      <c r="R2956" s="15"/>
    </row>
    <row r="2980" spans="18:18" x14ac:dyDescent="0.2">
      <c r="R2980" s="15"/>
    </row>
    <row r="3042" spans="19:19" x14ac:dyDescent="0.2">
      <c r="S3042" s="15"/>
    </row>
    <row r="3106" spans="18:18" x14ac:dyDescent="0.2">
      <c r="R3106" s="15"/>
    </row>
    <row r="3176" spans="18:19" x14ac:dyDescent="0.2">
      <c r="R3176" s="15"/>
      <c r="S3176" s="15"/>
    </row>
    <row r="3381" spans="18:18" x14ac:dyDescent="0.2">
      <c r="R3381" s="15"/>
    </row>
    <row r="3402" spans="19:19" x14ac:dyDescent="0.2">
      <c r="S3402" s="15"/>
    </row>
    <row r="3409" spans="18:18" x14ac:dyDescent="0.2">
      <c r="R3409" s="15"/>
    </row>
    <row r="3440" spans="18:18" x14ac:dyDescent="0.2">
      <c r="R3440" s="15"/>
    </row>
    <row r="3737" spans="19:19" x14ac:dyDescent="0.2">
      <c r="S3737" s="15"/>
    </row>
    <row r="3747" spans="19:19" x14ac:dyDescent="0.2">
      <c r="S3747" s="15"/>
    </row>
    <row r="3816" spans="18:18" x14ac:dyDescent="0.2">
      <c r="R3816" s="15"/>
    </row>
    <row r="3820" spans="18:18" x14ac:dyDescent="0.2">
      <c r="R3820" s="15"/>
    </row>
    <row r="3842" spans="18:18" x14ac:dyDescent="0.2">
      <c r="R3842" s="15"/>
    </row>
    <row r="3889" spans="18:18" x14ac:dyDescent="0.2">
      <c r="R3889" s="15"/>
    </row>
    <row r="3898" spans="18:18" x14ac:dyDescent="0.2">
      <c r="R3898" s="15"/>
    </row>
    <row r="3938" spans="19:19" x14ac:dyDescent="0.2">
      <c r="S3938" s="15"/>
    </row>
    <row r="3954" spans="19:19" x14ac:dyDescent="0.2">
      <c r="S3954" s="15"/>
    </row>
    <row r="4029" spans="19:19" x14ac:dyDescent="0.2">
      <c r="S4029" s="15"/>
    </row>
    <row r="4074" spans="18:18" x14ac:dyDescent="0.2">
      <c r="R4074" s="15"/>
    </row>
    <row r="4080" spans="18:18" x14ac:dyDescent="0.2">
      <c r="R4080" s="15"/>
    </row>
    <row r="4111" spans="18:18" x14ac:dyDescent="0.2">
      <c r="R4111" s="15"/>
    </row>
    <row r="4122" spans="19:19" x14ac:dyDescent="0.2">
      <c r="S4122" s="15"/>
    </row>
    <row r="4215" spans="18:18" x14ac:dyDescent="0.2">
      <c r="R4215" s="15"/>
    </row>
    <row r="4220" spans="18:18" x14ac:dyDescent="0.2">
      <c r="R4220" s="15"/>
    </row>
    <row r="4350" spans="18:18" x14ac:dyDescent="0.2">
      <c r="R4350" s="15"/>
    </row>
    <row r="4502" spans="18:18" x14ac:dyDescent="0.2">
      <c r="R4502" s="15"/>
    </row>
    <row r="4534" spans="18:18" x14ac:dyDescent="0.2">
      <c r="R4534" s="15"/>
    </row>
    <row r="4649" spans="18:18" x14ac:dyDescent="0.2">
      <c r="R4649" s="15"/>
    </row>
    <row r="4689" spans="18:18" x14ac:dyDescent="0.2">
      <c r="R4689" s="15"/>
    </row>
    <row r="4714" spans="19:19" x14ac:dyDescent="0.2">
      <c r="S4714" s="15"/>
    </row>
    <row r="4824" spans="18:18" x14ac:dyDescent="0.2">
      <c r="R4824" s="15"/>
    </row>
    <row r="4883" spans="18:18" x14ac:dyDescent="0.2">
      <c r="R4883" s="15"/>
    </row>
    <row r="5016" spans="19:19" x14ac:dyDescent="0.2">
      <c r="S5016" s="15"/>
    </row>
    <row r="5030" spans="18:18" x14ac:dyDescent="0.2">
      <c r="R5030" s="15"/>
    </row>
    <row r="5032" spans="18:18" x14ac:dyDescent="0.2">
      <c r="R5032" s="15"/>
    </row>
    <row r="5073" spans="18:18" x14ac:dyDescent="0.2">
      <c r="R5073" s="15"/>
    </row>
    <row r="5086" spans="18:18" x14ac:dyDescent="0.2">
      <c r="R5086" s="15"/>
    </row>
    <row r="5124" spans="18:18" x14ac:dyDescent="0.2">
      <c r="R5124" s="15"/>
    </row>
    <row r="5129" spans="18:18" x14ac:dyDescent="0.2">
      <c r="R5129" s="15"/>
    </row>
    <row r="5254" spans="18:19" x14ac:dyDescent="0.2">
      <c r="S5254" s="15"/>
    </row>
    <row r="5262" spans="18:19" x14ac:dyDescent="0.2">
      <c r="R5262" s="15"/>
    </row>
    <row r="5291" spans="18:18" x14ac:dyDescent="0.2">
      <c r="R5291" s="15"/>
    </row>
    <row r="5456" spans="18:18" x14ac:dyDescent="0.2">
      <c r="R5456" s="15"/>
    </row>
    <row r="5503" spans="18:18" x14ac:dyDescent="0.2">
      <c r="R5503" s="15"/>
    </row>
    <row r="5514" spans="18:18" x14ac:dyDescent="0.2">
      <c r="R5514" s="15"/>
    </row>
    <row r="5538" spans="18:19" x14ac:dyDescent="0.2">
      <c r="R5538" s="15"/>
    </row>
    <row r="5549" spans="18:19" x14ac:dyDescent="0.2">
      <c r="S5549" s="15"/>
    </row>
    <row r="5604" spans="18:18" x14ac:dyDescent="0.2">
      <c r="R5604" s="15"/>
    </row>
    <row r="5683" spans="18:19" x14ac:dyDescent="0.2">
      <c r="R5683" s="15"/>
    </row>
    <row r="5688" spans="18:19" x14ac:dyDescent="0.2">
      <c r="R5688" s="15"/>
    </row>
    <row r="5689" spans="18:19" x14ac:dyDescent="0.2">
      <c r="S5689" s="15"/>
    </row>
    <row r="5827" spans="18:19" x14ac:dyDescent="0.2">
      <c r="S5827" s="15"/>
    </row>
    <row r="5840" spans="18:19" x14ac:dyDescent="0.2">
      <c r="R5840" s="15"/>
    </row>
    <row r="5864" spans="18:18" x14ac:dyDescent="0.2">
      <c r="R5864" s="15"/>
    </row>
    <row r="5890" spans="18:18" x14ac:dyDescent="0.2">
      <c r="R5890" s="15"/>
    </row>
    <row r="5948" spans="18:18" x14ac:dyDescent="0.2">
      <c r="R5948" s="15"/>
    </row>
    <row r="6022" spans="18:18" x14ac:dyDescent="0.2">
      <c r="R6022" s="15"/>
    </row>
    <row r="6196" spans="18:18" x14ac:dyDescent="0.2">
      <c r="R6196" s="15"/>
    </row>
    <row r="6232" spans="18:18" x14ac:dyDescent="0.2">
      <c r="R6232" s="15"/>
    </row>
    <row r="6253" spans="18:18" x14ac:dyDescent="0.2">
      <c r="R6253" s="15"/>
    </row>
    <row r="6494" spans="18:19" x14ac:dyDescent="0.2">
      <c r="S6494" s="15"/>
    </row>
    <row r="6495" spans="18:19" x14ac:dyDescent="0.2">
      <c r="R6495" s="15"/>
    </row>
    <row r="6525" spans="19:19" x14ac:dyDescent="0.2">
      <c r="S6525" s="15"/>
    </row>
    <row r="6533" spans="18:18" x14ac:dyDescent="0.2">
      <c r="R6533" s="15"/>
    </row>
    <row r="6723" spans="18:18" x14ac:dyDescent="0.2">
      <c r="R6723" s="15"/>
    </row>
    <row r="6774" spans="18:18" x14ac:dyDescent="0.2">
      <c r="R6774" s="15"/>
    </row>
    <row r="6785" spans="18:18" x14ac:dyDescent="0.2">
      <c r="R6785" s="15"/>
    </row>
    <row r="6877" spans="18:18" x14ac:dyDescent="0.2">
      <c r="R6877" s="15"/>
    </row>
    <row r="6910" spans="19:19" x14ac:dyDescent="0.2">
      <c r="S6910" s="15"/>
    </row>
    <row r="7066" spans="18:18" x14ac:dyDescent="0.2">
      <c r="R7066" s="15"/>
    </row>
    <row r="7108" spans="18:18" x14ac:dyDescent="0.2">
      <c r="R7108" s="15"/>
    </row>
    <row r="7380" spans="19:19" x14ac:dyDescent="0.2">
      <c r="S7380" s="15"/>
    </row>
    <row r="7422" spans="18:18" x14ac:dyDescent="0.2">
      <c r="R7422" s="15"/>
    </row>
    <row r="7438" spans="20:21" x14ac:dyDescent="0.2">
      <c r="T7438" s="15"/>
      <c r="U7438" s="15"/>
    </row>
    <row r="7484" spans="18:18" x14ac:dyDescent="0.2">
      <c r="R7484" s="15"/>
    </row>
    <row r="7645" spans="18:18" x14ac:dyDescent="0.2">
      <c r="R7645" s="15"/>
    </row>
    <row r="7665" spans="18:18" x14ac:dyDescent="0.2">
      <c r="R7665" s="15"/>
    </row>
    <row r="7723" spans="18:18" x14ac:dyDescent="0.2">
      <c r="R7723" s="15"/>
    </row>
    <row r="7868" spans="18:18" x14ac:dyDescent="0.2">
      <c r="R7868" s="15"/>
    </row>
    <row r="7986" spans="18:18" x14ac:dyDescent="0.2">
      <c r="R7986" s="15"/>
    </row>
    <row r="8000" spans="18:18" x14ac:dyDescent="0.2">
      <c r="R8000" s="15"/>
    </row>
    <row r="8042" spans="18:18" x14ac:dyDescent="0.2">
      <c r="R8042" s="15"/>
    </row>
    <row r="8169" spans="19:19" x14ac:dyDescent="0.2">
      <c r="S8169" s="15"/>
    </row>
    <row r="8239" spans="18:18" x14ac:dyDescent="0.2">
      <c r="R8239" s="15"/>
    </row>
    <row r="8383" spans="18:18" x14ac:dyDescent="0.2">
      <c r="R8383" s="15"/>
    </row>
    <row r="8522" spans="22:22" x14ac:dyDescent="0.2">
      <c r="V8522" s="15"/>
    </row>
    <row r="8571" spans="19:19" x14ac:dyDescent="0.2">
      <c r="S8571" s="15"/>
    </row>
    <row r="8594" spans="18:18" x14ac:dyDescent="0.2">
      <c r="R8594" s="15"/>
    </row>
    <row r="8632" spans="18:18" x14ac:dyDescent="0.2">
      <c r="R8632" s="15"/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795"/>
  <sheetViews>
    <sheetView showGridLines="0" zoomScaleNormal="100" workbookViewId="0">
      <selection activeCell="C3" sqref="C2:C3"/>
    </sheetView>
  </sheetViews>
  <sheetFormatPr defaultRowHeight="14.25" x14ac:dyDescent="0.2"/>
  <cols>
    <col min="5" max="5" width="7" customWidth="1"/>
    <col min="8" max="8" width="26.5" customWidth="1"/>
  </cols>
  <sheetData>
    <row r="1" spans="1:10" x14ac:dyDescent="0.2">
      <c r="A1" s="106" t="s">
        <v>238</v>
      </c>
      <c r="B1" s="106" t="s">
        <v>239</v>
      </c>
      <c r="C1" s="106" t="s">
        <v>240</v>
      </c>
      <c r="D1" s="106" t="s">
        <v>241</v>
      </c>
      <c r="E1" s="106" t="s">
        <v>242</v>
      </c>
      <c r="F1" s="106" t="s">
        <v>243</v>
      </c>
      <c r="G1" s="106" t="s">
        <v>244</v>
      </c>
      <c r="H1" s="106" t="s">
        <v>245</v>
      </c>
      <c r="I1" s="106" t="s">
        <v>246</v>
      </c>
    </row>
    <row r="2" spans="1:10" x14ac:dyDescent="0.2">
      <c r="A2" s="106" t="s">
        <v>1178</v>
      </c>
      <c r="B2" s="106" t="s">
        <v>247</v>
      </c>
      <c r="C2" s="106" t="s">
        <v>259</v>
      </c>
      <c r="D2" s="106" t="s">
        <v>253</v>
      </c>
      <c r="E2" s="106">
        <v>2391</v>
      </c>
      <c r="F2" s="106" t="s">
        <v>1082</v>
      </c>
      <c r="G2" s="106" t="s">
        <v>254</v>
      </c>
      <c r="H2" s="106" t="s">
        <v>255</v>
      </c>
      <c r="I2" s="106">
        <v>91</v>
      </c>
    </row>
    <row r="3" spans="1:10" x14ac:dyDescent="0.2">
      <c r="A3" s="106" t="s">
        <v>1000</v>
      </c>
      <c r="B3" s="106" t="s">
        <v>247</v>
      </c>
      <c r="C3" s="106" t="s">
        <v>252</v>
      </c>
      <c r="D3" s="106" t="s">
        <v>249</v>
      </c>
      <c r="E3">
        <v>4666</v>
      </c>
      <c r="F3" s="106" t="s">
        <v>308</v>
      </c>
      <c r="G3" s="106" t="s">
        <v>250</v>
      </c>
      <c r="H3" s="106" t="s">
        <v>276</v>
      </c>
      <c r="I3" t="s">
        <v>317</v>
      </c>
      <c r="J3" t="s">
        <v>2160</v>
      </c>
    </row>
    <row r="4" spans="1:10" x14ac:dyDescent="0.2">
      <c r="A4" s="106" t="s">
        <v>1268</v>
      </c>
      <c r="B4" s="106" t="s">
        <v>247</v>
      </c>
      <c r="C4" s="106" t="s">
        <v>252</v>
      </c>
      <c r="D4" s="106" t="s">
        <v>249</v>
      </c>
      <c r="E4">
        <v>2198</v>
      </c>
      <c r="F4" s="106" t="s">
        <v>1592</v>
      </c>
      <c r="G4" s="106" t="s">
        <v>250</v>
      </c>
      <c r="H4" s="106" t="s">
        <v>255</v>
      </c>
      <c r="I4">
        <v>220</v>
      </c>
    </row>
    <row r="5" spans="1:10" x14ac:dyDescent="0.2">
      <c r="A5" s="106" t="s">
        <v>1268</v>
      </c>
      <c r="B5" s="106" t="s">
        <v>247</v>
      </c>
      <c r="C5" s="106" t="s">
        <v>252</v>
      </c>
      <c r="D5" s="106" t="s">
        <v>249</v>
      </c>
      <c r="E5">
        <v>2375</v>
      </c>
      <c r="F5" s="106" t="s">
        <v>1722</v>
      </c>
      <c r="G5" s="106" t="s">
        <v>258</v>
      </c>
      <c r="H5" s="106" t="s">
        <v>255</v>
      </c>
      <c r="I5">
        <v>129</v>
      </c>
    </row>
    <row r="6" spans="1:10" x14ac:dyDescent="0.2">
      <c r="A6" s="106" t="s">
        <v>1268</v>
      </c>
      <c r="B6" s="106" t="s">
        <v>247</v>
      </c>
      <c r="C6" s="106" t="s">
        <v>248</v>
      </c>
      <c r="D6" s="106" t="s">
        <v>253</v>
      </c>
      <c r="E6">
        <v>3329</v>
      </c>
      <c r="F6" s="106" t="s">
        <v>1723</v>
      </c>
      <c r="G6" s="106" t="s">
        <v>254</v>
      </c>
      <c r="H6" s="106" t="s">
        <v>260</v>
      </c>
      <c r="I6">
        <v>139</v>
      </c>
    </row>
    <row r="7" spans="1:10" x14ac:dyDescent="0.2">
      <c r="A7" s="106" t="s">
        <v>1268</v>
      </c>
      <c r="B7" s="106" t="s">
        <v>247</v>
      </c>
      <c r="C7" s="106" t="s">
        <v>259</v>
      </c>
      <c r="D7" s="106" t="s">
        <v>249</v>
      </c>
      <c r="E7">
        <v>3816</v>
      </c>
      <c r="F7" s="106" t="s">
        <v>1269</v>
      </c>
      <c r="G7" s="106" t="s">
        <v>254</v>
      </c>
      <c r="H7" s="106" t="s">
        <v>261</v>
      </c>
      <c r="I7" s="106">
        <v>62</v>
      </c>
      <c r="J7" s="106"/>
    </row>
    <row r="8" spans="1:10" x14ac:dyDescent="0.2">
      <c r="A8" s="106" t="s">
        <v>1268</v>
      </c>
      <c r="B8" s="106" t="s">
        <v>247</v>
      </c>
      <c r="C8" s="106" t="s">
        <v>259</v>
      </c>
      <c r="D8" s="106" t="s">
        <v>253</v>
      </c>
      <c r="E8">
        <v>3930</v>
      </c>
      <c r="F8" s="106" t="s">
        <v>1380</v>
      </c>
      <c r="G8" s="106" t="s">
        <v>262</v>
      </c>
      <c r="H8" s="106" t="s">
        <v>261</v>
      </c>
      <c r="I8" s="106">
        <v>62</v>
      </c>
      <c r="J8" s="106"/>
    </row>
    <row r="9" spans="1:10" x14ac:dyDescent="0.2">
      <c r="A9" s="106" t="s">
        <v>1268</v>
      </c>
      <c r="B9" s="106" t="s">
        <v>247</v>
      </c>
      <c r="C9" s="106" t="s">
        <v>252</v>
      </c>
      <c r="D9" s="106" t="s">
        <v>253</v>
      </c>
      <c r="E9">
        <v>4707</v>
      </c>
      <c r="F9" s="106" t="s">
        <v>1724</v>
      </c>
      <c r="G9" s="106" t="s">
        <v>254</v>
      </c>
      <c r="H9" s="106" t="s">
        <v>255</v>
      </c>
      <c r="I9" s="106">
        <v>22</v>
      </c>
      <c r="J9" s="106"/>
    </row>
    <row r="10" spans="1:10" x14ac:dyDescent="0.2">
      <c r="A10" s="106" t="s">
        <v>1268</v>
      </c>
      <c r="B10" s="106" t="s">
        <v>247</v>
      </c>
      <c r="C10" s="106" t="s">
        <v>248</v>
      </c>
      <c r="D10" s="106" t="s">
        <v>249</v>
      </c>
      <c r="E10">
        <v>5971</v>
      </c>
      <c r="F10" s="106" t="s">
        <v>1725</v>
      </c>
      <c r="G10" s="106" t="s">
        <v>254</v>
      </c>
      <c r="H10" s="106" t="s">
        <v>265</v>
      </c>
      <c r="I10" s="106">
        <v>54</v>
      </c>
      <c r="J10" s="106"/>
    </row>
    <row r="11" spans="1:10" x14ac:dyDescent="0.2">
      <c r="A11" s="106" t="s">
        <v>480</v>
      </c>
      <c r="B11" s="106" t="s">
        <v>274</v>
      </c>
      <c r="C11" s="106" t="s">
        <v>259</v>
      </c>
      <c r="D11" s="106" t="s">
        <v>249</v>
      </c>
      <c r="E11">
        <v>6267</v>
      </c>
      <c r="F11" s="106" t="s">
        <v>270</v>
      </c>
      <c r="G11" s="106" t="s">
        <v>254</v>
      </c>
      <c r="H11" s="106" t="s">
        <v>271</v>
      </c>
      <c r="I11">
        <v>36</v>
      </c>
    </row>
    <row r="12" spans="1:10" x14ac:dyDescent="0.2">
      <c r="A12" s="106" t="s">
        <v>480</v>
      </c>
      <c r="B12" s="106" t="s">
        <v>247</v>
      </c>
      <c r="C12" s="106" t="s">
        <v>248</v>
      </c>
      <c r="D12" s="106" t="s">
        <v>249</v>
      </c>
      <c r="E12">
        <v>2593</v>
      </c>
      <c r="F12" s="106" t="s">
        <v>266</v>
      </c>
      <c r="G12" s="106" t="s">
        <v>250</v>
      </c>
      <c r="H12" s="106" t="s">
        <v>251</v>
      </c>
      <c r="I12" t="s">
        <v>300</v>
      </c>
      <c r="J12" t="s">
        <v>2161</v>
      </c>
    </row>
    <row r="13" spans="1:10" x14ac:dyDescent="0.2">
      <c r="A13" s="106" t="s">
        <v>480</v>
      </c>
      <c r="B13" s="106" t="s">
        <v>247</v>
      </c>
      <c r="C13" s="106" t="s">
        <v>248</v>
      </c>
      <c r="D13" s="106" t="s">
        <v>249</v>
      </c>
      <c r="E13">
        <v>2910</v>
      </c>
      <c r="F13" s="106" t="s">
        <v>268</v>
      </c>
      <c r="G13" s="106" t="s">
        <v>250</v>
      </c>
      <c r="H13" s="106" t="s">
        <v>251</v>
      </c>
      <c r="I13" s="106">
        <v>378</v>
      </c>
      <c r="J13" s="106"/>
    </row>
    <row r="14" spans="1:10" x14ac:dyDescent="0.2">
      <c r="A14" s="106" t="s">
        <v>480</v>
      </c>
      <c r="B14" s="106" t="s">
        <v>247</v>
      </c>
      <c r="C14" s="106" t="s">
        <v>252</v>
      </c>
      <c r="D14" s="106" t="s">
        <v>249</v>
      </c>
      <c r="E14">
        <v>9603</v>
      </c>
      <c r="F14" s="106" t="s">
        <v>1726</v>
      </c>
      <c r="G14" s="106" t="s">
        <v>250</v>
      </c>
      <c r="H14" s="106" t="s">
        <v>255</v>
      </c>
      <c r="I14" s="106" t="s">
        <v>281</v>
      </c>
      <c r="J14" s="106" t="s">
        <v>2162</v>
      </c>
    </row>
    <row r="15" spans="1:10" x14ac:dyDescent="0.2">
      <c r="A15" s="106" t="s">
        <v>481</v>
      </c>
      <c r="B15" s="106" t="s">
        <v>247</v>
      </c>
      <c r="C15" s="106" t="s">
        <v>252</v>
      </c>
      <c r="D15" s="106" t="s">
        <v>249</v>
      </c>
      <c r="E15">
        <v>4627</v>
      </c>
      <c r="F15" s="106" t="s">
        <v>1727</v>
      </c>
      <c r="G15" s="106" t="s">
        <v>254</v>
      </c>
      <c r="H15" s="106" t="s">
        <v>263</v>
      </c>
      <c r="I15">
        <v>112</v>
      </c>
    </row>
    <row r="16" spans="1:10" x14ac:dyDescent="0.2">
      <c r="A16" s="106" t="s">
        <v>481</v>
      </c>
      <c r="B16" s="106" t="s">
        <v>247</v>
      </c>
      <c r="C16" s="106" t="s">
        <v>248</v>
      </c>
      <c r="D16" s="106" t="s">
        <v>249</v>
      </c>
      <c r="E16">
        <v>4750</v>
      </c>
      <c r="F16" s="106" t="s">
        <v>264</v>
      </c>
      <c r="G16" s="106" t="s">
        <v>258</v>
      </c>
      <c r="H16" s="106" t="s">
        <v>255</v>
      </c>
      <c r="I16" s="106">
        <v>52</v>
      </c>
      <c r="J16" s="106"/>
    </row>
    <row r="17" spans="1:10" x14ac:dyDescent="0.2">
      <c r="A17" s="106" t="s">
        <v>481</v>
      </c>
      <c r="B17" s="106" t="s">
        <v>247</v>
      </c>
      <c r="C17" s="106" t="s">
        <v>252</v>
      </c>
      <c r="D17" s="106" t="s">
        <v>249</v>
      </c>
      <c r="E17">
        <v>6309</v>
      </c>
      <c r="F17" s="106" t="s">
        <v>1728</v>
      </c>
      <c r="G17" s="106" t="s">
        <v>250</v>
      </c>
      <c r="H17" s="106" t="s">
        <v>271</v>
      </c>
      <c r="I17" s="106">
        <v>223</v>
      </c>
      <c r="J17" s="106"/>
    </row>
    <row r="18" spans="1:10" x14ac:dyDescent="0.2">
      <c r="A18" s="106" t="s">
        <v>481</v>
      </c>
      <c r="B18" s="106" t="s">
        <v>247</v>
      </c>
      <c r="C18" s="106" t="s">
        <v>252</v>
      </c>
      <c r="D18" s="106" t="s">
        <v>253</v>
      </c>
      <c r="E18">
        <v>7265</v>
      </c>
      <c r="F18" s="106" t="s">
        <v>1729</v>
      </c>
      <c r="G18" s="106" t="s">
        <v>254</v>
      </c>
      <c r="H18" s="106" t="s">
        <v>280</v>
      </c>
      <c r="I18">
        <v>32</v>
      </c>
    </row>
    <row r="19" spans="1:10" x14ac:dyDescent="0.2">
      <c r="A19" s="106" t="s">
        <v>481</v>
      </c>
      <c r="B19" s="106" t="s">
        <v>247</v>
      </c>
      <c r="C19" s="106" t="s">
        <v>257</v>
      </c>
      <c r="D19" s="106" t="s">
        <v>249</v>
      </c>
      <c r="E19">
        <v>7590</v>
      </c>
      <c r="F19" s="106" t="s">
        <v>1001</v>
      </c>
      <c r="G19" s="106" t="s">
        <v>250</v>
      </c>
      <c r="H19" s="106" t="s">
        <v>256</v>
      </c>
      <c r="I19">
        <v>67</v>
      </c>
    </row>
    <row r="20" spans="1:10" x14ac:dyDescent="0.2">
      <c r="A20" s="106" t="s">
        <v>481</v>
      </c>
      <c r="B20" s="106" t="s">
        <v>247</v>
      </c>
      <c r="C20" s="106" t="s">
        <v>257</v>
      </c>
      <c r="D20" s="106" t="s">
        <v>249</v>
      </c>
      <c r="E20">
        <v>7865</v>
      </c>
      <c r="F20" s="106" t="s">
        <v>1730</v>
      </c>
      <c r="G20" s="106" t="s">
        <v>254</v>
      </c>
      <c r="H20" s="106" t="s">
        <v>272</v>
      </c>
      <c r="I20">
        <v>44</v>
      </c>
    </row>
    <row r="21" spans="1:10" x14ac:dyDescent="0.2">
      <c r="A21" s="106" t="s">
        <v>1538</v>
      </c>
      <c r="B21" s="106" t="s">
        <v>247</v>
      </c>
      <c r="C21" s="106" t="s">
        <v>257</v>
      </c>
      <c r="D21" s="106" t="s">
        <v>249</v>
      </c>
      <c r="E21">
        <v>2402</v>
      </c>
      <c r="F21" s="106" t="s">
        <v>2033</v>
      </c>
      <c r="G21" s="106" t="s">
        <v>262</v>
      </c>
      <c r="H21" s="106" t="s">
        <v>255</v>
      </c>
      <c r="I21" s="106">
        <v>42</v>
      </c>
      <c r="J21" s="106"/>
    </row>
    <row r="22" spans="1:10" x14ac:dyDescent="0.2">
      <c r="A22" s="106" t="s">
        <v>1538</v>
      </c>
      <c r="B22" s="106" t="s">
        <v>247</v>
      </c>
      <c r="C22" s="106" t="s">
        <v>257</v>
      </c>
      <c r="D22" s="106" t="s">
        <v>249</v>
      </c>
      <c r="E22">
        <v>2590</v>
      </c>
      <c r="F22" s="106" t="s">
        <v>1731</v>
      </c>
      <c r="G22" s="106" t="s">
        <v>250</v>
      </c>
      <c r="H22" s="106" t="s">
        <v>251</v>
      </c>
      <c r="I22" s="106">
        <v>653</v>
      </c>
      <c r="J22" s="106"/>
    </row>
    <row r="23" spans="1:10" x14ac:dyDescent="0.2">
      <c r="A23" s="106" t="s">
        <v>1538</v>
      </c>
      <c r="B23" s="106" t="s">
        <v>247</v>
      </c>
      <c r="C23" s="106" t="s">
        <v>259</v>
      </c>
      <c r="D23" s="106" t="s">
        <v>249</v>
      </c>
      <c r="E23">
        <v>3172</v>
      </c>
      <c r="F23" s="106" t="s">
        <v>1732</v>
      </c>
      <c r="G23" s="106" t="s">
        <v>250</v>
      </c>
      <c r="H23" s="106" t="s">
        <v>260</v>
      </c>
      <c r="I23">
        <v>36</v>
      </c>
    </row>
    <row r="24" spans="1:10" x14ac:dyDescent="0.2">
      <c r="A24" s="106" t="s">
        <v>1538</v>
      </c>
      <c r="B24" s="106" t="s">
        <v>247</v>
      </c>
      <c r="C24" s="106" t="s">
        <v>259</v>
      </c>
      <c r="D24" s="106" t="s">
        <v>249</v>
      </c>
      <c r="E24">
        <v>4699</v>
      </c>
      <c r="F24" s="106" t="s">
        <v>1733</v>
      </c>
      <c r="G24" s="106" t="s">
        <v>254</v>
      </c>
      <c r="H24" s="106" t="s">
        <v>255</v>
      </c>
      <c r="I24" s="106">
        <v>131</v>
      </c>
      <c r="J24" s="106"/>
    </row>
    <row r="25" spans="1:10" x14ac:dyDescent="0.2">
      <c r="A25" s="106" t="s">
        <v>1538</v>
      </c>
      <c r="B25" s="106" t="s">
        <v>247</v>
      </c>
      <c r="C25" s="106" t="s">
        <v>252</v>
      </c>
      <c r="D25" s="106" t="s">
        <v>249</v>
      </c>
      <c r="E25">
        <v>7959</v>
      </c>
      <c r="F25" s="106" t="s">
        <v>1734</v>
      </c>
      <c r="G25" s="106" t="s">
        <v>250</v>
      </c>
      <c r="H25" s="106" t="s">
        <v>272</v>
      </c>
      <c r="I25" s="106">
        <v>473</v>
      </c>
      <c r="J25" s="106"/>
    </row>
    <row r="26" spans="1:10" x14ac:dyDescent="0.2">
      <c r="A26" s="106" t="s">
        <v>1538</v>
      </c>
      <c r="B26" s="106" t="s">
        <v>247</v>
      </c>
      <c r="C26" s="106" t="s">
        <v>259</v>
      </c>
      <c r="D26" s="106" t="s">
        <v>249</v>
      </c>
      <c r="E26">
        <v>8057</v>
      </c>
      <c r="F26" s="106" t="s">
        <v>1735</v>
      </c>
      <c r="G26" s="106" t="s">
        <v>250</v>
      </c>
      <c r="H26" s="106" t="s">
        <v>256</v>
      </c>
      <c r="I26" s="106">
        <v>611</v>
      </c>
      <c r="J26" s="106"/>
    </row>
    <row r="27" spans="1:10" x14ac:dyDescent="0.2">
      <c r="A27" s="106" t="s">
        <v>1538</v>
      </c>
      <c r="B27" s="106" t="s">
        <v>247</v>
      </c>
      <c r="C27" s="106" t="s">
        <v>248</v>
      </c>
      <c r="D27" s="106" t="s">
        <v>249</v>
      </c>
      <c r="E27">
        <v>9627</v>
      </c>
      <c r="F27" s="106" t="s">
        <v>1539</v>
      </c>
      <c r="G27" s="106" t="s">
        <v>250</v>
      </c>
      <c r="H27" s="106" t="s">
        <v>260</v>
      </c>
      <c r="I27" t="s">
        <v>273</v>
      </c>
      <c r="J27" t="s">
        <v>2163</v>
      </c>
    </row>
    <row r="28" spans="1:10" x14ac:dyDescent="0.2">
      <c r="A28" s="106" t="s">
        <v>1538</v>
      </c>
      <c r="B28" s="106" t="s">
        <v>247</v>
      </c>
      <c r="C28" s="106" t="s">
        <v>252</v>
      </c>
      <c r="D28" s="106" t="s">
        <v>249</v>
      </c>
      <c r="E28">
        <v>9824</v>
      </c>
      <c r="F28" s="106" t="s">
        <v>1736</v>
      </c>
      <c r="G28" s="106" t="s">
        <v>250</v>
      </c>
      <c r="H28" s="106" t="s">
        <v>256</v>
      </c>
      <c r="I28">
        <v>326</v>
      </c>
    </row>
    <row r="29" spans="1:10" x14ac:dyDescent="0.2">
      <c r="A29" s="106" t="s">
        <v>1169</v>
      </c>
      <c r="B29" s="106" t="s">
        <v>247</v>
      </c>
      <c r="C29" s="106" t="s">
        <v>252</v>
      </c>
      <c r="D29" s="106" t="s">
        <v>249</v>
      </c>
      <c r="E29">
        <v>1873</v>
      </c>
      <c r="F29" s="106" t="s">
        <v>1737</v>
      </c>
      <c r="G29" s="106" t="s">
        <v>250</v>
      </c>
      <c r="H29" s="106" t="s">
        <v>277</v>
      </c>
      <c r="I29" s="106">
        <v>205</v>
      </c>
      <c r="J29" s="106"/>
    </row>
    <row r="30" spans="1:10" x14ac:dyDescent="0.2">
      <c r="A30" s="106" t="s">
        <v>1169</v>
      </c>
      <c r="B30" s="106" t="s">
        <v>247</v>
      </c>
      <c r="C30" s="106" t="s">
        <v>257</v>
      </c>
      <c r="D30" s="106" t="s">
        <v>249</v>
      </c>
      <c r="E30">
        <v>1928</v>
      </c>
      <c r="F30" s="106" t="s">
        <v>1738</v>
      </c>
      <c r="G30" s="106" t="s">
        <v>250</v>
      </c>
      <c r="H30" s="106" t="s">
        <v>277</v>
      </c>
      <c r="I30" s="106" t="s">
        <v>278</v>
      </c>
      <c r="J30" s="106" t="s">
        <v>2164</v>
      </c>
    </row>
    <row r="31" spans="1:10" x14ac:dyDescent="0.2">
      <c r="A31" s="106" t="s">
        <v>1169</v>
      </c>
      <c r="B31" s="106" t="s">
        <v>247</v>
      </c>
      <c r="C31" s="106" t="s">
        <v>248</v>
      </c>
      <c r="D31" s="106" t="s">
        <v>249</v>
      </c>
      <c r="E31">
        <v>3031</v>
      </c>
      <c r="F31" s="106" t="s">
        <v>1170</v>
      </c>
      <c r="G31" s="106" t="s">
        <v>250</v>
      </c>
      <c r="H31" s="106" t="s">
        <v>256</v>
      </c>
      <c r="I31">
        <v>168</v>
      </c>
    </row>
    <row r="32" spans="1:10" x14ac:dyDescent="0.2">
      <c r="A32" s="106" t="s">
        <v>1169</v>
      </c>
      <c r="B32" s="106" t="s">
        <v>247</v>
      </c>
      <c r="C32" s="106" t="s">
        <v>259</v>
      </c>
      <c r="D32" s="106" t="s">
        <v>249</v>
      </c>
      <c r="E32">
        <v>6778</v>
      </c>
      <c r="F32" s="106" t="s">
        <v>1739</v>
      </c>
      <c r="G32" s="106" t="s">
        <v>258</v>
      </c>
      <c r="H32" s="106" t="s">
        <v>275</v>
      </c>
      <c r="I32">
        <v>130</v>
      </c>
    </row>
    <row r="33" spans="1:10" x14ac:dyDescent="0.2">
      <c r="A33" s="106" t="s">
        <v>1169</v>
      </c>
      <c r="B33" s="106" t="s">
        <v>247</v>
      </c>
      <c r="C33" s="106" t="s">
        <v>252</v>
      </c>
      <c r="D33" s="106" t="s">
        <v>249</v>
      </c>
      <c r="E33">
        <v>7640</v>
      </c>
      <c r="F33" s="106" t="s">
        <v>1740</v>
      </c>
      <c r="G33" s="106" t="s">
        <v>250</v>
      </c>
      <c r="H33" s="106" t="s">
        <v>260</v>
      </c>
      <c r="I33" s="106">
        <v>42</v>
      </c>
      <c r="J33" s="106"/>
    </row>
    <row r="34" spans="1:10" x14ac:dyDescent="0.2">
      <c r="A34" s="106" t="s">
        <v>1112</v>
      </c>
      <c r="B34" s="106" t="s">
        <v>247</v>
      </c>
      <c r="C34" s="106" t="s">
        <v>259</v>
      </c>
      <c r="D34" s="106" t="s">
        <v>249</v>
      </c>
      <c r="E34">
        <v>2353</v>
      </c>
      <c r="F34" s="106" t="s">
        <v>1741</v>
      </c>
      <c r="G34" s="106" t="s">
        <v>250</v>
      </c>
      <c r="H34" s="106" t="s">
        <v>276</v>
      </c>
      <c r="I34" s="106">
        <v>509</v>
      </c>
      <c r="J34" s="106"/>
    </row>
    <row r="35" spans="1:10" x14ac:dyDescent="0.2">
      <c r="A35" s="106" t="s">
        <v>1112</v>
      </c>
      <c r="B35" s="106" t="s">
        <v>247</v>
      </c>
      <c r="C35" s="106" t="s">
        <v>252</v>
      </c>
      <c r="D35" s="106" t="s">
        <v>249</v>
      </c>
      <c r="E35">
        <v>2373</v>
      </c>
      <c r="F35" s="106" t="s">
        <v>1742</v>
      </c>
      <c r="G35" s="106" t="s">
        <v>254</v>
      </c>
      <c r="H35" s="106" t="s">
        <v>255</v>
      </c>
      <c r="I35">
        <v>77</v>
      </c>
    </row>
    <row r="36" spans="1:10" x14ac:dyDescent="0.2">
      <c r="A36" s="106" t="s">
        <v>1112</v>
      </c>
      <c r="B36" s="106" t="s">
        <v>247</v>
      </c>
      <c r="C36" s="106" t="s">
        <v>248</v>
      </c>
      <c r="D36" s="106" t="s">
        <v>253</v>
      </c>
      <c r="E36">
        <v>2438</v>
      </c>
      <c r="F36" s="106" t="s">
        <v>1171</v>
      </c>
      <c r="G36" s="106" t="s">
        <v>262</v>
      </c>
      <c r="H36" s="106" t="s">
        <v>255</v>
      </c>
      <c r="I36">
        <v>235</v>
      </c>
    </row>
    <row r="37" spans="1:10" x14ac:dyDescent="0.2">
      <c r="A37" s="106" t="s">
        <v>1112</v>
      </c>
      <c r="B37" s="106" t="s">
        <v>247</v>
      </c>
      <c r="C37" s="106" t="s">
        <v>259</v>
      </c>
      <c r="D37" s="106" t="s">
        <v>249</v>
      </c>
      <c r="E37">
        <v>2929</v>
      </c>
      <c r="F37" s="106" t="s">
        <v>1179</v>
      </c>
      <c r="G37" s="106" t="s">
        <v>258</v>
      </c>
      <c r="H37" s="106" t="s">
        <v>251</v>
      </c>
      <c r="I37" s="106">
        <v>383</v>
      </c>
      <c r="J37" s="106"/>
    </row>
    <row r="38" spans="1:10" x14ac:dyDescent="0.2">
      <c r="A38" s="106" t="s">
        <v>1112</v>
      </c>
      <c r="B38" s="106" t="s">
        <v>247</v>
      </c>
      <c r="C38" s="106" t="s">
        <v>259</v>
      </c>
      <c r="D38" s="106" t="s">
        <v>253</v>
      </c>
      <c r="E38">
        <v>3193</v>
      </c>
      <c r="F38" s="106" t="s">
        <v>1743</v>
      </c>
      <c r="G38" s="106" t="s">
        <v>250</v>
      </c>
      <c r="H38" s="106" t="s">
        <v>260</v>
      </c>
      <c r="I38">
        <v>307</v>
      </c>
    </row>
    <row r="39" spans="1:10" x14ac:dyDescent="0.2">
      <c r="A39" s="106" t="s">
        <v>1112</v>
      </c>
      <c r="B39" s="106" t="s">
        <v>247</v>
      </c>
      <c r="C39" s="106" t="s">
        <v>252</v>
      </c>
      <c r="D39" s="106" t="s">
        <v>249</v>
      </c>
      <c r="E39">
        <v>3248</v>
      </c>
      <c r="F39" s="106" t="s">
        <v>1744</v>
      </c>
      <c r="G39" s="106" t="s">
        <v>258</v>
      </c>
      <c r="H39" s="106" t="s">
        <v>276</v>
      </c>
      <c r="I39">
        <v>21</v>
      </c>
    </row>
    <row r="40" spans="1:10" x14ac:dyDescent="0.2">
      <c r="A40" s="106" t="s">
        <v>1112</v>
      </c>
      <c r="B40" s="106" t="s">
        <v>247</v>
      </c>
      <c r="C40" s="106" t="s">
        <v>252</v>
      </c>
      <c r="D40" s="106" t="s">
        <v>253</v>
      </c>
      <c r="E40">
        <v>3733</v>
      </c>
      <c r="F40" s="106" t="s">
        <v>1745</v>
      </c>
      <c r="G40" s="106" t="s">
        <v>254</v>
      </c>
      <c r="H40" s="106" t="s">
        <v>261</v>
      </c>
      <c r="I40">
        <v>552</v>
      </c>
    </row>
    <row r="41" spans="1:10" x14ac:dyDescent="0.2">
      <c r="A41" s="106" t="s">
        <v>1112</v>
      </c>
      <c r="B41" s="106" t="s">
        <v>247</v>
      </c>
      <c r="C41" s="106" t="s">
        <v>248</v>
      </c>
      <c r="D41" s="106" t="s">
        <v>249</v>
      </c>
      <c r="E41">
        <v>3770</v>
      </c>
      <c r="F41" s="106" t="s">
        <v>269</v>
      </c>
      <c r="G41" s="106" t="s">
        <v>250</v>
      </c>
      <c r="H41" s="106" t="s">
        <v>261</v>
      </c>
      <c r="I41">
        <v>50</v>
      </c>
    </row>
    <row r="42" spans="1:10" x14ac:dyDescent="0.2">
      <c r="A42" s="106" t="s">
        <v>1112</v>
      </c>
      <c r="B42" s="106" t="s">
        <v>247</v>
      </c>
      <c r="C42" s="106" t="s">
        <v>259</v>
      </c>
      <c r="D42" s="106" t="s">
        <v>249</v>
      </c>
      <c r="E42">
        <v>3854</v>
      </c>
      <c r="F42" s="106" t="s">
        <v>1137</v>
      </c>
      <c r="G42" s="106" t="s">
        <v>250</v>
      </c>
      <c r="H42" s="106" t="s">
        <v>261</v>
      </c>
      <c r="I42">
        <v>452</v>
      </c>
    </row>
    <row r="43" spans="1:10" x14ac:dyDescent="0.2">
      <c r="A43" s="106" t="s">
        <v>1112</v>
      </c>
      <c r="B43" s="106" t="s">
        <v>247</v>
      </c>
      <c r="C43" s="106" t="s">
        <v>248</v>
      </c>
      <c r="D43" s="106" t="s">
        <v>249</v>
      </c>
      <c r="E43">
        <v>3903</v>
      </c>
      <c r="F43" s="106" t="s">
        <v>2165</v>
      </c>
      <c r="G43" s="106" t="s">
        <v>250</v>
      </c>
      <c r="H43" s="106" t="s">
        <v>261</v>
      </c>
      <c r="I43">
        <v>225</v>
      </c>
    </row>
    <row r="44" spans="1:10" x14ac:dyDescent="0.2">
      <c r="A44" s="106" t="s">
        <v>1112</v>
      </c>
      <c r="B44" s="106" t="s">
        <v>247</v>
      </c>
      <c r="C44" s="106" t="s">
        <v>248</v>
      </c>
      <c r="D44" s="106" t="s">
        <v>253</v>
      </c>
      <c r="E44">
        <v>4382</v>
      </c>
      <c r="F44" s="106" t="s">
        <v>1746</v>
      </c>
      <c r="G44" s="106" t="s">
        <v>250</v>
      </c>
      <c r="H44" s="106" t="s">
        <v>261</v>
      </c>
      <c r="I44">
        <v>740</v>
      </c>
    </row>
    <row r="45" spans="1:10" x14ac:dyDescent="0.2">
      <c r="A45" s="106" t="s">
        <v>1112</v>
      </c>
      <c r="B45" s="106" t="s">
        <v>247</v>
      </c>
      <c r="C45" s="106" t="s">
        <v>252</v>
      </c>
      <c r="D45" s="106" t="s">
        <v>249</v>
      </c>
      <c r="E45">
        <v>4996</v>
      </c>
      <c r="F45" s="106" t="s">
        <v>304</v>
      </c>
      <c r="G45" s="106" t="s">
        <v>250</v>
      </c>
      <c r="H45" s="106" t="s">
        <v>263</v>
      </c>
      <c r="I45" s="106" t="s">
        <v>281</v>
      </c>
      <c r="J45" s="106" t="s">
        <v>2166</v>
      </c>
    </row>
    <row r="46" spans="1:10" x14ac:dyDescent="0.2">
      <c r="A46" s="106" t="s">
        <v>1112</v>
      </c>
      <c r="B46" s="106" t="s">
        <v>247</v>
      </c>
      <c r="C46" s="106" t="s">
        <v>248</v>
      </c>
      <c r="D46" s="106" t="s">
        <v>249</v>
      </c>
      <c r="E46">
        <v>6656</v>
      </c>
      <c r="F46" s="106" t="s">
        <v>1748</v>
      </c>
      <c r="G46" s="106" t="s">
        <v>258</v>
      </c>
      <c r="H46" s="106" t="s">
        <v>275</v>
      </c>
      <c r="I46">
        <v>203</v>
      </c>
    </row>
    <row r="47" spans="1:10" x14ac:dyDescent="0.2">
      <c r="A47" s="106" t="s">
        <v>1112</v>
      </c>
      <c r="B47" s="106" t="s">
        <v>247</v>
      </c>
      <c r="C47" s="106" t="s">
        <v>252</v>
      </c>
      <c r="D47" s="106" t="s">
        <v>249</v>
      </c>
      <c r="E47">
        <v>7279</v>
      </c>
      <c r="F47" s="106" t="s">
        <v>1920</v>
      </c>
      <c r="G47" s="106" t="s">
        <v>258</v>
      </c>
      <c r="H47" s="106" t="s">
        <v>280</v>
      </c>
      <c r="I47">
        <v>688</v>
      </c>
    </row>
    <row r="48" spans="1:10" x14ac:dyDescent="0.2">
      <c r="A48" s="106" t="s">
        <v>1112</v>
      </c>
      <c r="B48" s="106" t="s">
        <v>247</v>
      </c>
      <c r="C48" s="106" t="s">
        <v>252</v>
      </c>
      <c r="D48" s="106" t="s">
        <v>253</v>
      </c>
      <c r="E48">
        <v>7605</v>
      </c>
      <c r="F48" s="106" t="s">
        <v>1749</v>
      </c>
      <c r="G48" s="106" t="s">
        <v>250</v>
      </c>
      <c r="H48" s="106" t="s">
        <v>260</v>
      </c>
      <c r="I48">
        <v>214</v>
      </c>
    </row>
    <row r="49" spans="1:10" x14ac:dyDescent="0.2">
      <c r="A49" s="106" t="s">
        <v>1112</v>
      </c>
      <c r="B49" s="106" t="s">
        <v>247</v>
      </c>
      <c r="C49" s="106" t="s">
        <v>248</v>
      </c>
      <c r="D49" s="106" t="s">
        <v>253</v>
      </c>
      <c r="E49">
        <v>7901</v>
      </c>
      <c r="F49" s="106" t="s">
        <v>1113</v>
      </c>
      <c r="G49" s="106" t="s">
        <v>254</v>
      </c>
      <c r="H49" s="106" t="s">
        <v>272</v>
      </c>
      <c r="I49">
        <v>10</v>
      </c>
    </row>
    <row r="50" spans="1:10" x14ac:dyDescent="0.2">
      <c r="A50" s="106" t="s">
        <v>1112</v>
      </c>
      <c r="B50" s="106" t="s">
        <v>247</v>
      </c>
      <c r="C50" s="106" t="s">
        <v>252</v>
      </c>
      <c r="D50" s="106" t="s">
        <v>249</v>
      </c>
      <c r="E50">
        <v>8917</v>
      </c>
      <c r="F50" s="106" t="s">
        <v>1088</v>
      </c>
      <c r="G50" s="106" t="s">
        <v>250</v>
      </c>
      <c r="H50" s="106" t="s">
        <v>276</v>
      </c>
      <c r="I50" s="106">
        <v>210</v>
      </c>
      <c r="J50" s="106"/>
    </row>
    <row r="51" spans="1:10" x14ac:dyDescent="0.2">
      <c r="A51" s="106" t="s">
        <v>1112</v>
      </c>
      <c r="B51" s="106" t="s">
        <v>247</v>
      </c>
      <c r="C51" s="106" t="s">
        <v>252</v>
      </c>
      <c r="D51" s="106" t="s">
        <v>249</v>
      </c>
      <c r="E51">
        <v>9678</v>
      </c>
      <c r="F51" s="106" t="s">
        <v>1750</v>
      </c>
      <c r="G51" s="106" t="s">
        <v>250</v>
      </c>
      <c r="H51" s="106" t="s">
        <v>255</v>
      </c>
      <c r="I51" s="106" t="s">
        <v>281</v>
      </c>
      <c r="J51" s="106" t="s">
        <v>2167</v>
      </c>
    </row>
    <row r="52" spans="1:10" x14ac:dyDescent="0.2">
      <c r="A52" s="106" t="s">
        <v>1002</v>
      </c>
      <c r="B52" s="106" t="s">
        <v>247</v>
      </c>
      <c r="C52" s="106" t="s">
        <v>252</v>
      </c>
      <c r="D52" s="106" t="s">
        <v>249</v>
      </c>
      <c r="E52">
        <v>1383</v>
      </c>
      <c r="F52" s="106" t="s">
        <v>297</v>
      </c>
      <c r="G52" s="106" t="s">
        <v>254</v>
      </c>
      <c r="H52" s="106" t="s">
        <v>298</v>
      </c>
      <c r="I52">
        <v>34</v>
      </c>
    </row>
    <row r="53" spans="1:10" x14ac:dyDescent="0.2">
      <c r="A53" s="106" t="s">
        <v>1002</v>
      </c>
      <c r="B53" s="106" t="s">
        <v>247</v>
      </c>
      <c r="C53" s="106" t="s">
        <v>252</v>
      </c>
      <c r="D53" s="106" t="s">
        <v>253</v>
      </c>
      <c r="E53">
        <v>2301</v>
      </c>
      <c r="F53" s="106" t="s">
        <v>1751</v>
      </c>
      <c r="G53" s="106" t="s">
        <v>250</v>
      </c>
      <c r="H53" s="106" t="s">
        <v>255</v>
      </c>
      <c r="I53">
        <v>303</v>
      </c>
    </row>
    <row r="54" spans="1:10" x14ac:dyDescent="0.2">
      <c r="A54" s="106" t="s">
        <v>1002</v>
      </c>
      <c r="B54" s="106" t="s">
        <v>247</v>
      </c>
      <c r="C54" s="106" t="s">
        <v>248</v>
      </c>
      <c r="D54" s="106" t="s">
        <v>249</v>
      </c>
      <c r="E54">
        <v>3180</v>
      </c>
      <c r="F54" s="106" t="s">
        <v>1752</v>
      </c>
      <c r="G54" s="106" t="s">
        <v>250</v>
      </c>
      <c r="H54" s="106" t="s">
        <v>256</v>
      </c>
      <c r="I54">
        <v>128</v>
      </c>
    </row>
    <row r="55" spans="1:10" x14ac:dyDescent="0.2">
      <c r="A55" s="106" t="s">
        <v>1002</v>
      </c>
      <c r="B55" s="106" t="s">
        <v>247</v>
      </c>
      <c r="C55" s="106" t="s">
        <v>257</v>
      </c>
      <c r="D55" s="106" t="s">
        <v>249</v>
      </c>
      <c r="E55">
        <v>4238</v>
      </c>
      <c r="F55" s="106" t="s">
        <v>1327</v>
      </c>
      <c r="G55" s="106" t="s">
        <v>250</v>
      </c>
      <c r="H55" s="106" t="s">
        <v>263</v>
      </c>
      <c r="I55" s="106">
        <v>119</v>
      </c>
      <c r="J55" s="106"/>
    </row>
    <row r="56" spans="1:10" x14ac:dyDescent="0.2">
      <c r="A56" s="106" t="s">
        <v>1002</v>
      </c>
      <c r="B56" s="106" t="s">
        <v>247</v>
      </c>
      <c r="C56" s="106" t="s">
        <v>259</v>
      </c>
      <c r="D56" s="106" t="s">
        <v>249</v>
      </c>
      <c r="E56">
        <v>6040</v>
      </c>
      <c r="F56" s="106" t="s">
        <v>279</v>
      </c>
      <c r="G56" s="106" t="s">
        <v>262</v>
      </c>
      <c r="H56" s="106" t="s">
        <v>255</v>
      </c>
      <c r="I56">
        <v>125</v>
      </c>
    </row>
    <row r="57" spans="1:10" x14ac:dyDescent="0.2">
      <c r="A57" s="106" t="s">
        <v>1002</v>
      </c>
      <c r="B57" s="106" t="s">
        <v>247</v>
      </c>
      <c r="C57" s="106" t="s">
        <v>248</v>
      </c>
      <c r="D57" s="106" t="s">
        <v>249</v>
      </c>
      <c r="E57">
        <v>6065</v>
      </c>
      <c r="F57" s="106" t="s">
        <v>285</v>
      </c>
      <c r="G57" s="106" t="s">
        <v>250</v>
      </c>
      <c r="H57" s="106" t="s">
        <v>255</v>
      </c>
      <c r="I57">
        <v>90</v>
      </c>
    </row>
    <row r="58" spans="1:10" x14ac:dyDescent="0.2">
      <c r="A58" s="106" t="s">
        <v>1002</v>
      </c>
      <c r="B58" s="106" t="s">
        <v>247</v>
      </c>
      <c r="C58" s="106" t="s">
        <v>252</v>
      </c>
      <c r="D58" s="106" t="s">
        <v>253</v>
      </c>
      <c r="E58">
        <v>7804</v>
      </c>
      <c r="F58" s="106" t="s">
        <v>1753</v>
      </c>
      <c r="G58" s="106" t="s">
        <v>262</v>
      </c>
      <c r="H58" s="106" t="s">
        <v>272</v>
      </c>
      <c r="I58">
        <v>35</v>
      </c>
    </row>
    <row r="59" spans="1:10" x14ac:dyDescent="0.2">
      <c r="A59" s="106" t="s">
        <v>1002</v>
      </c>
      <c r="B59" s="106" t="s">
        <v>247</v>
      </c>
      <c r="C59" s="106" t="s">
        <v>252</v>
      </c>
      <c r="D59" s="106" t="s">
        <v>249</v>
      </c>
      <c r="E59">
        <v>7831</v>
      </c>
      <c r="F59" s="106" t="s">
        <v>2168</v>
      </c>
      <c r="G59" s="106" t="s">
        <v>258</v>
      </c>
      <c r="H59" s="106" t="s">
        <v>272</v>
      </c>
      <c r="I59">
        <v>34</v>
      </c>
    </row>
    <row r="60" spans="1:10" x14ac:dyDescent="0.2">
      <c r="A60" s="106" t="s">
        <v>1002</v>
      </c>
      <c r="B60" s="106" t="s">
        <v>247</v>
      </c>
      <c r="C60" s="106" t="s">
        <v>252</v>
      </c>
      <c r="D60" s="106" t="s">
        <v>249</v>
      </c>
      <c r="E60">
        <v>7856</v>
      </c>
      <c r="F60" s="106" t="s">
        <v>1576</v>
      </c>
      <c r="G60" s="106" t="s">
        <v>250</v>
      </c>
      <c r="H60" s="106" t="s">
        <v>272</v>
      </c>
      <c r="I60">
        <v>245</v>
      </c>
    </row>
    <row r="61" spans="1:10" x14ac:dyDescent="0.2">
      <c r="A61" s="106" t="s">
        <v>1299</v>
      </c>
      <c r="B61" s="106" t="s">
        <v>247</v>
      </c>
      <c r="C61" s="106" t="s">
        <v>252</v>
      </c>
      <c r="D61" s="106" t="s">
        <v>249</v>
      </c>
      <c r="E61">
        <v>2695</v>
      </c>
      <c r="F61" s="106" t="s">
        <v>2169</v>
      </c>
      <c r="G61" s="106" t="s">
        <v>250</v>
      </c>
      <c r="H61" s="106" t="s">
        <v>260</v>
      </c>
      <c r="I61" t="s">
        <v>281</v>
      </c>
      <c r="J61" t="s">
        <v>2170</v>
      </c>
    </row>
    <row r="62" spans="1:10" x14ac:dyDescent="0.2">
      <c r="A62" s="106" t="s">
        <v>1299</v>
      </c>
      <c r="B62" s="106" t="s">
        <v>247</v>
      </c>
      <c r="C62" s="106" t="s">
        <v>248</v>
      </c>
      <c r="D62" s="106" t="s">
        <v>249</v>
      </c>
      <c r="E62">
        <v>2923</v>
      </c>
      <c r="F62" s="106" t="s">
        <v>1754</v>
      </c>
      <c r="G62" s="106" t="s">
        <v>258</v>
      </c>
      <c r="H62" s="106" t="s">
        <v>251</v>
      </c>
      <c r="I62">
        <v>191</v>
      </c>
    </row>
    <row r="63" spans="1:10" x14ac:dyDescent="0.2">
      <c r="A63" s="106" t="s">
        <v>1299</v>
      </c>
      <c r="B63" s="106" t="s">
        <v>247</v>
      </c>
      <c r="C63" s="106" t="s">
        <v>257</v>
      </c>
      <c r="D63" s="106" t="s">
        <v>249</v>
      </c>
      <c r="E63">
        <v>3070</v>
      </c>
      <c r="F63" s="106" t="s">
        <v>2171</v>
      </c>
      <c r="G63" s="106" t="s">
        <v>254</v>
      </c>
      <c r="H63" s="106" t="s">
        <v>256</v>
      </c>
      <c r="I63">
        <v>7</v>
      </c>
    </row>
    <row r="64" spans="1:10" x14ac:dyDescent="0.2">
      <c r="A64" s="106" t="s">
        <v>1299</v>
      </c>
      <c r="B64" s="106" t="s">
        <v>247</v>
      </c>
      <c r="C64" s="106" t="s">
        <v>252</v>
      </c>
      <c r="D64" s="106" t="s">
        <v>249</v>
      </c>
      <c r="E64">
        <v>3475</v>
      </c>
      <c r="F64" s="106" t="s">
        <v>1368</v>
      </c>
      <c r="G64" s="106" t="s">
        <v>250</v>
      </c>
      <c r="H64" s="106" t="s">
        <v>276</v>
      </c>
      <c r="I64" s="106">
        <v>138</v>
      </c>
      <c r="J64" s="106"/>
    </row>
    <row r="65" spans="1:10" x14ac:dyDescent="0.2">
      <c r="A65" s="106" t="s">
        <v>1299</v>
      </c>
      <c r="B65" s="106" t="s">
        <v>247</v>
      </c>
      <c r="C65" s="106" t="s">
        <v>248</v>
      </c>
      <c r="D65" s="106" t="s">
        <v>249</v>
      </c>
      <c r="E65">
        <v>3524</v>
      </c>
      <c r="F65" s="106" t="s">
        <v>1755</v>
      </c>
      <c r="G65" s="106" t="s">
        <v>250</v>
      </c>
      <c r="H65" s="106" t="s">
        <v>283</v>
      </c>
      <c r="I65">
        <v>43</v>
      </c>
    </row>
    <row r="66" spans="1:10" x14ac:dyDescent="0.2">
      <c r="A66" s="106" t="s">
        <v>1299</v>
      </c>
      <c r="B66" s="106" t="s">
        <v>247</v>
      </c>
      <c r="C66" s="106" t="s">
        <v>259</v>
      </c>
      <c r="D66" s="106" t="s">
        <v>249</v>
      </c>
      <c r="E66">
        <v>3988</v>
      </c>
      <c r="F66" s="106" t="s">
        <v>1756</v>
      </c>
      <c r="G66" s="106" t="s">
        <v>254</v>
      </c>
      <c r="H66" s="106" t="s">
        <v>261</v>
      </c>
      <c r="I66" s="106">
        <v>39</v>
      </c>
      <c r="J66" s="106"/>
    </row>
    <row r="67" spans="1:10" x14ac:dyDescent="0.2">
      <c r="A67" s="106" t="s">
        <v>1299</v>
      </c>
      <c r="B67" s="106" t="s">
        <v>247</v>
      </c>
      <c r="C67" s="106" t="s">
        <v>252</v>
      </c>
      <c r="D67" s="106" t="s">
        <v>253</v>
      </c>
      <c r="E67">
        <v>4441</v>
      </c>
      <c r="F67" s="106" t="s">
        <v>289</v>
      </c>
      <c r="G67" s="106" t="s">
        <v>262</v>
      </c>
      <c r="H67" s="106" t="s">
        <v>261</v>
      </c>
      <c r="I67" s="106">
        <v>188</v>
      </c>
      <c r="J67" s="106"/>
    </row>
    <row r="68" spans="1:10" x14ac:dyDescent="0.2">
      <c r="A68" s="106" t="s">
        <v>1299</v>
      </c>
      <c r="B68" s="106" t="s">
        <v>247</v>
      </c>
      <c r="C68" s="106" t="s">
        <v>257</v>
      </c>
      <c r="D68" s="106" t="s">
        <v>253</v>
      </c>
      <c r="E68">
        <v>6654</v>
      </c>
      <c r="F68" s="106" t="s">
        <v>1757</v>
      </c>
      <c r="G68" s="106" t="s">
        <v>250</v>
      </c>
      <c r="H68" s="106" t="s">
        <v>275</v>
      </c>
      <c r="I68">
        <v>81</v>
      </c>
    </row>
    <row r="69" spans="1:10" x14ac:dyDescent="0.2">
      <c r="A69" s="106" t="s">
        <v>1299</v>
      </c>
      <c r="B69" s="106" t="s">
        <v>247</v>
      </c>
      <c r="C69" s="106" t="s">
        <v>257</v>
      </c>
      <c r="D69" s="106" t="s">
        <v>249</v>
      </c>
      <c r="E69">
        <v>7196</v>
      </c>
      <c r="F69" s="106" t="s">
        <v>1328</v>
      </c>
      <c r="G69" s="106" t="s">
        <v>250</v>
      </c>
      <c r="H69" s="106" t="s">
        <v>286</v>
      </c>
      <c r="I69" s="106">
        <v>163</v>
      </c>
      <c r="J69" s="106"/>
    </row>
    <row r="70" spans="1:10" x14ac:dyDescent="0.2">
      <c r="A70" s="106" t="s">
        <v>1299</v>
      </c>
      <c r="B70" s="106" t="s">
        <v>247</v>
      </c>
      <c r="C70" s="106" t="s">
        <v>259</v>
      </c>
      <c r="D70" s="106" t="s">
        <v>253</v>
      </c>
      <c r="E70">
        <v>7682</v>
      </c>
      <c r="F70" s="106" t="s">
        <v>306</v>
      </c>
      <c r="G70" s="106" t="s">
        <v>254</v>
      </c>
      <c r="H70" s="106" t="s">
        <v>260</v>
      </c>
      <c r="I70" s="106">
        <v>23</v>
      </c>
      <c r="J70" s="106"/>
    </row>
    <row r="71" spans="1:10" x14ac:dyDescent="0.2">
      <c r="A71" s="106" t="s">
        <v>1299</v>
      </c>
      <c r="B71" s="106" t="s">
        <v>247</v>
      </c>
      <c r="C71" s="106" t="s">
        <v>252</v>
      </c>
      <c r="D71" s="106" t="s">
        <v>249</v>
      </c>
      <c r="E71">
        <v>7983</v>
      </c>
      <c r="F71" s="106" t="s">
        <v>1758</v>
      </c>
      <c r="G71" s="106" t="s">
        <v>258</v>
      </c>
      <c r="H71" s="106" t="s">
        <v>272</v>
      </c>
      <c r="I71">
        <v>60</v>
      </c>
    </row>
    <row r="72" spans="1:10" x14ac:dyDescent="0.2">
      <c r="A72" s="106" t="s">
        <v>1299</v>
      </c>
      <c r="B72" s="106" t="s">
        <v>247</v>
      </c>
      <c r="C72" s="106" t="s">
        <v>257</v>
      </c>
      <c r="D72" s="106" t="s">
        <v>249</v>
      </c>
      <c r="E72">
        <v>8068</v>
      </c>
      <c r="F72" s="106" t="s">
        <v>1300</v>
      </c>
      <c r="G72" s="106" t="s">
        <v>250</v>
      </c>
      <c r="H72" s="106" t="s">
        <v>256</v>
      </c>
      <c r="I72">
        <v>516</v>
      </c>
    </row>
    <row r="73" spans="1:10" x14ac:dyDescent="0.2">
      <c r="A73" s="106" t="s">
        <v>1299</v>
      </c>
      <c r="B73" s="106" t="s">
        <v>247</v>
      </c>
      <c r="C73" s="106" t="s">
        <v>257</v>
      </c>
      <c r="D73" s="106" t="s">
        <v>253</v>
      </c>
      <c r="E73">
        <v>9283</v>
      </c>
      <c r="F73" s="106" t="s">
        <v>1759</v>
      </c>
      <c r="G73" s="106" t="s">
        <v>287</v>
      </c>
      <c r="H73" s="106" t="s">
        <v>288</v>
      </c>
      <c r="I73" s="106">
        <v>165</v>
      </c>
      <c r="J73" s="106"/>
    </row>
    <row r="74" spans="1:10" x14ac:dyDescent="0.2">
      <c r="A74" s="106" t="s">
        <v>1003</v>
      </c>
      <c r="B74" s="106" t="s">
        <v>247</v>
      </c>
      <c r="C74" s="106" t="s">
        <v>259</v>
      </c>
      <c r="D74" s="106" t="s">
        <v>249</v>
      </c>
      <c r="E74">
        <v>1844</v>
      </c>
      <c r="F74" s="106" t="s">
        <v>1760</v>
      </c>
      <c r="G74" s="106" t="s">
        <v>258</v>
      </c>
      <c r="H74" s="106" t="s">
        <v>277</v>
      </c>
      <c r="I74" s="106">
        <v>36</v>
      </c>
      <c r="J74" s="106"/>
    </row>
    <row r="75" spans="1:10" x14ac:dyDescent="0.2">
      <c r="A75" s="106" t="s">
        <v>1003</v>
      </c>
      <c r="B75" s="106" t="s">
        <v>247</v>
      </c>
      <c r="C75" s="106" t="s">
        <v>252</v>
      </c>
      <c r="D75" s="106" t="s">
        <v>249</v>
      </c>
      <c r="E75">
        <v>2345</v>
      </c>
      <c r="F75" s="106" t="s">
        <v>1274</v>
      </c>
      <c r="G75" s="106" t="s">
        <v>258</v>
      </c>
      <c r="H75" s="106" t="s">
        <v>261</v>
      </c>
      <c r="I75" s="106">
        <v>28</v>
      </c>
      <c r="J75" s="106"/>
    </row>
    <row r="76" spans="1:10" x14ac:dyDescent="0.2">
      <c r="A76" s="106" t="s">
        <v>1003</v>
      </c>
      <c r="B76" s="106" t="s">
        <v>247</v>
      </c>
      <c r="C76" s="106" t="s">
        <v>248</v>
      </c>
      <c r="D76" s="106" t="s">
        <v>249</v>
      </c>
      <c r="E76">
        <v>2751</v>
      </c>
      <c r="F76" s="106" t="s">
        <v>1761</v>
      </c>
      <c r="G76" s="106" t="s">
        <v>254</v>
      </c>
      <c r="H76" s="106" t="s">
        <v>256</v>
      </c>
      <c r="I76">
        <v>341</v>
      </c>
    </row>
    <row r="77" spans="1:10" x14ac:dyDescent="0.2">
      <c r="A77" s="106" t="s">
        <v>1003</v>
      </c>
      <c r="B77" s="106" t="s">
        <v>247</v>
      </c>
      <c r="C77" s="106" t="s">
        <v>248</v>
      </c>
      <c r="D77" s="106" t="s">
        <v>249</v>
      </c>
      <c r="E77">
        <v>3134</v>
      </c>
      <c r="F77" s="106" t="s">
        <v>1762</v>
      </c>
      <c r="G77" s="106" t="s">
        <v>250</v>
      </c>
      <c r="H77" s="106" t="s">
        <v>260</v>
      </c>
      <c r="I77">
        <v>262</v>
      </c>
    </row>
    <row r="78" spans="1:10" x14ac:dyDescent="0.2">
      <c r="A78" s="106" t="s">
        <v>1003</v>
      </c>
      <c r="B78" s="106" t="s">
        <v>247</v>
      </c>
      <c r="C78" s="106" t="s">
        <v>248</v>
      </c>
      <c r="D78" s="106" t="s">
        <v>249</v>
      </c>
      <c r="E78">
        <v>3161</v>
      </c>
      <c r="F78" s="106" t="s">
        <v>1114</v>
      </c>
      <c r="G78" s="106" t="s">
        <v>258</v>
      </c>
      <c r="H78" s="106" t="s">
        <v>256</v>
      </c>
      <c r="I78">
        <v>83</v>
      </c>
    </row>
    <row r="79" spans="1:10" x14ac:dyDescent="0.2">
      <c r="A79" s="106" t="s">
        <v>1003</v>
      </c>
      <c r="B79" s="106" t="s">
        <v>247</v>
      </c>
      <c r="C79" s="106" t="s">
        <v>257</v>
      </c>
      <c r="D79" s="106" t="s">
        <v>253</v>
      </c>
      <c r="E79">
        <v>3269</v>
      </c>
      <c r="F79" s="106" t="s">
        <v>1369</v>
      </c>
      <c r="G79" s="106" t="s">
        <v>287</v>
      </c>
      <c r="H79" s="106" t="s">
        <v>288</v>
      </c>
      <c r="I79" t="s">
        <v>300</v>
      </c>
      <c r="J79" t="s">
        <v>2081</v>
      </c>
    </row>
    <row r="80" spans="1:10" x14ac:dyDescent="0.2">
      <c r="A80" s="106" t="s">
        <v>1003</v>
      </c>
      <c r="B80" s="106" t="s">
        <v>247</v>
      </c>
      <c r="C80" s="106" t="s">
        <v>248</v>
      </c>
      <c r="D80" s="106" t="s">
        <v>249</v>
      </c>
      <c r="E80">
        <v>3444</v>
      </c>
      <c r="F80" s="106" t="s">
        <v>1763</v>
      </c>
      <c r="G80" s="106" t="s">
        <v>254</v>
      </c>
      <c r="H80" s="106" t="s">
        <v>265</v>
      </c>
      <c r="I80" s="106">
        <v>121</v>
      </c>
      <c r="J80" s="106"/>
    </row>
    <row r="81" spans="1:10" x14ac:dyDescent="0.2">
      <c r="A81" s="106" t="s">
        <v>1003</v>
      </c>
      <c r="B81" s="106" t="s">
        <v>247</v>
      </c>
      <c r="C81" s="106" t="s">
        <v>257</v>
      </c>
      <c r="D81" s="106" t="s">
        <v>253</v>
      </c>
      <c r="E81">
        <v>3565</v>
      </c>
      <c r="F81" s="106" t="s">
        <v>1540</v>
      </c>
      <c r="G81" s="106" t="s">
        <v>250</v>
      </c>
      <c r="H81" s="106" t="s">
        <v>256</v>
      </c>
      <c r="I81">
        <v>203</v>
      </c>
    </row>
    <row r="82" spans="1:10" x14ac:dyDescent="0.2">
      <c r="A82" s="106" t="s">
        <v>1003</v>
      </c>
      <c r="B82" s="106" t="s">
        <v>247</v>
      </c>
      <c r="C82" s="106" t="s">
        <v>248</v>
      </c>
      <c r="D82" s="106" t="s">
        <v>253</v>
      </c>
      <c r="E82">
        <v>4026</v>
      </c>
      <c r="F82" s="106" t="s">
        <v>1370</v>
      </c>
      <c r="G82" s="106" t="s">
        <v>258</v>
      </c>
      <c r="H82" s="106" t="s">
        <v>292</v>
      </c>
      <c r="I82">
        <v>103</v>
      </c>
    </row>
    <row r="83" spans="1:10" x14ac:dyDescent="0.2">
      <c r="A83" s="106" t="s">
        <v>1003</v>
      </c>
      <c r="B83" s="106" t="s">
        <v>247</v>
      </c>
      <c r="C83" s="106" t="s">
        <v>259</v>
      </c>
      <c r="D83" s="106" t="s">
        <v>253</v>
      </c>
      <c r="E83">
        <v>4599</v>
      </c>
      <c r="F83" s="106" t="s">
        <v>1764</v>
      </c>
      <c r="G83" s="106" t="s">
        <v>262</v>
      </c>
      <c r="H83" s="106" t="s">
        <v>295</v>
      </c>
      <c r="I83">
        <v>321</v>
      </c>
    </row>
    <row r="84" spans="1:10" x14ac:dyDescent="0.2">
      <c r="A84" s="106" t="s">
        <v>1003</v>
      </c>
      <c r="B84" s="106" t="s">
        <v>247</v>
      </c>
      <c r="C84" s="106" t="s">
        <v>259</v>
      </c>
      <c r="D84" s="106" t="s">
        <v>249</v>
      </c>
      <c r="E84">
        <v>6577</v>
      </c>
      <c r="F84" s="106" t="s">
        <v>1765</v>
      </c>
      <c r="G84" s="106" t="s">
        <v>262</v>
      </c>
      <c r="H84" s="106" t="s">
        <v>255</v>
      </c>
      <c r="I84">
        <v>39</v>
      </c>
    </row>
    <row r="85" spans="1:10" x14ac:dyDescent="0.2">
      <c r="A85" s="106" t="s">
        <v>1003</v>
      </c>
      <c r="B85" s="106" t="s">
        <v>247</v>
      </c>
      <c r="C85" s="106" t="s">
        <v>257</v>
      </c>
      <c r="D85" s="106" t="s">
        <v>253</v>
      </c>
      <c r="E85">
        <v>7064</v>
      </c>
      <c r="F85" s="106" t="s">
        <v>293</v>
      </c>
      <c r="G85" s="106" t="s">
        <v>262</v>
      </c>
      <c r="H85" s="106" t="s">
        <v>255</v>
      </c>
      <c r="I85" s="106">
        <v>27</v>
      </c>
      <c r="J85" s="106"/>
    </row>
    <row r="86" spans="1:10" x14ac:dyDescent="0.2">
      <c r="A86" s="106" t="s">
        <v>1003</v>
      </c>
      <c r="B86" s="106" t="s">
        <v>247</v>
      </c>
      <c r="C86" s="106" t="s">
        <v>257</v>
      </c>
      <c r="D86" s="106" t="s">
        <v>249</v>
      </c>
      <c r="E86">
        <v>8142</v>
      </c>
      <c r="F86" s="106" t="s">
        <v>1301</v>
      </c>
      <c r="G86" s="106" t="s">
        <v>250</v>
      </c>
      <c r="H86" s="106" t="s">
        <v>256</v>
      </c>
      <c r="I86">
        <v>191</v>
      </c>
    </row>
    <row r="87" spans="1:10" x14ac:dyDescent="0.2">
      <c r="A87" s="106" t="s">
        <v>1003</v>
      </c>
      <c r="B87" s="106" t="s">
        <v>247</v>
      </c>
      <c r="C87" s="106" t="s">
        <v>257</v>
      </c>
      <c r="D87" s="106" t="s">
        <v>249</v>
      </c>
      <c r="E87">
        <v>8842</v>
      </c>
      <c r="F87" s="106" t="s">
        <v>1766</v>
      </c>
      <c r="G87" s="106" t="s">
        <v>250</v>
      </c>
      <c r="H87" s="106" t="s">
        <v>276</v>
      </c>
      <c r="I87">
        <v>373</v>
      </c>
    </row>
    <row r="88" spans="1:10" x14ac:dyDescent="0.2">
      <c r="A88" s="106" t="s">
        <v>1003</v>
      </c>
      <c r="B88" s="106" t="s">
        <v>247</v>
      </c>
      <c r="C88" s="106" t="s">
        <v>259</v>
      </c>
      <c r="D88" s="106" t="s">
        <v>253</v>
      </c>
      <c r="E88">
        <v>9262</v>
      </c>
      <c r="F88" s="106" t="s">
        <v>291</v>
      </c>
      <c r="G88" s="106" t="s">
        <v>250</v>
      </c>
      <c r="H88" s="106" t="s">
        <v>260</v>
      </c>
      <c r="I88">
        <v>265</v>
      </c>
    </row>
    <row r="89" spans="1:10" x14ac:dyDescent="0.2">
      <c r="A89" s="106" t="s">
        <v>1004</v>
      </c>
      <c r="B89" s="106" t="s">
        <v>274</v>
      </c>
      <c r="C89" s="106" t="s">
        <v>259</v>
      </c>
      <c r="D89" s="106" t="s">
        <v>253</v>
      </c>
      <c r="E89">
        <v>6387</v>
      </c>
      <c r="F89" s="106" t="s">
        <v>1115</v>
      </c>
      <c r="G89" s="106" t="s">
        <v>250</v>
      </c>
      <c r="H89" s="106" t="s">
        <v>271</v>
      </c>
      <c r="I89">
        <v>152</v>
      </c>
    </row>
    <row r="90" spans="1:10" x14ac:dyDescent="0.2">
      <c r="A90" s="106" t="s">
        <v>1004</v>
      </c>
      <c r="B90" s="106" t="s">
        <v>247</v>
      </c>
      <c r="C90" s="106" t="s">
        <v>259</v>
      </c>
      <c r="D90" s="106" t="s">
        <v>253</v>
      </c>
      <c r="E90">
        <v>2978</v>
      </c>
      <c r="F90" s="106" t="s">
        <v>1767</v>
      </c>
      <c r="G90" s="106" t="s">
        <v>262</v>
      </c>
      <c r="H90" s="106" t="s">
        <v>276</v>
      </c>
      <c r="I90">
        <v>132</v>
      </c>
    </row>
    <row r="91" spans="1:10" x14ac:dyDescent="0.2">
      <c r="A91" s="106" t="s">
        <v>1004</v>
      </c>
      <c r="B91" s="106" t="s">
        <v>247</v>
      </c>
      <c r="C91" s="106" t="s">
        <v>252</v>
      </c>
      <c r="D91" s="106" t="s">
        <v>249</v>
      </c>
      <c r="E91">
        <v>3038</v>
      </c>
      <c r="F91" s="106" t="s">
        <v>1768</v>
      </c>
      <c r="G91" s="106" t="s">
        <v>250</v>
      </c>
      <c r="H91" s="106" t="s">
        <v>256</v>
      </c>
      <c r="I91" s="106" t="s">
        <v>309</v>
      </c>
      <c r="J91" s="106" t="s">
        <v>2172</v>
      </c>
    </row>
    <row r="92" spans="1:10" x14ac:dyDescent="0.2">
      <c r="A92" s="106" t="s">
        <v>1004</v>
      </c>
      <c r="B92" s="106" t="s">
        <v>247</v>
      </c>
      <c r="C92" s="106" t="s">
        <v>257</v>
      </c>
      <c r="D92" s="106" t="s">
        <v>249</v>
      </c>
      <c r="E92">
        <v>3246</v>
      </c>
      <c r="F92" s="106" t="s">
        <v>1769</v>
      </c>
      <c r="G92" s="106" t="s">
        <v>250</v>
      </c>
      <c r="H92" s="106" t="s">
        <v>276</v>
      </c>
      <c r="I92" s="106">
        <v>63</v>
      </c>
      <c r="J92" s="106"/>
    </row>
    <row r="93" spans="1:10" x14ac:dyDescent="0.2">
      <c r="A93" s="106" t="s">
        <v>1004</v>
      </c>
      <c r="B93" s="106" t="s">
        <v>247</v>
      </c>
      <c r="C93" s="106" t="s">
        <v>248</v>
      </c>
      <c r="D93" s="106" t="s">
        <v>249</v>
      </c>
      <c r="E93">
        <v>3361</v>
      </c>
      <c r="F93" s="106" t="s">
        <v>1180</v>
      </c>
      <c r="G93" s="106" t="s">
        <v>250</v>
      </c>
      <c r="H93" s="106" t="s">
        <v>260</v>
      </c>
      <c r="I93" s="106">
        <v>160</v>
      </c>
      <c r="J93" s="106"/>
    </row>
    <row r="94" spans="1:10" x14ac:dyDescent="0.2">
      <c r="A94" s="106" t="s">
        <v>1004</v>
      </c>
      <c r="B94" s="106" t="s">
        <v>247</v>
      </c>
      <c r="C94" s="106" t="s">
        <v>259</v>
      </c>
      <c r="D94" s="106" t="s">
        <v>249</v>
      </c>
      <c r="E94">
        <v>3418</v>
      </c>
      <c r="F94" s="106" t="s">
        <v>1689</v>
      </c>
      <c r="G94" s="106" t="s">
        <v>262</v>
      </c>
      <c r="H94" s="106" t="s">
        <v>260</v>
      </c>
      <c r="I94">
        <v>94</v>
      </c>
    </row>
    <row r="95" spans="1:10" x14ac:dyDescent="0.2">
      <c r="A95" s="106" t="s">
        <v>1004</v>
      </c>
      <c r="B95" s="106" t="s">
        <v>247</v>
      </c>
      <c r="C95" s="106" t="s">
        <v>259</v>
      </c>
      <c r="D95" s="106" t="s">
        <v>249</v>
      </c>
      <c r="E95">
        <v>3458</v>
      </c>
      <c r="F95" s="106" t="s">
        <v>1690</v>
      </c>
      <c r="G95" s="106" t="s">
        <v>250</v>
      </c>
      <c r="H95" s="106" t="s">
        <v>276</v>
      </c>
      <c r="I95" s="106">
        <v>277</v>
      </c>
      <c r="J95" s="106"/>
    </row>
    <row r="96" spans="1:10" x14ac:dyDescent="0.2">
      <c r="A96" s="106" t="s">
        <v>1004</v>
      </c>
      <c r="B96" s="106" t="s">
        <v>247</v>
      </c>
      <c r="C96" s="106" t="s">
        <v>252</v>
      </c>
      <c r="D96" s="106" t="s">
        <v>249</v>
      </c>
      <c r="E96">
        <v>3491</v>
      </c>
      <c r="F96" s="106" t="s">
        <v>1770</v>
      </c>
      <c r="G96" s="106" t="s">
        <v>262</v>
      </c>
      <c r="H96" s="106" t="s">
        <v>276</v>
      </c>
      <c r="I96">
        <v>314</v>
      </c>
    </row>
    <row r="97" spans="1:10" x14ac:dyDescent="0.2">
      <c r="A97" s="106" t="s">
        <v>1004</v>
      </c>
      <c r="B97" s="106" t="s">
        <v>247</v>
      </c>
      <c r="C97" s="106" t="s">
        <v>259</v>
      </c>
      <c r="D97" s="106" t="s">
        <v>249</v>
      </c>
      <c r="E97">
        <v>3539</v>
      </c>
      <c r="F97" s="106" t="s">
        <v>1579</v>
      </c>
      <c r="G97" s="106" t="s">
        <v>250</v>
      </c>
      <c r="H97" s="106" t="s">
        <v>260</v>
      </c>
      <c r="I97">
        <v>602</v>
      </c>
    </row>
    <row r="98" spans="1:10" x14ac:dyDescent="0.2">
      <c r="A98" s="106" t="s">
        <v>1004</v>
      </c>
      <c r="B98" s="106" t="s">
        <v>247</v>
      </c>
      <c r="C98" s="106" t="s">
        <v>257</v>
      </c>
      <c r="D98" s="106" t="s">
        <v>249</v>
      </c>
      <c r="E98">
        <v>3657</v>
      </c>
      <c r="F98" s="106" t="s">
        <v>1541</v>
      </c>
      <c r="G98" s="106" t="s">
        <v>250</v>
      </c>
      <c r="H98" s="106" t="s">
        <v>261</v>
      </c>
      <c r="I98">
        <v>372</v>
      </c>
    </row>
    <row r="99" spans="1:10" x14ac:dyDescent="0.2">
      <c r="A99" s="106" t="s">
        <v>1004</v>
      </c>
      <c r="B99" s="106" t="s">
        <v>247</v>
      </c>
      <c r="C99" s="106" t="s">
        <v>252</v>
      </c>
      <c r="D99" s="106" t="s">
        <v>249</v>
      </c>
      <c r="E99">
        <v>3976</v>
      </c>
      <c r="F99" s="106" t="s">
        <v>1138</v>
      </c>
      <c r="G99" s="106" t="s">
        <v>262</v>
      </c>
      <c r="H99" s="106" t="s">
        <v>261</v>
      </c>
      <c r="I99">
        <v>23</v>
      </c>
    </row>
    <row r="100" spans="1:10" x14ac:dyDescent="0.2">
      <c r="A100" s="106" t="s">
        <v>1004</v>
      </c>
      <c r="B100" s="106" t="s">
        <v>247</v>
      </c>
      <c r="C100" s="106" t="s">
        <v>259</v>
      </c>
      <c r="D100" s="106" t="s">
        <v>253</v>
      </c>
      <c r="E100">
        <v>4384</v>
      </c>
      <c r="F100" s="106" t="s">
        <v>1302</v>
      </c>
      <c r="G100" s="106" t="s">
        <v>250</v>
      </c>
      <c r="H100" s="106" t="s">
        <v>261</v>
      </c>
      <c r="I100" s="106">
        <v>964</v>
      </c>
      <c r="J100" s="106"/>
    </row>
    <row r="101" spans="1:10" x14ac:dyDescent="0.2">
      <c r="A101" s="106" t="s">
        <v>1004</v>
      </c>
      <c r="B101" s="106" t="s">
        <v>247</v>
      </c>
      <c r="C101" s="106" t="s">
        <v>259</v>
      </c>
      <c r="D101" s="106" t="s">
        <v>249</v>
      </c>
      <c r="E101">
        <v>4422</v>
      </c>
      <c r="F101" s="106" t="s">
        <v>294</v>
      </c>
      <c r="G101" s="106" t="s">
        <v>262</v>
      </c>
      <c r="H101" s="106" t="s">
        <v>261</v>
      </c>
      <c r="I101" s="106">
        <v>43</v>
      </c>
      <c r="J101" s="106"/>
    </row>
    <row r="102" spans="1:10" x14ac:dyDescent="0.2">
      <c r="A102" s="106" t="s">
        <v>1004</v>
      </c>
      <c r="B102" s="106" t="s">
        <v>247</v>
      </c>
      <c r="C102" s="106" t="s">
        <v>252</v>
      </c>
      <c r="D102" s="106" t="s">
        <v>249</v>
      </c>
      <c r="E102">
        <v>5218</v>
      </c>
      <c r="F102" s="106" t="s">
        <v>1187</v>
      </c>
      <c r="G102" s="106" t="s">
        <v>250</v>
      </c>
      <c r="H102" s="106" t="s">
        <v>292</v>
      </c>
      <c r="I102">
        <v>322</v>
      </c>
    </row>
    <row r="103" spans="1:10" x14ac:dyDescent="0.2">
      <c r="A103" s="106" t="s">
        <v>1004</v>
      </c>
      <c r="B103" s="106" t="s">
        <v>247</v>
      </c>
      <c r="C103" s="106" t="s">
        <v>257</v>
      </c>
      <c r="D103" s="106" t="s">
        <v>249</v>
      </c>
      <c r="E103">
        <v>6184</v>
      </c>
      <c r="F103" s="106" t="s">
        <v>1771</v>
      </c>
      <c r="G103" s="106" t="s">
        <v>250</v>
      </c>
      <c r="H103" s="106" t="s">
        <v>255</v>
      </c>
      <c r="I103" s="106">
        <v>631</v>
      </c>
      <c r="J103" s="106"/>
    </row>
    <row r="104" spans="1:10" x14ac:dyDescent="0.2">
      <c r="A104" s="106" t="s">
        <v>1004</v>
      </c>
      <c r="B104" s="106" t="s">
        <v>247</v>
      </c>
      <c r="C104" s="106" t="s">
        <v>259</v>
      </c>
      <c r="D104" s="106" t="s">
        <v>249</v>
      </c>
      <c r="E104">
        <v>6535</v>
      </c>
      <c r="F104" s="106" t="s">
        <v>1772</v>
      </c>
      <c r="G104" s="106" t="s">
        <v>250</v>
      </c>
      <c r="H104" s="106" t="s">
        <v>255</v>
      </c>
      <c r="I104" s="106">
        <v>174</v>
      </c>
      <c r="J104" s="106"/>
    </row>
    <row r="105" spans="1:10" x14ac:dyDescent="0.2">
      <c r="A105" s="106" t="s">
        <v>1004</v>
      </c>
      <c r="B105" s="106" t="s">
        <v>247</v>
      </c>
      <c r="C105" s="106" t="s">
        <v>252</v>
      </c>
      <c r="D105" s="106" t="s">
        <v>253</v>
      </c>
      <c r="E105">
        <v>7034</v>
      </c>
      <c r="F105" s="106" t="s">
        <v>1773</v>
      </c>
      <c r="G105" s="106" t="s">
        <v>262</v>
      </c>
      <c r="H105" s="106" t="s">
        <v>255</v>
      </c>
      <c r="I105" s="106">
        <v>425</v>
      </c>
      <c r="J105" s="106"/>
    </row>
    <row r="106" spans="1:10" x14ac:dyDescent="0.2">
      <c r="A106" s="106" t="s">
        <v>1004</v>
      </c>
      <c r="B106" s="106" t="s">
        <v>247</v>
      </c>
      <c r="C106" s="106" t="s">
        <v>248</v>
      </c>
      <c r="D106" s="106" t="s">
        <v>249</v>
      </c>
      <c r="E106">
        <v>7050</v>
      </c>
      <c r="F106" s="106" t="s">
        <v>1774</v>
      </c>
      <c r="G106" s="106" t="s">
        <v>262</v>
      </c>
      <c r="H106" s="106" t="s">
        <v>255</v>
      </c>
      <c r="I106" s="106">
        <v>116</v>
      </c>
      <c r="J106" s="106"/>
    </row>
    <row r="107" spans="1:10" x14ac:dyDescent="0.2">
      <c r="A107" s="106" t="s">
        <v>1004</v>
      </c>
      <c r="B107" s="106" t="s">
        <v>247</v>
      </c>
      <c r="C107" s="106" t="s">
        <v>257</v>
      </c>
      <c r="D107" s="106" t="s">
        <v>249</v>
      </c>
      <c r="E107">
        <v>7614</v>
      </c>
      <c r="F107" s="106" t="s">
        <v>1775</v>
      </c>
      <c r="G107" s="106" t="s">
        <v>254</v>
      </c>
      <c r="H107" s="106" t="s">
        <v>260</v>
      </c>
      <c r="I107">
        <v>93</v>
      </c>
    </row>
    <row r="108" spans="1:10" x14ac:dyDescent="0.2">
      <c r="A108" s="106" t="s">
        <v>1004</v>
      </c>
      <c r="B108" s="106" t="s">
        <v>247</v>
      </c>
      <c r="C108" s="106" t="s">
        <v>248</v>
      </c>
      <c r="D108" s="106" t="s">
        <v>249</v>
      </c>
      <c r="E108">
        <v>7623</v>
      </c>
      <c r="F108" s="106" t="s">
        <v>1776</v>
      </c>
      <c r="G108" s="106" t="s">
        <v>254</v>
      </c>
      <c r="H108" s="106" t="s">
        <v>260</v>
      </c>
      <c r="I108" s="106">
        <v>11</v>
      </c>
      <c r="J108" s="106"/>
    </row>
    <row r="109" spans="1:10" x14ac:dyDescent="0.2">
      <c r="A109" s="106" t="s">
        <v>1004</v>
      </c>
      <c r="B109" s="106" t="s">
        <v>247</v>
      </c>
      <c r="C109" s="106" t="s">
        <v>252</v>
      </c>
      <c r="D109" s="106" t="s">
        <v>253</v>
      </c>
      <c r="E109">
        <v>8894</v>
      </c>
      <c r="F109" s="106" t="s">
        <v>1165</v>
      </c>
      <c r="G109" s="106" t="s">
        <v>258</v>
      </c>
      <c r="H109" s="106" t="s">
        <v>276</v>
      </c>
      <c r="I109" s="106">
        <v>70</v>
      </c>
      <c r="J109" s="106"/>
    </row>
    <row r="110" spans="1:10" x14ac:dyDescent="0.2">
      <c r="A110" s="106" t="s">
        <v>1004</v>
      </c>
      <c r="B110" s="106" t="s">
        <v>247</v>
      </c>
      <c r="C110" s="106" t="s">
        <v>248</v>
      </c>
      <c r="D110" s="106" t="s">
        <v>253</v>
      </c>
      <c r="E110">
        <v>9425</v>
      </c>
      <c r="F110" s="106" t="s">
        <v>1777</v>
      </c>
      <c r="G110" s="106" t="s">
        <v>254</v>
      </c>
      <c r="H110" s="106" t="s">
        <v>261</v>
      </c>
      <c r="I110" s="106">
        <v>14</v>
      </c>
      <c r="J110" s="106"/>
    </row>
    <row r="111" spans="1:10" x14ac:dyDescent="0.2">
      <c r="A111" s="106" t="s">
        <v>1004</v>
      </c>
      <c r="B111" s="106" t="s">
        <v>247</v>
      </c>
      <c r="C111" s="106" t="s">
        <v>257</v>
      </c>
      <c r="D111" s="106" t="s">
        <v>249</v>
      </c>
      <c r="E111">
        <v>9632</v>
      </c>
      <c r="F111" s="106" t="s">
        <v>1691</v>
      </c>
      <c r="G111" s="106" t="s">
        <v>250</v>
      </c>
      <c r="H111" s="106" t="s">
        <v>255</v>
      </c>
      <c r="I111">
        <v>226</v>
      </c>
    </row>
    <row r="112" spans="1:10" x14ac:dyDescent="0.2">
      <c r="A112" s="106" t="s">
        <v>1004</v>
      </c>
      <c r="B112" s="106" t="s">
        <v>247</v>
      </c>
      <c r="C112" s="106" t="s">
        <v>257</v>
      </c>
      <c r="D112" s="106" t="s">
        <v>249</v>
      </c>
      <c r="E112">
        <v>9681</v>
      </c>
      <c r="F112" s="106" t="s">
        <v>1616</v>
      </c>
      <c r="G112" s="106" t="s">
        <v>250</v>
      </c>
      <c r="H112" s="106" t="s">
        <v>255</v>
      </c>
      <c r="I112">
        <v>890</v>
      </c>
    </row>
    <row r="113" spans="1:10" x14ac:dyDescent="0.2">
      <c r="A113" s="106" t="s">
        <v>1004</v>
      </c>
      <c r="B113" s="106" t="s">
        <v>247</v>
      </c>
      <c r="C113" s="106" t="s">
        <v>257</v>
      </c>
      <c r="D113" s="106" t="s">
        <v>249</v>
      </c>
      <c r="E113">
        <v>9692</v>
      </c>
      <c r="F113" s="106" t="s">
        <v>1692</v>
      </c>
      <c r="G113" s="106" t="s">
        <v>250</v>
      </c>
      <c r="H113" s="106" t="s">
        <v>261</v>
      </c>
      <c r="I113" s="106">
        <v>742</v>
      </c>
      <c r="J113" s="106"/>
    </row>
    <row r="114" spans="1:10" x14ac:dyDescent="0.2">
      <c r="A114" s="106" t="s">
        <v>1004</v>
      </c>
      <c r="B114" s="106" t="s">
        <v>247</v>
      </c>
      <c r="C114" s="106" t="s">
        <v>257</v>
      </c>
      <c r="D114" s="106" t="s">
        <v>249</v>
      </c>
      <c r="E114">
        <v>9743</v>
      </c>
      <c r="F114" s="106" t="s">
        <v>1778</v>
      </c>
      <c r="G114" s="106" t="s">
        <v>250</v>
      </c>
      <c r="H114" s="106" t="s">
        <v>255</v>
      </c>
      <c r="I114">
        <v>548</v>
      </c>
    </row>
    <row r="115" spans="1:10" x14ac:dyDescent="0.2">
      <c r="A115" s="106" t="s">
        <v>1005</v>
      </c>
      <c r="B115" s="106" t="s">
        <v>311</v>
      </c>
      <c r="C115" s="106" t="s">
        <v>259</v>
      </c>
      <c r="D115" s="106" t="s">
        <v>249</v>
      </c>
      <c r="E115">
        <v>3662</v>
      </c>
      <c r="F115" s="106" t="s">
        <v>1577</v>
      </c>
      <c r="G115" s="106" t="s">
        <v>250</v>
      </c>
      <c r="H115" s="106" t="s">
        <v>261</v>
      </c>
      <c r="I115" s="106">
        <v>177</v>
      </c>
      <c r="J115" s="106"/>
    </row>
    <row r="116" spans="1:10" x14ac:dyDescent="0.2">
      <c r="A116" s="106" t="s">
        <v>1005</v>
      </c>
      <c r="B116" s="106" t="s">
        <v>1100</v>
      </c>
      <c r="C116" s="106" t="s">
        <v>257</v>
      </c>
      <c r="D116" s="106" t="s">
        <v>253</v>
      </c>
      <c r="E116">
        <v>2163</v>
      </c>
      <c r="F116" s="106" t="s">
        <v>282</v>
      </c>
      <c r="G116" s="106" t="s">
        <v>250</v>
      </c>
      <c r="H116" s="106" t="s">
        <v>255</v>
      </c>
      <c r="I116">
        <v>92</v>
      </c>
    </row>
    <row r="117" spans="1:10" x14ac:dyDescent="0.2">
      <c r="A117" s="106" t="s">
        <v>1005</v>
      </c>
      <c r="B117" s="106" t="s">
        <v>247</v>
      </c>
      <c r="C117" s="106" t="s">
        <v>257</v>
      </c>
      <c r="D117" s="106" t="s">
        <v>249</v>
      </c>
      <c r="E117">
        <v>1433</v>
      </c>
      <c r="F117" s="106" t="s">
        <v>1779</v>
      </c>
      <c r="G117" s="106" t="s">
        <v>250</v>
      </c>
      <c r="H117" s="106" t="s">
        <v>277</v>
      </c>
      <c r="I117">
        <v>91</v>
      </c>
    </row>
    <row r="118" spans="1:10" x14ac:dyDescent="0.2">
      <c r="A118" s="106" t="s">
        <v>1005</v>
      </c>
      <c r="B118" s="106" t="s">
        <v>247</v>
      </c>
      <c r="C118" s="106" t="s">
        <v>248</v>
      </c>
      <c r="D118" s="106" t="s">
        <v>253</v>
      </c>
      <c r="E118">
        <v>1436</v>
      </c>
      <c r="F118" s="106" t="s">
        <v>1780</v>
      </c>
      <c r="G118" s="106" t="s">
        <v>262</v>
      </c>
      <c r="H118" s="106" t="s">
        <v>277</v>
      </c>
      <c r="I118" s="106">
        <v>29</v>
      </c>
      <c r="J118" s="106"/>
    </row>
    <row r="119" spans="1:10" x14ac:dyDescent="0.2">
      <c r="A119" s="106" t="s">
        <v>1005</v>
      </c>
      <c r="B119" s="106" t="s">
        <v>247</v>
      </c>
      <c r="C119" s="106" t="s">
        <v>257</v>
      </c>
      <c r="D119" s="106" t="s">
        <v>253</v>
      </c>
      <c r="E119">
        <v>1758</v>
      </c>
      <c r="F119" s="106" t="s">
        <v>1781</v>
      </c>
      <c r="G119" s="106" t="s">
        <v>254</v>
      </c>
      <c r="H119" s="106" t="s">
        <v>277</v>
      </c>
      <c r="I119" s="106">
        <v>65</v>
      </c>
      <c r="J119" s="106"/>
    </row>
    <row r="120" spans="1:10" x14ac:dyDescent="0.2">
      <c r="A120" s="106" t="s">
        <v>1005</v>
      </c>
      <c r="B120" s="106" t="s">
        <v>247</v>
      </c>
      <c r="C120" s="106" t="s">
        <v>252</v>
      </c>
      <c r="D120" s="106" t="s">
        <v>249</v>
      </c>
      <c r="E120">
        <v>1840</v>
      </c>
      <c r="F120" s="106" t="s">
        <v>1782</v>
      </c>
      <c r="G120" s="106" t="s">
        <v>258</v>
      </c>
      <c r="H120" s="106" t="s">
        <v>277</v>
      </c>
      <c r="I120" s="106">
        <v>50</v>
      </c>
      <c r="J120" s="106"/>
    </row>
    <row r="121" spans="1:10" x14ac:dyDescent="0.2">
      <c r="A121" s="106" t="s">
        <v>1005</v>
      </c>
      <c r="B121" s="106" t="s">
        <v>247</v>
      </c>
      <c r="C121" s="106" t="s">
        <v>248</v>
      </c>
      <c r="D121" s="106" t="s">
        <v>249</v>
      </c>
      <c r="E121">
        <v>2159</v>
      </c>
      <c r="F121" s="106" t="s">
        <v>1372</v>
      </c>
      <c r="G121" s="106" t="s">
        <v>258</v>
      </c>
      <c r="H121" s="106" t="s">
        <v>255</v>
      </c>
      <c r="I121" s="106">
        <v>74</v>
      </c>
      <c r="J121" s="106"/>
    </row>
    <row r="122" spans="1:10" x14ac:dyDescent="0.2">
      <c r="A122" s="106" t="s">
        <v>1005</v>
      </c>
      <c r="B122" s="106" t="s">
        <v>247</v>
      </c>
      <c r="C122" s="106" t="s">
        <v>252</v>
      </c>
      <c r="D122" s="106" t="s">
        <v>249</v>
      </c>
      <c r="E122">
        <v>2315</v>
      </c>
      <c r="F122" s="106" t="s">
        <v>1373</v>
      </c>
      <c r="G122" s="106" t="s">
        <v>254</v>
      </c>
      <c r="H122" s="106" t="s">
        <v>261</v>
      </c>
      <c r="I122">
        <v>94</v>
      </c>
    </row>
    <row r="123" spans="1:10" x14ac:dyDescent="0.2">
      <c r="A123" s="106" t="s">
        <v>1005</v>
      </c>
      <c r="B123" s="106" t="s">
        <v>247</v>
      </c>
      <c r="C123" s="106" t="s">
        <v>259</v>
      </c>
      <c r="D123" s="106" t="s">
        <v>253</v>
      </c>
      <c r="E123">
        <v>2424</v>
      </c>
      <c r="F123" s="106" t="s">
        <v>299</v>
      </c>
      <c r="G123" s="106" t="s">
        <v>250</v>
      </c>
      <c r="H123" s="106" t="s">
        <v>255</v>
      </c>
      <c r="I123" s="106">
        <v>44</v>
      </c>
      <c r="J123" s="106"/>
    </row>
    <row r="124" spans="1:10" x14ac:dyDescent="0.2">
      <c r="A124" s="106" t="s">
        <v>1005</v>
      </c>
      <c r="B124" s="106" t="s">
        <v>247</v>
      </c>
      <c r="C124" s="106" t="s">
        <v>257</v>
      </c>
      <c r="D124" s="106" t="s">
        <v>249</v>
      </c>
      <c r="E124">
        <v>3071</v>
      </c>
      <c r="F124" s="106" t="s">
        <v>1374</v>
      </c>
      <c r="G124" s="106" t="s">
        <v>258</v>
      </c>
      <c r="H124" s="106" t="s">
        <v>260</v>
      </c>
      <c r="I124" s="106">
        <v>23</v>
      </c>
      <c r="J124" s="106"/>
    </row>
    <row r="125" spans="1:10" x14ac:dyDescent="0.2">
      <c r="A125" s="106" t="s">
        <v>1005</v>
      </c>
      <c r="B125" s="106" t="s">
        <v>247</v>
      </c>
      <c r="C125" s="106" t="s">
        <v>257</v>
      </c>
      <c r="D125" s="106" t="s">
        <v>249</v>
      </c>
      <c r="E125">
        <v>3159</v>
      </c>
      <c r="F125" s="106" t="s">
        <v>1381</v>
      </c>
      <c r="G125" s="106" t="s">
        <v>250</v>
      </c>
      <c r="H125" s="106" t="s">
        <v>260</v>
      </c>
      <c r="I125" s="106">
        <v>339</v>
      </c>
      <c r="J125" s="106"/>
    </row>
    <row r="126" spans="1:10" x14ac:dyDescent="0.2">
      <c r="A126" s="106" t="s">
        <v>1005</v>
      </c>
      <c r="B126" s="106" t="s">
        <v>247</v>
      </c>
      <c r="C126" s="106" t="s">
        <v>252</v>
      </c>
      <c r="D126" s="106" t="s">
        <v>249</v>
      </c>
      <c r="E126">
        <v>3195</v>
      </c>
      <c r="F126" s="106" t="s">
        <v>1783</v>
      </c>
      <c r="G126" s="106" t="s">
        <v>262</v>
      </c>
      <c r="H126" s="106" t="s">
        <v>260</v>
      </c>
      <c r="I126">
        <v>41</v>
      </c>
    </row>
    <row r="127" spans="1:10" x14ac:dyDescent="0.2">
      <c r="A127" s="106" t="s">
        <v>1005</v>
      </c>
      <c r="B127" s="106" t="s">
        <v>247</v>
      </c>
      <c r="C127" s="106" t="s">
        <v>257</v>
      </c>
      <c r="D127" s="106" t="s">
        <v>253</v>
      </c>
      <c r="E127">
        <v>3234</v>
      </c>
      <c r="F127" s="106" t="s">
        <v>1784</v>
      </c>
      <c r="G127" s="106" t="s">
        <v>287</v>
      </c>
      <c r="H127" s="106" t="s">
        <v>288</v>
      </c>
      <c r="I127" t="s">
        <v>317</v>
      </c>
      <c r="J127" t="s">
        <v>2173</v>
      </c>
    </row>
    <row r="128" spans="1:10" x14ac:dyDescent="0.2">
      <c r="A128" s="106" t="s">
        <v>1005</v>
      </c>
      <c r="B128" s="106" t="s">
        <v>247</v>
      </c>
      <c r="C128" s="106" t="s">
        <v>257</v>
      </c>
      <c r="D128" s="106" t="s">
        <v>253</v>
      </c>
      <c r="E128">
        <v>3292</v>
      </c>
      <c r="F128" s="106" t="s">
        <v>1693</v>
      </c>
      <c r="G128" s="106" t="s">
        <v>287</v>
      </c>
      <c r="H128" s="106" t="s">
        <v>288</v>
      </c>
      <c r="I128" t="s">
        <v>273</v>
      </c>
      <c r="J128" t="s">
        <v>2082</v>
      </c>
    </row>
    <row r="129" spans="1:10" x14ac:dyDescent="0.2">
      <c r="A129" s="106" t="s">
        <v>1005</v>
      </c>
      <c r="B129" s="106" t="s">
        <v>247</v>
      </c>
      <c r="C129" s="106" t="s">
        <v>257</v>
      </c>
      <c r="D129" s="106" t="s">
        <v>249</v>
      </c>
      <c r="E129">
        <v>3320</v>
      </c>
      <c r="F129" s="106" t="s">
        <v>1785</v>
      </c>
      <c r="G129" s="106" t="s">
        <v>258</v>
      </c>
      <c r="H129" s="106" t="s">
        <v>256</v>
      </c>
      <c r="I129">
        <v>56</v>
      </c>
    </row>
    <row r="130" spans="1:10" x14ac:dyDescent="0.2">
      <c r="A130" s="106" t="s">
        <v>1005</v>
      </c>
      <c r="B130" s="106" t="s">
        <v>247</v>
      </c>
      <c r="C130" s="106" t="s">
        <v>257</v>
      </c>
      <c r="D130" s="106" t="s">
        <v>253</v>
      </c>
      <c r="E130">
        <v>3459</v>
      </c>
      <c r="F130" s="106" t="s">
        <v>1786</v>
      </c>
      <c r="G130" s="106" t="s">
        <v>287</v>
      </c>
      <c r="H130" s="106" t="s">
        <v>288</v>
      </c>
      <c r="I130">
        <v>655</v>
      </c>
    </row>
    <row r="131" spans="1:10" x14ac:dyDescent="0.2">
      <c r="A131" s="106" t="s">
        <v>1005</v>
      </c>
      <c r="B131" s="106" t="s">
        <v>247</v>
      </c>
      <c r="C131" s="106" t="s">
        <v>257</v>
      </c>
      <c r="D131" s="106" t="s">
        <v>253</v>
      </c>
      <c r="E131">
        <v>3468</v>
      </c>
      <c r="F131" s="106" t="s">
        <v>1787</v>
      </c>
      <c r="G131" s="106" t="s">
        <v>287</v>
      </c>
      <c r="H131" s="106" t="s">
        <v>288</v>
      </c>
      <c r="I131" s="106">
        <v>597</v>
      </c>
      <c r="J131" s="106"/>
    </row>
    <row r="132" spans="1:10" x14ac:dyDescent="0.2">
      <c r="A132" s="106" t="s">
        <v>1005</v>
      </c>
      <c r="B132" s="106" t="s">
        <v>247</v>
      </c>
      <c r="C132" s="106" t="s">
        <v>257</v>
      </c>
      <c r="D132" s="106" t="s">
        <v>253</v>
      </c>
      <c r="E132">
        <v>3471</v>
      </c>
      <c r="F132" s="106" t="s">
        <v>1788</v>
      </c>
      <c r="G132" s="106" t="s">
        <v>287</v>
      </c>
      <c r="H132" s="106" t="s">
        <v>288</v>
      </c>
      <c r="I132" s="106" t="s">
        <v>273</v>
      </c>
      <c r="J132" s="106" t="s">
        <v>1921</v>
      </c>
    </row>
    <row r="133" spans="1:10" x14ac:dyDescent="0.2">
      <c r="A133" s="106" t="s">
        <v>1005</v>
      </c>
      <c r="B133" s="106" t="s">
        <v>247</v>
      </c>
      <c r="C133" s="106" t="s">
        <v>252</v>
      </c>
      <c r="D133" s="106" t="s">
        <v>249</v>
      </c>
      <c r="E133">
        <v>3480</v>
      </c>
      <c r="F133" s="106" t="s">
        <v>1789</v>
      </c>
      <c r="G133" s="106" t="s">
        <v>250</v>
      </c>
      <c r="H133" s="106" t="s">
        <v>276</v>
      </c>
      <c r="I133">
        <v>251</v>
      </c>
    </row>
    <row r="134" spans="1:10" x14ac:dyDescent="0.2">
      <c r="A134" s="106" t="s">
        <v>1005</v>
      </c>
      <c r="B134" s="106" t="s">
        <v>247</v>
      </c>
      <c r="C134" s="106" t="s">
        <v>259</v>
      </c>
      <c r="D134" s="106" t="s">
        <v>253</v>
      </c>
      <c r="E134">
        <v>3497</v>
      </c>
      <c r="F134" s="106" t="s">
        <v>301</v>
      </c>
      <c r="G134" s="106" t="s">
        <v>262</v>
      </c>
      <c r="H134" s="106" t="s">
        <v>276</v>
      </c>
      <c r="I134" s="106">
        <v>36</v>
      </c>
      <c r="J134" s="106"/>
    </row>
    <row r="135" spans="1:10" x14ac:dyDescent="0.2">
      <c r="A135" s="106" t="s">
        <v>1005</v>
      </c>
      <c r="B135" s="106" t="s">
        <v>247</v>
      </c>
      <c r="C135" s="106" t="s">
        <v>252</v>
      </c>
      <c r="D135" s="106" t="s">
        <v>249</v>
      </c>
      <c r="E135">
        <v>3653</v>
      </c>
      <c r="F135" s="106" t="s">
        <v>1270</v>
      </c>
      <c r="G135" s="106" t="s">
        <v>262</v>
      </c>
      <c r="H135" s="106" t="s">
        <v>261</v>
      </c>
      <c r="I135" s="106">
        <v>145</v>
      </c>
      <c r="J135" s="106"/>
    </row>
    <row r="136" spans="1:10" x14ac:dyDescent="0.2">
      <c r="A136" s="106" t="s">
        <v>1005</v>
      </c>
      <c r="B136" s="106" t="s">
        <v>247</v>
      </c>
      <c r="C136" s="106" t="s">
        <v>248</v>
      </c>
      <c r="D136" s="106" t="s">
        <v>249</v>
      </c>
      <c r="E136">
        <v>3843</v>
      </c>
      <c r="F136" s="106" t="s">
        <v>1181</v>
      </c>
      <c r="G136" s="106" t="s">
        <v>250</v>
      </c>
      <c r="H136" s="106" t="s">
        <v>261</v>
      </c>
      <c r="I136" s="106">
        <v>190</v>
      </c>
      <c r="J136" s="106"/>
    </row>
    <row r="137" spans="1:10" x14ac:dyDescent="0.2">
      <c r="A137" s="106" t="s">
        <v>1005</v>
      </c>
      <c r="B137" s="106" t="s">
        <v>247</v>
      </c>
      <c r="C137" s="106" t="s">
        <v>257</v>
      </c>
      <c r="D137" s="106" t="s">
        <v>249</v>
      </c>
      <c r="E137">
        <v>3921</v>
      </c>
      <c r="F137" s="106" t="s">
        <v>1790</v>
      </c>
      <c r="G137" s="106" t="s">
        <v>250</v>
      </c>
      <c r="H137" s="106" t="s">
        <v>261</v>
      </c>
      <c r="I137">
        <v>202</v>
      </c>
    </row>
    <row r="138" spans="1:10" x14ac:dyDescent="0.2">
      <c r="A138" s="106" t="s">
        <v>1005</v>
      </c>
      <c r="B138" s="106" t="s">
        <v>247</v>
      </c>
      <c r="C138" s="106" t="s">
        <v>257</v>
      </c>
      <c r="D138" s="106" t="s">
        <v>249</v>
      </c>
      <c r="E138">
        <v>3931</v>
      </c>
      <c r="F138" s="106" t="s">
        <v>1791</v>
      </c>
      <c r="G138" s="106" t="s">
        <v>262</v>
      </c>
      <c r="H138" s="106" t="s">
        <v>261</v>
      </c>
      <c r="I138" s="106">
        <v>18</v>
      </c>
      <c r="J138" s="106"/>
    </row>
    <row r="139" spans="1:10" x14ac:dyDescent="0.2">
      <c r="A139" s="106" t="s">
        <v>1005</v>
      </c>
      <c r="B139" s="106" t="s">
        <v>247</v>
      </c>
      <c r="C139" s="106" t="s">
        <v>257</v>
      </c>
      <c r="D139" s="106" t="s">
        <v>249</v>
      </c>
      <c r="E139">
        <v>3955</v>
      </c>
      <c r="F139" s="106" t="s">
        <v>1792</v>
      </c>
      <c r="G139" s="106" t="s">
        <v>258</v>
      </c>
      <c r="H139" s="106" t="s">
        <v>284</v>
      </c>
      <c r="I139">
        <v>60</v>
      </c>
    </row>
    <row r="140" spans="1:10" x14ac:dyDescent="0.2">
      <c r="A140" s="106" t="s">
        <v>1005</v>
      </c>
      <c r="B140" s="106" t="s">
        <v>247</v>
      </c>
      <c r="C140" s="106" t="s">
        <v>252</v>
      </c>
      <c r="D140" s="106" t="s">
        <v>249</v>
      </c>
      <c r="E140">
        <v>3974</v>
      </c>
      <c r="F140" s="106" t="s">
        <v>1793</v>
      </c>
      <c r="G140" s="106" t="s">
        <v>254</v>
      </c>
      <c r="H140" s="106" t="s">
        <v>261</v>
      </c>
      <c r="I140" s="106">
        <v>24</v>
      </c>
      <c r="J140" s="106"/>
    </row>
    <row r="141" spans="1:10" x14ac:dyDescent="0.2">
      <c r="A141" s="106" t="s">
        <v>1005</v>
      </c>
      <c r="B141" s="106" t="s">
        <v>247</v>
      </c>
      <c r="C141" s="106" t="s">
        <v>257</v>
      </c>
      <c r="D141" s="106" t="s">
        <v>249</v>
      </c>
      <c r="E141">
        <v>3995</v>
      </c>
      <c r="F141" s="106" t="s">
        <v>302</v>
      </c>
      <c r="G141" s="106" t="s">
        <v>262</v>
      </c>
      <c r="H141" s="106" t="s">
        <v>261</v>
      </c>
      <c r="I141">
        <v>52</v>
      </c>
    </row>
    <row r="142" spans="1:10" x14ac:dyDescent="0.2">
      <c r="A142" s="106" t="s">
        <v>1005</v>
      </c>
      <c r="B142" s="106" t="s">
        <v>247</v>
      </c>
      <c r="C142" s="106" t="s">
        <v>257</v>
      </c>
      <c r="D142" s="106" t="s">
        <v>249</v>
      </c>
      <c r="E142">
        <v>4369</v>
      </c>
      <c r="F142" s="106" t="s">
        <v>1794</v>
      </c>
      <c r="G142" s="106" t="s">
        <v>250</v>
      </c>
      <c r="H142" s="106" t="s">
        <v>263</v>
      </c>
      <c r="I142">
        <v>744</v>
      </c>
    </row>
    <row r="143" spans="1:10" x14ac:dyDescent="0.2">
      <c r="A143" s="106" t="s">
        <v>1005</v>
      </c>
      <c r="B143" s="106" t="s">
        <v>247</v>
      </c>
      <c r="C143" s="106" t="s">
        <v>248</v>
      </c>
      <c r="D143" s="106" t="s">
        <v>253</v>
      </c>
      <c r="E143">
        <v>4431</v>
      </c>
      <c r="F143" s="106" t="s">
        <v>303</v>
      </c>
      <c r="G143" s="106" t="s">
        <v>262</v>
      </c>
      <c r="H143" s="106" t="s">
        <v>261</v>
      </c>
      <c r="I143">
        <v>399</v>
      </c>
    </row>
    <row r="144" spans="1:10" x14ac:dyDescent="0.2">
      <c r="A144" s="106" t="s">
        <v>1005</v>
      </c>
      <c r="B144" s="106" t="s">
        <v>247</v>
      </c>
      <c r="C144" s="106" t="s">
        <v>259</v>
      </c>
      <c r="D144" s="106" t="s">
        <v>253</v>
      </c>
      <c r="E144">
        <v>4446</v>
      </c>
      <c r="F144" s="106" t="s">
        <v>1747</v>
      </c>
      <c r="G144" s="106" t="s">
        <v>262</v>
      </c>
      <c r="H144" s="106" t="s">
        <v>261</v>
      </c>
      <c r="I144">
        <v>260</v>
      </c>
    </row>
    <row r="145" spans="1:10" x14ac:dyDescent="0.2">
      <c r="A145" s="106" t="s">
        <v>1005</v>
      </c>
      <c r="B145" s="106" t="s">
        <v>247</v>
      </c>
      <c r="C145" s="106" t="s">
        <v>257</v>
      </c>
      <c r="D145" s="106" t="s">
        <v>249</v>
      </c>
      <c r="E145">
        <v>4813</v>
      </c>
      <c r="F145" s="106" t="s">
        <v>1795</v>
      </c>
      <c r="G145" s="106" t="s">
        <v>262</v>
      </c>
      <c r="H145" s="106" t="s">
        <v>261</v>
      </c>
      <c r="I145">
        <v>377</v>
      </c>
    </row>
    <row r="146" spans="1:10" x14ac:dyDescent="0.2">
      <c r="A146" s="106" t="s">
        <v>1005</v>
      </c>
      <c r="B146" s="106" t="s">
        <v>247</v>
      </c>
      <c r="C146" s="106" t="s">
        <v>259</v>
      </c>
      <c r="D146" s="106" t="s">
        <v>253</v>
      </c>
      <c r="E146">
        <v>6037</v>
      </c>
      <c r="F146" s="106" t="s">
        <v>1796</v>
      </c>
      <c r="G146" s="106" t="s">
        <v>250</v>
      </c>
      <c r="H146" s="106" t="s">
        <v>255</v>
      </c>
      <c r="I146" s="106">
        <v>69</v>
      </c>
      <c r="J146" s="106"/>
    </row>
    <row r="147" spans="1:10" x14ac:dyDescent="0.2">
      <c r="A147" s="106" t="s">
        <v>1005</v>
      </c>
      <c r="B147" s="106" t="s">
        <v>247</v>
      </c>
      <c r="C147" s="106" t="s">
        <v>252</v>
      </c>
      <c r="D147" s="106" t="s">
        <v>249</v>
      </c>
      <c r="E147">
        <v>6049</v>
      </c>
      <c r="F147" s="106" t="s">
        <v>1797</v>
      </c>
      <c r="G147" s="106" t="s">
        <v>262</v>
      </c>
      <c r="H147" s="106" t="s">
        <v>255</v>
      </c>
      <c r="I147" s="106">
        <v>349</v>
      </c>
      <c r="J147" s="106"/>
    </row>
    <row r="148" spans="1:10" x14ac:dyDescent="0.2">
      <c r="A148" s="106" t="s">
        <v>1005</v>
      </c>
      <c r="B148" s="106" t="s">
        <v>247</v>
      </c>
      <c r="C148" s="106" t="s">
        <v>259</v>
      </c>
      <c r="D148" s="106" t="s">
        <v>249</v>
      </c>
      <c r="E148">
        <v>6091</v>
      </c>
      <c r="F148" s="106" t="s">
        <v>1798</v>
      </c>
      <c r="G148" s="106" t="s">
        <v>258</v>
      </c>
      <c r="H148" s="106" t="s">
        <v>255</v>
      </c>
      <c r="I148">
        <v>81</v>
      </c>
    </row>
    <row r="149" spans="1:10" x14ac:dyDescent="0.2">
      <c r="A149" s="106" t="s">
        <v>1005</v>
      </c>
      <c r="B149" s="106" t="s">
        <v>247</v>
      </c>
      <c r="C149" s="106" t="s">
        <v>248</v>
      </c>
      <c r="D149" s="106" t="s">
        <v>249</v>
      </c>
      <c r="E149">
        <v>6630</v>
      </c>
      <c r="F149" s="106" t="s">
        <v>1542</v>
      </c>
      <c r="G149" s="106" t="s">
        <v>250</v>
      </c>
      <c r="H149" s="106" t="s">
        <v>275</v>
      </c>
      <c r="I149" s="106">
        <v>362</v>
      </c>
      <c r="J149" s="106"/>
    </row>
    <row r="150" spans="1:10" x14ac:dyDescent="0.2">
      <c r="A150" s="106" t="s">
        <v>1005</v>
      </c>
      <c r="B150" s="106" t="s">
        <v>247</v>
      </c>
      <c r="C150" s="106" t="s">
        <v>257</v>
      </c>
      <c r="D150" s="106" t="s">
        <v>249</v>
      </c>
      <c r="E150">
        <v>6696</v>
      </c>
      <c r="F150" s="106" t="s">
        <v>290</v>
      </c>
      <c r="G150" s="106" t="s">
        <v>262</v>
      </c>
      <c r="H150" s="106" t="s">
        <v>275</v>
      </c>
      <c r="I150" s="106">
        <v>38</v>
      </c>
      <c r="J150" s="106"/>
    </row>
    <row r="151" spans="1:10" x14ac:dyDescent="0.2">
      <c r="A151" s="106" t="s">
        <v>1005</v>
      </c>
      <c r="B151" s="106" t="s">
        <v>247</v>
      </c>
      <c r="C151" s="106" t="s">
        <v>259</v>
      </c>
      <c r="D151" s="106" t="s">
        <v>249</v>
      </c>
      <c r="E151">
        <v>6721</v>
      </c>
      <c r="F151" s="106" t="s">
        <v>1303</v>
      </c>
      <c r="G151" s="106" t="s">
        <v>258</v>
      </c>
      <c r="H151" s="106" t="s">
        <v>275</v>
      </c>
      <c r="I151">
        <v>60</v>
      </c>
    </row>
    <row r="152" spans="1:10" x14ac:dyDescent="0.2">
      <c r="A152" s="106" t="s">
        <v>1005</v>
      </c>
      <c r="B152" s="106" t="s">
        <v>247</v>
      </c>
      <c r="C152" s="106" t="s">
        <v>257</v>
      </c>
      <c r="D152" s="106" t="s">
        <v>249</v>
      </c>
      <c r="E152">
        <v>6898</v>
      </c>
      <c r="F152" s="106" t="s">
        <v>1799</v>
      </c>
      <c r="G152" s="106" t="s">
        <v>254</v>
      </c>
      <c r="H152" s="106" t="s">
        <v>275</v>
      </c>
      <c r="I152" s="106">
        <v>10</v>
      </c>
      <c r="J152" s="106"/>
    </row>
    <row r="153" spans="1:10" x14ac:dyDescent="0.2">
      <c r="A153" s="106" t="s">
        <v>1005</v>
      </c>
      <c r="B153" s="106" t="s">
        <v>247</v>
      </c>
      <c r="C153" s="106" t="s">
        <v>257</v>
      </c>
      <c r="D153" s="106" t="s">
        <v>249</v>
      </c>
      <c r="E153">
        <v>6966</v>
      </c>
      <c r="F153" s="106" t="s">
        <v>1800</v>
      </c>
      <c r="G153" s="106" t="s">
        <v>250</v>
      </c>
      <c r="H153" s="106" t="s">
        <v>275</v>
      </c>
      <c r="I153" s="106">
        <v>643</v>
      </c>
      <c r="J153" s="106"/>
    </row>
    <row r="154" spans="1:10" x14ac:dyDescent="0.2">
      <c r="A154" s="106" t="s">
        <v>1005</v>
      </c>
      <c r="B154" s="106" t="s">
        <v>247</v>
      </c>
      <c r="C154" s="106" t="s">
        <v>252</v>
      </c>
      <c r="D154" s="106" t="s">
        <v>249</v>
      </c>
      <c r="E154">
        <v>7033</v>
      </c>
      <c r="F154" s="106" t="s">
        <v>1801</v>
      </c>
      <c r="G154" s="106" t="s">
        <v>250</v>
      </c>
      <c r="H154" s="106" t="s">
        <v>255</v>
      </c>
      <c r="I154" s="106">
        <v>200</v>
      </c>
      <c r="J154" s="106"/>
    </row>
    <row r="155" spans="1:10" x14ac:dyDescent="0.2">
      <c r="A155" s="106" t="s">
        <v>1005</v>
      </c>
      <c r="B155" s="106" t="s">
        <v>247</v>
      </c>
      <c r="C155" s="106" t="s">
        <v>257</v>
      </c>
      <c r="D155" s="106" t="s">
        <v>249</v>
      </c>
      <c r="E155">
        <v>7073</v>
      </c>
      <c r="F155" s="106" t="s">
        <v>305</v>
      </c>
      <c r="G155" s="106" t="s">
        <v>262</v>
      </c>
      <c r="H155" s="106" t="s">
        <v>255</v>
      </c>
      <c r="I155" s="106">
        <v>61</v>
      </c>
      <c r="J155" s="106"/>
    </row>
    <row r="156" spans="1:10" x14ac:dyDescent="0.2">
      <c r="A156" s="106" t="s">
        <v>1005</v>
      </c>
      <c r="B156" s="106" t="s">
        <v>247</v>
      </c>
      <c r="C156" s="106" t="s">
        <v>248</v>
      </c>
      <c r="D156" s="106" t="s">
        <v>249</v>
      </c>
      <c r="E156">
        <v>7604</v>
      </c>
      <c r="F156" s="106" t="s">
        <v>1802</v>
      </c>
      <c r="G156" s="106" t="s">
        <v>258</v>
      </c>
      <c r="H156" s="106" t="s">
        <v>260</v>
      </c>
      <c r="I156" s="106">
        <v>209</v>
      </c>
      <c r="J156" s="106"/>
    </row>
    <row r="157" spans="1:10" x14ac:dyDescent="0.2">
      <c r="A157" s="106" t="s">
        <v>1005</v>
      </c>
      <c r="B157" s="106" t="s">
        <v>247</v>
      </c>
      <c r="C157" s="106" t="s">
        <v>252</v>
      </c>
      <c r="D157" s="106" t="s">
        <v>253</v>
      </c>
      <c r="E157">
        <v>7805</v>
      </c>
      <c r="F157" s="106" t="s">
        <v>1139</v>
      </c>
      <c r="G157" s="106" t="s">
        <v>254</v>
      </c>
      <c r="H157" s="106" t="s">
        <v>272</v>
      </c>
      <c r="I157">
        <v>30</v>
      </c>
    </row>
    <row r="158" spans="1:10" x14ac:dyDescent="0.2">
      <c r="A158" s="106" t="s">
        <v>1005</v>
      </c>
      <c r="B158" s="106" t="s">
        <v>247</v>
      </c>
      <c r="C158" s="106" t="s">
        <v>259</v>
      </c>
      <c r="D158" s="106" t="s">
        <v>249</v>
      </c>
      <c r="E158">
        <v>7810</v>
      </c>
      <c r="F158" s="106" t="s">
        <v>1803</v>
      </c>
      <c r="G158" s="106" t="s">
        <v>254</v>
      </c>
      <c r="H158" s="106" t="s">
        <v>272</v>
      </c>
      <c r="I158" s="106">
        <v>58</v>
      </c>
      <c r="J158" s="106"/>
    </row>
    <row r="159" spans="1:10" x14ac:dyDescent="0.2">
      <c r="A159" s="106" t="s">
        <v>1005</v>
      </c>
      <c r="B159" s="106" t="s">
        <v>247</v>
      </c>
      <c r="C159" s="106" t="s">
        <v>252</v>
      </c>
      <c r="D159" s="106" t="s">
        <v>253</v>
      </c>
      <c r="E159">
        <v>7827</v>
      </c>
      <c r="F159" s="106" t="s">
        <v>1543</v>
      </c>
      <c r="G159" s="106" t="s">
        <v>254</v>
      </c>
      <c r="H159" s="106" t="s">
        <v>272</v>
      </c>
      <c r="I159" s="106">
        <v>17</v>
      </c>
      <c r="J159" s="106"/>
    </row>
    <row r="160" spans="1:10" x14ac:dyDescent="0.2">
      <c r="A160" s="106" t="s">
        <v>1005</v>
      </c>
      <c r="B160" s="106" t="s">
        <v>247</v>
      </c>
      <c r="C160" s="106" t="s">
        <v>259</v>
      </c>
      <c r="D160" s="106" t="s">
        <v>249</v>
      </c>
      <c r="E160">
        <v>7850</v>
      </c>
      <c r="F160" s="106" t="s">
        <v>1804</v>
      </c>
      <c r="G160" s="106" t="s">
        <v>254</v>
      </c>
      <c r="H160" s="106" t="s">
        <v>272</v>
      </c>
      <c r="I160" s="106">
        <v>24</v>
      </c>
      <c r="J160" s="106"/>
    </row>
    <row r="161" spans="1:10" x14ac:dyDescent="0.2">
      <c r="A161" s="106" t="s">
        <v>1005</v>
      </c>
      <c r="B161" s="106" t="s">
        <v>247</v>
      </c>
      <c r="C161" s="106" t="s">
        <v>257</v>
      </c>
      <c r="D161" s="106" t="s">
        <v>253</v>
      </c>
      <c r="E161">
        <v>7878</v>
      </c>
      <c r="F161" s="106" t="s">
        <v>1805</v>
      </c>
      <c r="G161" s="106" t="s">
        <v>254</v>
      </c>
      <c r="H161" s="106" t="s">
        <v>272</v>
      </c>
      <c r="I161" s="106">
        <v>10</v>
      </c>
      <c r="J161" s="106"/>
    </row>
    <row r="162" spans="1:10" x14ac:dyDescent="0.2">
      <c r="A162" s="106" t="s">
        <v>1005</v>
      </c>
      <c r="B162" s="106" t="s">
        <v>247</v>
      </c>
      <c r="C162" s="106" t="s">
        <v>248</v>
      </c>
      <c r="D162" s="106" t="s">
        <v>249</v>
      </c>
      <c r="E162">
        <v>7899</v>
      </c>
      <c r="F162" s="106" t="s">
        <v>1806</v>
      </c>
      <c r="G162" s="106" t="s">
        <v>254</v>
      </c>
      <c r="H162" s="106" t="s">
        <v>263</v>
      </c>
      <c r="I162" s="106">
        <v>24</v>
      </c>
      <c r="J162" s="106"/>
    </row>
    <row r="163" spans="1:10" x14ac:dyDescent="0.2">
      <c r="A163" s="106" t="s">
        <v>1005</v>
      </c>
      <c r="B163" s="106" t="s">
        <v>247</v>
      </c>
      <c r="C163" s="106" t="s">
        <v>257</v>
      </c>
      <c r="D163" s="106" t="s">
        <v>249</v>
      </c>
      <c r="E163">
        <v>8013</v>
      </c>
      <c r="F163" s="106" t="s">
        <v>1807</v>
      </c>
      <c r="G163" s="106" t="s">
        <v>250</v>
      </c>
      <c r="H163" s="106" t="s">
        <v>283</v>
      </c>
      <c r="I163" s="106">
        <v>34</v>
      </c>
      <c r="J163" s="106"/>
    </row>
    <row r="164" spans="1:10" x14ac:dyDescent="0.2">
      <c r="A164" s="106" t="s">
        <v>1005</v>
      </c>
      <c r="B164" s="106" t="s">
        <v>247</v>
      </c>
      <c r="C164" s="106" t="s">
        <v>252</v>
      </c>
      <c r="D164" s="106" t="s">
        <v>249</v>
      </c>
      <c r="E164">
        <v>8077</v>
      </c>
      <c r="F164" s="106" t="s">
        <v>1578</v>
      </c>
      <c r="G164" s="106" t="s">
        <v>250</v>
      </c>
      <c r="H164" s="106" t="s">
        <v>256</v>
      </c>
      <c r="I164">
        <v>80</v>
      </c>
    </row>
    <row r="165" spans="1:10" x14ac:dyDescent="0.2">
      <c r="A165" s="106" t="s">
        <v>1005</v>
      </c>
      <c r="B165" s="106" t="s">
        <v>247</v>
      </c>
      <c r="C165" s="106" t="s">
        <v>252</v>
      </c>
      <c r="D165" s="106" t="s">
        <v>249</v>
      </c>
      <c r="E165">
        <v>8079</v>
      </c>
      <c r="F165" s="106" t="s">
        <v>1808</v>
      </c>
      <c r="G165" s="106" t="s">
        <v>250</v>
      </c>
      <c r="H165" s="106" t="s">
        <v>256</v>
      </c>
      <c r="I165" s="106">
        <v>627</v>
      </c>
      <c r="J165" s="106"/>
    </row>
    <row r="166" spans="1:10" x14ac:dyDescent="0.2">
      <c r="A166" s="106" t="s">
        <v>1005</v>
      </c>
      <c r="B166" s="106" t="s">
        <v>247</v>
      </c>
      <c r="C166" s="106" t="s">
        <v>259</v>
      </c>
      <c r="D166" s="106" t="s">
        <v>249</v>
      </c>
      <c r="E166">
        <v>8925</v>
      </c>
      <c r="F166" s="106" t="s">
        <v>1809</v>
      </c>
      <c r="G166" s="106" t="s">
        <v>258</v>
      </c>
      <c r="H166" s="106" t="s">
        <v>276</v>
      </c>
      <c r="I166" s="106">
        <v>155</v>
      </c>
      <c r="J166" s="106"/>
    </row>
    <row r="167" spans="1:10" x14ac:dyDescent="0.2">
      <c r="A167" s="106" t="s">
        <v>1005</v>
      </c>
      <c r="B167" s="106" t="s">
        <v>247</v>
      </c>
      <c r="C167" s="106" t="s">
        <v>259</v>
      </c>
      <c r="D167" s="106" t="s">
        <v>249</v>
      </c>
      <c r="E167">
        <v>8927</v>
      </c>
      <c r="F167" s="106" t="s">
        <v>1810</v>
      </c>
      <c r="G167" s="106" t="s">
        <v>254</v>
      </c>
      <c r="H167" s="106" t="s">
        <v>276</v>
      </c>
      <c r="I167" s="106">
        <v>54</v>
      </c>
      <c r="J167" s="106"/>
    </row>
    <row r="168" spans="1:10" x14ac:dyDescent="0.2">
      <c r="A168" s="106" t="s">
        <v>1005</v>
      </c>
      <c r="B168" s="106" t="s">
        <v>247</v>
      </c>
      <c r="C168" s="106" t="s">
        <v>257</v>
      </c>
      <c r="D168" s="106" t="s">
        <v>253</v>
      </c>
      <c r="E168">
        <v>8967</v>
      </c>
      <c r="F168" s="106" t="s">
        <v>1304</v>
      </c>
      <c r="G168" s="106" t="s">
        <v>287</v>
      </c>
      <c r="H168" s="106" t="s">
        <v>288</v>
      </c>
      <c r="I168" t="s">
        <v>273</v>
      </c>
      <c r="J168" t="s">
        <v>2174</v>
      </c>
    </row>
    <row r="169" spans="1:10" x14ac:dyDescent="0.2">
      <c r="A169" s="106" t="s">
        <v>1005</v>
      </c>
      <c r="B169" s="106" t="s">
        <v>247</v>
      </c>
      <c r="C169" s="106" t="s">
        <v>257</v>
      </c>
      <c r="D169" s="106" t="s">
        <v>253</v>
      </c>
      <c r="E169">
        <v>9636</v>
      </c>
      <c r="F169" s="106" t="s">
        <v>1811</v>
      </c>
      <c r="G169" s="106" t="s">
        <v>258</v>
      </c>
      <c r="H169" s="106" t="s">
        <v>255</v>
      </c>
      <c r="I169">
        <v>94</v>
      </c>
    </row>
    <row r="170" spans="1:10" x14ac:dyDescent="0.2">
      <c r="A170" s="106" t="s">
        <v>1005</v>
      </c>
      <c r="B170" s="106" t="s">
        <v>247</v>
      </c>
      <c r="C170" s="106" t="s">
        <v>257</v>
      </c>
      <c r="D170" s="106" t="s">
        <v>249</v>
      </c>
      <c r="E170">
        <v>9637</v>
      </c>
      <c r="F170" s="106" t="s">
        <v>1812</v>
      </c>
      <c r="G170" s="106" t="s">
        <v>258</v>
      </c>
      <c r="H170" s="106" t="s">
        <v>255</v>
      </c>
      <c r="I170">
        <v>111</v>
      </c>
    </row>
    <row r="171" spans="1:10" x14ac:dyDescent="0.2">
      <c r="A171" s="106" t="s">
        <v>1005</v>
      </c>
      <c r="B171" s="106" t="s">
        <v>247</v>
      </c>
      <c r="C171" s="106" t="s">
        <v>257</v>
      </c>
      <c r="D171" s="106" t="s">
        <v>253</v>
      </c>
      <c r="E171">
        <v>9734</v>
      </c>
      <c r="F171" s="106" t="s">
        <v>1813</v>
      </c>
      <c r="G171" s="106" t="s">
        <v>254</v>
      </c>
      <c r="H171" s="106" t="s">
        <v>255</v>
      </c>
      <c r="I171">
        <v>29</v>
      </c>
    </row>
    <row r="172" spans="1:10" x14ac:dyDescent="0.2">
      <c r="A172" s="106" t="s">
        <v>1116</v>
      </c>
      <c r="B172" s="106" t="s">
        <v>274</v>
      </c>
      <c r="C172" s="106" t="s">
        <v>257</v>
      </c>
      <c r="D172" s="106" t="s">
        <v>253</v>
      </c>
      <c r="E172">
        <v>4380</v>
      </c>
      <c r="F172" s="106" t="s">
        <v>296</v>
      </c>
      <c r="G172" s="106" t="s">
        <v>262</v>
      </c>
      <c r="H172" s="106" t="s">
        <v>261</v>
      </c>
      <c r="I172">
        <v>33</v>
      </c>
    </row>
    <row r="173" spans="1:10" x14ac:dyDescent="0.2">
      <c r="A173" s="106" t="s">
        <v>1116</v>
      </c>
      <c r="B173" s="106" t="s">
        <v>274</v>
      </c>
      <c r="C173" s="106" t="s">
        <v>259</v>
      </c>
      <c r="D173" s="106" t="s">
        <v>249</v>
      </c>
      <c r="E173">
        <v>7803</v>
      </c>
      <c r="F173" s="106" t="s">
        <v>1375</v>
      </c>
      <c r="G173" s="106" t="s">
        <v>262</v>
      </c>
      <c r="H173" s="106" t="s">
        <v>272</v>
      </c>
      <c r="I173">
        <v>463</v>
      </c>
    </row>
    <row r="174" spans="1:10" x14ac:dyDescent="0.2">
      <c r="A174" s="106" t="s">
        <v>1116</v>
      </c>
      <c r="B174" s="106" t="s">
        <v>247</v>
      </c>
      <c r="C174" s="106" t="s">
        <v>257</v>
      </c>
      <c r="D174" s="106" t="s">
        <v>253</v>
      </c>
      <c r="E174">
        <v>2217</v>
      </c>
      <c r="F174" s="106" t="s">
        <v>1694</v>
      </c>
      <c r="G174" s="106" t="s">
        <v>250</v>
      </c>
      <c r="H174" s="106" t="s">
        <v>251</v>
      </c>
      <c r="I174">
        <v>181</v>
      </c>
    </row>
    <row r="175" spans="1:10" x14ac:dyDescent="0.2">
      <c r="A175" s="106" t="s">
        <v>1116</v>
      </c>
      <c r="B175" s="106" t="s">
        <v>247</v>
      </c>
      <c r="C175" s="106" t="s">
        <v>257</v>
      </c>
      <c r="D175" s="106" t="s">
        <v>249</v>
      </c>
      <c r="E175">
        <v>2776</v>
      </c>
      <c r="F175" s="106" t="s">
        <v>1814</v>
      </c>
      <c r="G175" s="106" t="s">
        <v>254</v>
      </c>
      <c r="H175" s="106" t="s">
        <v>256</v>
      </c>
      <c r="I175" s="106">
        <v>23</v>
      </c>
      <c r="J175" s="106"/>
    </row>
    <row r="176" spans="1:10" x14ac:dyDescent="0.2">
      <c r="A176" s="106" t="s">
        <v>1116</v>
      </c>
      <c r="B176" s="106" t="s">
        <v>247</v>
      </c>
      <c r="C176" s="106" t="s">
        <v>257</v>
      </c>
      <c r="D176" s="106" t="s">
        <v>253</v>
      </c>
      <c r="E176">
        <v>2971</v>
      </c>
      <c r="F176" s="106" t="s">
        <v>1617</v>
      </c>
      <c r="G176" s="106" t="s">
        <v>287</v>
      </c>
      <c r="H176" s="106" t="s">
        <v>288</v>
      </c>
      <c r="I176" s="106">
        <v>377</v>
      </c>
      <c r="J176" s="106"/>
    </row>
    <row r="177" spans="1:10" x14ac:dyDescent="0.2">
      <c r="A177" s="106" t="s">
        <v>1116</v>
      </c>
      <c r="B177" s="106" t="s">
        <v>247</v>
      </c>
      <c r="C177" s="106" t="s">
        <v>257</v>
      </c>
      <c r="D177" s="106" t="s">
        <v>249</v>
      </c>
      <c r="E177">
        <v>3169</v>
      </c>
      <c r="F177" s="106" t="s">
        <v>1117</v>
      </c>
      <c r="G177" s="106" t="s">
        <v>250</v>
      </c>
      <c r="H177" s="106" t="s">
        <v>260</v>
      </c>
      <c r="I177" s="106">
        <v>51</v>
      </c>
      <c r="J177" s="106"/>
    </row>
    <row r="178" spans="1:10" x14ac:dyDescent="0.2">
      <c r="A178" s="106" t="s">
        <v>1116</v>
      </c>
      <c r="B178" s="106" t="s">
        <v>247</v>
      </c>
      <c r="C178" s="106" t="s">
        <v>257</v>
      </c>
      <c r="D178" s="106" t="s">
        <v>253</v>
      </c>
      <c r="E178">
        <v>3278</v>
      </c>
      <c r="F178" s="106" t="s">
        <v>1815</v>
      </c>
      <c r="G178" s="106" t="s">
        <v>287</v>
      </c>
      <c r="H178" s="106" t="s">
        <v>288</v>
      </c>
      <c r="I178" t="s">
        <v>281</v>
      </c>
      <c r="J178" t="s">
        <v>2175</v>
      </c>
    </row>
    <row r="179" spans="1:10" x14ac:dyDescent="0.2">
      <c r="A179" s="106" t="s">
        <v>1116</v>
      </c>
      <c r="B179" s="106" t="s">
        <v>247</v>
      </c>
      <c r="C179" s="106" t="s">
        <v>257</v>
      </c>
      <c r="D179" s="106" t="s">
        <v>253</v>
      </c>
      <c r="E179">
        <v>3282</v>
      </c>
      <c r="F179" s="106" t="s">
        <v>423</v>
      </c>
      <c r="G179" s="106" t="s">
        <v>287</v>
      </c>
      <c r="H179" s="106" t="s">
        <v>288</v>
      </c>
      <c r="I179" t="s">
        <v>273</v>
      </c>
      <c r="J179" t="s">
        <v>2083</v>
      </c>
    </row>
    <row r="180" spans="1:10" x14ac:dyDescent="0.2">
      <c r="A180" s="106" t="s">
        <v>1116</v>
      </c>
      <c r="B180" s="106" t="s">
        <v>247</v>
      </c>
      <c r="C180" s="106" t="s">
        <v>248</v>
      </c>
      <c r="D180" s="106" t="s">
        <v>249</v>
      </c>
      <c r="E180">
        <v>3391</v>
      </c>
      <c r="F180" s="106" t="s">
        <v>1305</v>
      </c>
      <c r="G180" s="106" t="s">
        <v>250</v>
      </c>
      <c r="H180" s="106" t="s">
        <v>260</v>
      </c>
      <c r="I180" s="106" t="s">
        <v>309</v>
      </c>
      <c r="J180" s="106" t="s">
        <v>2176</v>
      </c>
    </row>
    <row r="181" spans="1:10" x14ac:dyDescent="0.2">
      <c r="A181" s="106" t="s">
        <v>1116</v>
      </c>
      <c r="B181" s="106" t="s">
        <v>247</v>
      </c>
      <c r="C181" s="106" t="s">
        <v>257</v>
      </c>
      <c r="D181" s="106" t="s">
        <v>253</v>
      </c>
      <c r="E181">
        <v>3399</v>
      </c>
      <c r="F181" s="106" t="s">
        <v>2177</v>
      </c>
      <c r="G181" s="106" t="s">
        <v>254</v>
      </c>
      <c r="H181" s="106" t="s">
        <v>260</v>
      </c>
      <c r="I181" s="106">
        <v>51</v>
      </c>
      <c r="J181" s="106"/>
    </row>
    <row r="182" spans="1:10" x14ac:dyDescent="0.2">
      <c r="A182" s="106" t="s">
        <v>1116</v>
      </c>
      <c r="B182" s="106" t="s">
        <v>247</v>
      </c>
      <c r="C182" s="106" t="s">
        <v>259</v>
      </c>
      <c r="D182" s="106" t="s">
        <v>249</v>
      </c>
      <c r="E182">
        <v>3421</v>
      </c>
      <c r="F182" s="106" t="s">
        <v>1816</v>
      </c>
      <c r="G182" s="106" t="s">
        <v>250</v>
      </c>
      <c r="H182" s="106" t="s">
        <v>265</v>
      </c>
      <c r="I182" s="106">
        <v>240</v>
      </c>
      <c r="J182" s="106"/>
    </row>
    <row r="183" spans="1:10" x14ac:dyDescent="0.2">
      <c r="A183" s="106" t="s">
        <v>1116</v>
      </c>
      <c r="B183" s="106" t="s">
        <v>247</v>
      </c>
      <c r="C183" s="106" t="s">
        <v>257</v>
      </c>
      <c r="D183" s="106" t="s">
        <v>253</v>
      </c>
      <c r="E183">
        <v>3493</v>
      </c>
      <c r="F183" s="106" t="s">
        <v>1817</v>
      </c>
      <c r="G183" s="106" t="s">
        <v>287</v>
      </c>
      <c r="H183" s="106" t="s">
        <v>288</v>
      </c>
      <c r="I183">
        <v>633</v>
      </c>
    </row>
    <row r="184" spans="1:10" x14ac:dyDescent="0.2">
      <c r="A184" s="106" t="s">
        <v>1116</v>
      </c>
      <c r="B184" s="106" t="s">
        <v>247</v>
      </c>
      <c r="C184" s="106" t="s">
        <v>257</v>
      </c>
      <c r="D184" s="106" t="s">
        <v>253</v>
      </c>
      <c r="E184">
        <v>3665</v>
      </c>
      <c r="F184" s="106" t="s">
        <v>1196</v>
      </c>
      <c r="G184" s="106" t="s">
        <v>250</v>
      </c>
      <c r="H184" s="106" t="s">
        <v>261</v>
      </c>
      <c r="I184" s="106">
        <v>354</v>
      </c>
      <c r="J184" s="106"/>
    </row>
    <row r="185" spans="1:10" x14ac:dyDescent="0.2">
      <c r="A185" s="106" t="s">
        <v>1116</v>
      </c>
      <c r="B185" s="106" t="s">
        <v>247</v>
      </c>
      <c r="C185" s="106" t="s">
        <v>252</v>
      </c>
      <c r="D185" s="106" t="s">
        <v>249</v>
      </c>
      <c r="E185">
        <v>3804</v>
      </c>
      <c r="F185" s="106" t="s">
        <v>1818</v>
      </c>
      <c r="G185" s="106" t="s">
        <v>254</v>
      </c>
      <c r="H185" s="106" t="s">
        <v>261</v>
      </c>
      <c r="I185" s="106">
        <v>70</v>
      </c>
      <c r="J185" s="106"/>
    </row>
    <row r="186" spans="1:10" x14ac:dyDescent="0.2">
      <c r="A186" s="106" t="s">
        <v>1116</v>
      </c>
      <c r="B186" s="106" t="s">
        <v>247</v>
      </c>
      <c r="C186" s="106" t="s">
        <v>257</v>
      </c>
      <c r="D186" s="106" t="s">
        <v>249</v>
      </c>
      <c r="E186">
        <v>4592</v>
      </c>
      <c r="F186" s="106" t="s">
        <v>1306</v>
      </c>
      <c r="G186" s="106" t="s">
        <v>262</v>
      </c>
      <c r="H186" s="106" t="s">
        <v>295</v>
      </c>
      <c r="I186" s="106" t="s">
        <v>281</v>
      </c>
      <c r="J186" s="106" t="s">
        <v>2178</v>
      </c>
    </row>
    <row r="187" spans="1:10" x14ac:dyDescent="0.2">
      <c r="A187" s="106" t="s">
        <v>1116</v>
      </c>
      <c r="B187" s="106" t="s">
        <v>247</v>
      </c>
      <c r="C187" s="106" t="s">
        <v>252</v>
      </c>
      <c r="D187" s="106" t="s">
        <v>253</v>
      </c>
      <c r="E187">
        <v>4880</v>
      </c>
      <c r="F187" s="106" t="s">
        <v>1819</v>
      </c>
      <c r="G187" s="106" t="s">
        <v>262</v>
      </c>
      <c r="H187" s="106" t="s">
        <v>295</v>
      </c>
      <c r="I187" s="106">
        <v>227</v>
      </c>
      <c r="J187" s="106"/>
    </row>
    <row r="188" spans="1:10" x14ac:dyDescent="0.2">
      <c r="A188" s="106" t="s">
        <v>1116</v>
      </c>
      <c r="B188" s="106" t="s">
        <v>247</v>
      </c>
      <c r="C188" s="106" t="s">
        <v>248</v>
      </c>
      <c r="D188" s="106" t="s">
        <v>249</v>
      </c>
      <c r="E188">
        <v>6192</v>
      </c>
      <c r="F188" s="106" t="s">
        <v>1820</v>
      </c>
      <c r="G188" s="106" t="s">
        <v>262</v>
      </c>
      <c r="H188" s="106" t="s">
        <v>255</v>
      </c>
      <c r="I188" s="106">
        <v>58</v>
      </c>
      <c r="J188" s="106"/>
    </row>
    <row r="189" spans="1:10" x14ac:dyDescent="0.2">
      <c r="A189" s="106" t="s">
        <v>1116</v>
      </c>
      <c r="B189" s="106" t="s">
        <v>247</v>
      </c>
      <c r="C189" s="106" t="s">
        <v>257</v>
      </c>
      <c r="D189" s="106" t="s">
        <v>249</v>
      </c>
      <c r="E189">
        <v>7683</v>
      </c>
      <c r="F189" s="106" t="s">
        <v>307</v>
      </c>
      <c r="G189" s="106" t="s">
        <v>262</v>
      </c>
      <c r="H189" s="106" t="s">
        <v>260</v>
      </c>
      <c r="I189" s="106">
        <v>134</v>
      </c>
      <c r="J189" s="106"/>
    </row>
    <row r="190" spans="1:10" x14ac:dyDescent="0.2">
      <c r="A190" s="106" t="s">
        <v>1116</v>
      </c>
      <c r="B190" s="106" t="s">
        <v>247</v>
      </c>
      <c r="C190" s="106" t="s">
        <v>257</v>
      </c>
      <c r="D190" s="106" t="s">
        <v>253</v>
      </c>
      <c r="E190">
        <v>8957</v>
      </c>
      <c r="F190" s="106" t="s">
        <v>1307</v>
      </c>
      <c r="G190" s="106" t="s">
        <v>287</v>
      </c>
      <c r="H190" s="106" t="s">
        <v>288</v>
      </c>
      <c r="I190" t="s">
        <v>273</v>
      </c>
      <c r="J190" t="s">
        <v>2179</v>
      </c>
    </row>
    <row r="191" spans="1:10" x14ac:dyDescent="0.2">
      <c r="A191" s="106" t="s">
        <v>1116</v>
      </c>
      <c r="B191" s="106" t="s">
        <v>247</v>
      </c>
      <c r="C191" s="106" t="s">
        <v>252</v>
      </c>
      <c r="D191" s="106" t="s">
        <v>249</v>
      </c>
      <c r="E191">
        <v>9279</v>
      </c>
      <c r="F191" s="106" t="s">
        <v>1821</v>
      </c>
      <c r="G191" s="106" t="s">
        <v>262</v>
      </c>
      <c r="H191" s="106" t="s">
        <v>260</v>
      </c>
      <c r="I191" s="106">
        <v>169</v>
      </c>
      <c r="J191" s="106"/>
    </row>
    <row r="192" spans="1:10" x14ac:dyDescent="0.2">
      <c r="A192" s="106" t="s">
        <v>1116</v>
      </c>
      <c r="B192" s="106" t="s">
        <v>247</v>
      </c>
      <c r="C192" s="106" t="s">
        <v>257</v>
      </c>
      <c r="D192" s="106" t="s">
        <v>249</v>
      </c>
      <c r="E192">
        <v>9829</v>
      </c>
      <c r="F192" s="106" t="s">
        <v>1822</v>
      </c>
      <c r="G192" s="106" t="s">
        <v>254</v>
      </c>
      <c r="H192" s="106" t="s">
        <v>260</v>
      </c>
      <c r="I192" s="106">
        <v>16</v>
      </c>
      <c r="J192" s="106"/>
    </row>
    <row r="193" spans="1:10" x14ac:dyDescent="0.2">
      <c r="A193" s="106" t="s">
        <v>1118</v>
      </c>
      <c r="B193" s="106" t="s">
        <v>247</v>
      </c>
      <c r="C193" s="106" t="s">
        <v>248</v>
      </c>
      <c r="D193" s="106" t="s">
        <v>249</v>
      </c>
      <c r="E193">
        <v>2678</v>
      </c>
      <c r="F193" s="106" t="s">
        <v>1119</v>
      </c>
      <c r="G193" s="106" t="s">
        <v>250</v>
      </c>
      <c r="H193" s="106" t="s">
        <v>260</v>
      </c>
      <c r="I193" s="106" t="s">
        <v>281</v>
      </c>
      <c r="J193" s="106" t="s">
        <v>2180</v>
      </c>
    </row>
    <row r="194" spans="1:10" x14ac:dyDescent="0.2">
      <c r="A194" s="106" t="s">
        <v>1118</v>
      </c>
      <c r="B194" s="106" t="s">
        <v>247</v>
      </c>
      <c r="C194" s="106" t="s">
        <v>257</v>
      </c>
      <c r="D194" s="106" t="s">
        <v>253</v>
      </c>
      <c r="E194">
        <v>3455</v>
      </c>
      <c r="F194" s="106" t="s">
        <v>1823</v>
      </c>
      <c r="G194" s="106" t="s">
        <v>287</v>
      </c>
      <c r="H194" s="106" t="s">
        <v>288</v>
      </c>
      <c r="I194" s="106">
        <v>430</v>
      </c>
      <c r="J194" s="106"/>
    </row>
    <row r="195" spans="1:10" x14ac:dyDescent="0.2">
      <c r="A195" s="106" t="s">
        <v>1118</v>
      </c>
      <c r="B195" s="106" t="s">
        <v>247</v>
      </c>
      <c r="C195" s="106" t="s">
        <v>248</v>
      </c>
      <c r="D195" s="106" t="s">
        <v>249</v>
      </c>
      <c r="E195">
        <v>3549</v>
      </c>
      <c r="F195" s="106" t="s">
        <v>1826</v>
      </c>
      <c r="G195" s="106" t="s">
        <v>250</v>
      </c>
      <c r="H195" s="106" t="s">
        <v>260</v>
      </c>
      <c r="I195" s="106" t="s">
        <v>273</v>
      </c>
      <c r="J195" s="106" t="s">
        <v>2181</v>
      </c>
    </row>
    <row r="196" spans="1:10" x14ac:dyDescent="0.2">
      <c r="A196" s="106" t="s">
        <v>1824</v>
      </c>
      <c r="B196" s="106" t="s">
        <v>247</v>
      </c>
      <c r="C196" s="106" t="s">
        <v>257</v>
      </c>
      <c r="D196" s="106" t="s">
        <v>253</v>
      </c>
      <c r="E196">
        <v>3249</v>
      </c>
      <c r="F196" s="106" t="s">
        <v>1825</v>
      </c>
      <c r="G196" s="106" t="s">
        <v>287</v>
      </c>
      <c r="H196" s="106" t="s">
        <v>288</v>
      </c>
      <c r="I196" s="106" t="s">
        <v>317</v>
      </c>
      <c r="J196" s="106" t="s">
        <v>2182</v>
      </c>
    </row>
    <row r="197" spans="1:10" x14ac:dyDescent="0.2">
      <c r="A197" s="106" t="s">
        <v>1162</v>
      </c>
      <c r="B197" s="106" t="s">
        <v>247</v>
      </c>
      <c r="C197" s="106" t="s">
        <v>257</v>
      </c>
      <c r="D197" s="106" t="s">
        <v>249</v>
      </c>
      <c r="E197">
        <v>6336</v>
      </c>
      <c r="F197" s="106" t="s">
        <v>1163</v>
      </c>
      <c r="G197" s="106" t="s">
        <v>258</v>
      </c>
      <c r="H197" s="106" t="s">
        <v>271</v>
      </c>
      <c r="I197">
        <v>51</v>
      </c>
    </row>
    <row r="198" spans="1:10" x14ac:dyDescent="0.2">
      <c r="A198" s="106" t="s">
        <v>1329</v>
      </c>
      <c r="B198" s="106" t="s">
        <v>247</v>
      </c>
      <c r="C198" s="106" t="s">
        <v>248</v>
      </c>
      <c r="D198" s="106" t="s">
        <v>253</v>
      </c>
      <c r="E198">
        <v>3075</v>
      </c>
      <c r="F198" s="106" t="s">
        <v>1371</v>
      </c>
      <c r="G198" s="106" t="s">
        <v>254</v>
      </c>
      <c r="H198" s="106" t="s">
        <v>260</v>
      </c>
      <c r="I198" s="106">
        <v>187</v>
      </c>
      <c r="J198" s="106"/>
    </row>
    <row r="199" spans="1:10" x14ac:dyDescent="0.2">
      <c r="A199" s="106" t="s">
        <v>1329</v>
      </c>
      <c r="B199" s="106" t="s">
        <v>247</v>
      </c>
      <c r="C199" s="106" t="s">
        <v>252</v>
      </c>
      <c r="D199" s="106" t="s">
        <v>249</v>
      </c>
      <c r="E199">
        <v>6664</v>
      </c>
      <c r="F199" s="106" t="s">
        <v>1330</v>
      </c>
      <c r="G199" s="106" t="s">
        <v>254</v>
      </c>
      <c r="H199" s="106" t="s">
        <v>275</v>
      </c>
      <c r="I199" s="106">
        <v>39</v>
      </c>
      <c r="J199" s="106"/>
    </row>
    <row r="200" spans="1:10" x14ac:dyDescent="0.2">
      <c r="A200" s="106" t="s">
        <v>1120</v>
      </c>
      <c r="B200" s="106" t="s">
        <v>247</v>
      </c>
      <c r="C200" s="106" t="s">
        <v>248</v>
      </c>
      <c r="D200" s="106" t="s">
        <v>249</v>
      </c>
      <c r="E200">
        <v>2792</v>
      </c>
      <c r="F200" s="106" t="s">
        <v>314</v>
      </c>
      <c r="G200" s="106" t="s">
        <v>250</v>
      </c>
      <c r="H200" s="106" t="s">
        <v>260</v>
      </c>
      <c r="I200">
        <v>373</v>
      </c>
    </row>
    <row r="201" spans="1:10" x14ac:dyDescent="0.2">
      <c r="A201" s="106" t="s">
        <v>1120</v>
      </c>
      <c r="B201" s="106" t="s">
        <v>247</v>
      </c>
      <c r="C201" s="106" t="s">
        <v>259</v>
      </c>
      <c r="D201" s="106" t="s">
        <v>249</v>
      </c>
      <c r="E201">
        <v>7514</v>
      </c>
      <c r="F201" s="106" t="s">
        <v>1827</v>
      </c>
      <c r="G201" s="106" t="s">
        <v>250</v>
      </c>
      <c r="H201" s="106" t="s">
        <v>260</v>
      </c>
      <c r="I201" s="106">
        <v>102</v>
      </c>
      <c r="J201" s="106"/>
    </row>
    <row r="202" spans="1:10" x14ac:dyDescent="0.2">
      <c r="A202" s="106" t="s">
        <v>1618</v>
      </c>
      <c r="B202" s="106" t="s">
        <v>247</v>
      </c>
      <c r="C202" s="106" t="s">
        <v>259</v>
      </c>
      <c r="D202" s="106" t="s">
        <v>253</v>
      </c>
      <c r="E202">
        <v>6196</v>
      </c>
      <c r="F202" s="106" t="s">
        <v>1619</v>
      </c>
      <c r="G202" s="106" t="s">
        <v>250</v>
      </c>
      <c r="H202" s="106" t="s">
        <v>255</v>
      </c>
      <c r="I202">
        <v>898</v>
      </c>
    </row>
    <row r="203" spans="1:10" x14ac:dyDescent="0.2">
      <c r="A203" s="106" t="s">
        <v>1618</v>
      </c>
      <c r="B203" s="106" t="s">
        <v>247</v>
      </c>
      <c r="C203" s="106" t="s">
        <v>259</v>
      </c>
      <c r="D203" s="106" t="s">
        <v>253</v>
      </c>
      <c r="E203">
        <v>6264</v>
      </c>
      <c r="F203" s="106" t="s">
        <v>368</v>
      </c>
      <c r="G203" s="106" t="s">
        <v>250</v>
      </c>
      <c r="H203" s="106" t="s">
        <v>271</v>
      </c>
      <c r="I203">
        <v>116</v>
      </c>
    </row>
    <row r="204" spans="1:10" x14ac:dyDescent="0.2">
      <c r="A204" s="106" t="s">
        <v>1121</v>
      </c>
      <c r="B204" s="106" t="s">
        <v>247</v>
      </c>
      <c r="C204" s="106" t="s">
        <v>259</v>
      </c>
      <c r="D204" s="106" t="s">
        <v>249</v>
      </c>
      <c r="E204">
        <v>3035</v>
      </c>
      <c r="F204" s="106" t="s">
        <v>310</v>
      </c>
      <c r="G204" s="106" t="s">
        <v>254</v>
      </c>
      <c r="H204" s="106" t="s">
        <v>256</v>
      </c>
      <c r="I204" s="106">
        <v>22</v>
      </c>
      <c r="J204" s="106"/>
    </row>
    <row r="205" spans="1:10" x14ac:dyDescent="0.2">
      <c r="A205" s="106" t="s">
        <v>1121</v>
      </c>
      <c r="B205" s="106" t="s">
        <v>247</v>
      </c>
      <c r="C205" s="106" t="s">
        <v>248</v>
      </c>
      <c r="D205" s="106" t="s">
        <v>249</v>
      </c>
      <c r="E205">
        <v>4829</v>
      </c>
      <c r="F205" s="106" t="s">
        <v>320</v>
      </c>
      <c r="G205" s="106" t="s">
        <v>250</v>
      </c>
      <c r="H205" s="106" t="s">
        <v>261</v>
      </c>
      <c r="I205" s="106">
        <v>104</v>
      </c>
      <c r="J205" s="106"/>
    </row>
    <row r="206" spans="1:10" x14ac:dyDescent="0.2">
      <c r="A206" s="106" t="s">
        <v>1121</v>
      </c>
      <c r="B206" s="106" t="s">
        <v>247</v>
      </c>
      <c r="C206" s="106" t="s">
        <v>248</v>
      </c>
      <c r="D206" s="106" t="s">
        <v>249</v>
      </c>
      <c r="E206">
        <v>9651</v>
      </c>
      <c r="F206" s="106" t="s">
        <v>313</v>
      </c>
      <c r="G206" s="106" t="s">
        <v>254</v>
      </c>
      <c r="H206" s="106" t="s">
        <v>261</v>
      </c>
      <c r="I206" s="106">
        <v>88</v>
      </c>
      <c r="J206" s="106"/>
    </row>
    <row r="207" spans="1:10" x14ac:dyDescent="0.2">
      <c r="A207" s="106" t="s">
        <v>1851</v>
      </c>
      <c r="B207" s="106" t="s">
        <v>247</v>
      </c>
      <c r="C207" s="106" t="s">
        <v>252</v>
      </c>
      <c r="D207" s="106" t="s">
        <v>249</v>
      </c>
      <c r="E207">
        <v>5942</v>
      </c>
      <c r="F207" s="106" t="s">
        <v>1852</v>
      </c>
      <c r="G207" s="106" t="s">
        <v>250</v>
      </c>
      <c r="H207" s="106" t="s">
        <v>265</v>
      </c>
      <c r="I207">
        <v>114</v>
      </c>
    </row>
    <row r="208" spans="1:10" x14ac:dyDescent="0.2">
      <c r="A208" s="106" t="s">
        <v>1695</v>
      </c>
      <c r="B208" s="106" t="s">
        <v>247</v>
      </c>
      <c r="C208" s="106" t="s">
        <v>252</v>
      </c>
      <c r="D208" s="106" t="s">
        <v>249</v>
      </c>
      <c r="E208">
        <v>2809</v>
      </c>
      <c r="F208" s="106" t="s">
        <v>316</v>
      </c>
      <c r="G208" s="106" t="s">
        <v>250</v>
      </c>
      <c r="H208" s="106" t="s">
        <v>251</v>
      </c>
      <c r="I208" s="106" t="s">
        <v>317</v>
      </c>
      <c r="J208" s="106" t="s">
        <v>2183</v>
      </c>
    </row>
    <row r="209" spans="1:10" x14ac:dyDescent="0.2">
      <c r="A209" s="106" t="s">
        <v>1695</v>
      </c>
      <c r="B209" s="106" t="s">
        <v>247</v>
      </c>
      <c r="C209" s="106" t="s">
        <v>248</v>
      </c>
      <c r="D209" s="106" t="s">
        <v>249</v>
      </c>
      <c r="E209">
        <v>8908</v>
      </c>
      <c r="F209" s="106" t="s">
        <v>1696</v>
      </c>
      <c r="G209" s="106" t="s">
        <v>250</v>
      </c>
      <c r="H209" s="106" t="s">
        <v>276</v>
      </c>
      <c r="I209" s="106">
        <v>164</v>
      </c>
      <c r="J209" s="106"/>
    </row>
    <row r="210" spans="1:10" x14ac:dyDescent="0.2">
      <c r="A210" s="106" t="s">
        <v>1122</v>
      </c>
      <c r="B210" s="106" t="s">
        <v>247</v>
      </c>
      <c r="C210" s="106" t="s">
        <v>252</v>
      </c>
      <c r="D210" s="106" t="s">
        <v>249</v>
      </c>
      <c r="E210">
        <v>2471</v>
      </c>
      <c r="F210" s="106" t="s">
        <v>1994</v>
      </c>
      <c r="G210" s="106" t="s">
        <v>250</v>
      </c>
      <c r="H210" s="106" t="s">
        <v>255</v>
      </c>
      <c r="I210" s="106">
        <v>603</v>
      </c>
      <c r="J210" s="106"/>
    </row>
    <row r="211" spans="1:10" x14ac:dyDescent="0.2">
      <c r="A211" s="106" t="s">
        <v>1122</v>
      </c>
      <c r="B211" s="106" t="s">
        <v>247</v>
      </c>
      <c r="C211" s="106" t="s">
        <v>252</v>
      </c>
      <c r="D211" s="106" t="s">
        <v>249</v>
      </c>
      <c r="E211">
        <v>4187</v>
      </c>
      <c r="F211" s="106" t="s">
        <v>981</v>
      </c>
      <c r="G211" s="106" t="s">
        <v>250</v>
      </c>
      <c r="H211" s="106" t="s">
        <v>263</v>
      </c>
      <c r="I211" s="106">
        <v>387</v>
      </c>
      <c r="J211" s="106"/>
    </row>
    <row r="212" spans="1:10" x14ac:dyDescent="0.2">
      <c r="A212" s="106" t="s">
        <v>1122</v>
      </c>
      <c r="B212" s="106" t="s">
        <v>247</v>
      </c>
      <c r="C212" s="106" t="s">
        <v>257</v>
      </c>
      <c r="D212" s="106" t="s">
        <v>249</v>
      </c>
      <c r="E212">
        <v>6279</v>
      </c>
      <c r="F212" s="106" t="s">
        <v>1331</v>
      </c>
      <c r="G212" s="106" t="s">
        <v>258</v>
      </c>
      <c r="H212" s="106" t="s">
        <v>271</v>
      </c>
      <c r="I212" s="106">
        <v>303</v>
      </c>
      <c r="J212" s="106"/>
    </row>
    <row r="213" spans="1:10" x14ac:dyDescent="0.2">
      <c r="A213" s="106" t="s">
        <v>1122</v>
      </c>
      <c r="B213" s="106" t="s">
        <v>247</v>
      </c>
      <c r="C213" s="106" t="s">
        <v>252</v>
      </c>
      <c r="D213" s="106" t="s">
        <v>249</v>
      </c>
      <c r="E213">
        <v>7594</v>
      </c>
      <c r="F213" s="106" t="s">
        <v>1882</v>
      </c>
      <c r="G213" s="106" t="s">
        <v>250</v>
      </c>
      <c r="H213" s="106" t="s">
        <v>256</v>
      </c>
      <c r="I213" s="106">
        <v>194</v>
      </c>
      <c r="J213" s="106"/>
    </row>
    <row r="214" spans="1:10" x14ac:dyDescent="0.2">
      <c r="A214" s="106" t="s">
        <v>1122</v>
      </c>
      <c r="B214" s="106" t="s">
        <v>247</v>
      </c>
      <c r="C214" s="106" t="s">
        <v>257</v>
      </c>
      <c r="D214" s="106" t="s">
        <v>249</v>
      </c>
      <c r="E214">
        <v>9793</v>
      </c>
      <c r="F214" s="106" t="s">
        <v>1828</v>
      </c>
      <c r="G214" s="106" t="s">
        <v>250</v>
      </c>
      <c r="H214" s="106" t="s">
        <v>255</v>
      </c>
      <c r="I214" s="106" t="s">
        <v>281</v>
      </c>
      <c r="J214" s="106" t="s">
        <v>2184</v>
      </c>
    </row>
    <row r="215" spans="1:10" x14ac:dyDescent="0.2">
      <c r="A215" s="106" t="s">
        <v>1308</v>
      </c>
      <c r="B215" s="106" t="s">
        <v>247</v>
      </c>
      <c r="C215" s="106" t="s">
        <v>252</v>
      </c>
      <c r="D215" s="106" t="s">
        <v>249</v>
      </c>
      <c r="E215">
        <v>8923</v>
      </c>
      <c r="F215" s="106" t="s">
        <v>1309</v>
      </c>
      <c r="G215" s="106" t="s">
        <v>250</v>
      </c>
      <c r="H215" s="106" t="s">
        <v>276</v>
      </c>
      <c r="I215" s="106">
        <v>663</v>
      </c>
      <c r="J215" s="106"/>
    </row>
    <row r="216" spans="1:10" x14ac:dyDescent="0.2">
      <c r="A216" s="106" t="s">
        <v>1123</v>
      </c>
      <c r="B216" s="106" t="s">
        <v>247</v>
      </c>
      <c r="C216" s="106" t="s">
        <v>252</v>
      </c>
      <c r="D216" s="106" t="s">
        <v>249</v>
      </c>
      <c r="E216">
        <v>2408</v>
      </c>
      <c r="F216" s="106" t="s">
        <v>2185</v>
      </c>
      <c r="G216" s="106" t="s">
        <v>254</v>
      </c>
      <c r="H216" s="106" t="s">
        <v>255</v>
      </c>
      <c r="I216" s="106">
        <v>26</v>
      </c>
      <c r="J216" s="106"/>
    </row>
    <row r="217" spans="1:10" x14ac:dyDescent="0.2">
      <c r="A217" s="106" t="s">
        <v>1123</v>
      </c>
      <c r="B217" s="106" t="s">
        <v>247</v>
      </c>
      <c r="C217" s="106" t="s">
        <v>257</v>
      </c>
      <c r="D217" s="106" t="s">
        <v>249</v>
      </c>
      <c r="E217">
        <v>4714</v>
      </c>
      <c r="F217" s="106" t="s">
        <v>315</v>
      </c>
      <c r="G217" s="106" t="s">
        <v>250</v>
      </c>
      <c r="H217" s="106" t="s">
        <v>255</v>
      </c>
      <c r="I217">
        <v>595</v>
      </c>
    </row>
    <row r="218" spans="1:10" x14ac:dyDescent="0.2">
      <c r="A218" s="106" t="s">
        <v>1123</v>
      </c>
      <c r="B218" s="106" t="s">
        <v>247</v>
      </c>
      <c r="C218" s="106" t="s">
        <v>248</v>
      </c>
      <c r="D218" s="106" t="s">
        <v>253</v>
      </c>
      <c r="E218">
        <v>7673</v>
      </c>
      <c r="F218" s="106" t="s">
        <v>382</v>
      </c>
      <c r="G218" s="106" t="s">
        <v>258</v>
      </c>
      <c r="H218" s="106" t="s">
        <v>256</v>
      </c>
      <c r="I218" s="106">
        <v>73</v>
      </c>
      <c r="J218" s="106"/>
    </row>
    <row r="219" spans="1:10" x14ac:dyDescent="0.2">
      <c r="A219" s="106" t="s">
        <v>1123</v>
      </c>
      <c r="B219" s="106" t="s">
        <v>247</v>
      </c>
      <c r="C219" s="106" t="s">
        <v>259</v>
      </c>
      <c r="D219" s="106" t="s">
        <v>249</v>
      </c>
      <c r="E219">
        <v>7730</v>
      </c>
      <c r="F219" s="106" t="s">
        <v>1376</v>
      </c>
      <c r="G219" s="106" t="s">
        <v>250</v>
      </c>
      <c r="H219" s="106" t="s">
        <v>326</v>
      </c>
      <c r="I219" s="106" t="s">
        <v>273</v>
      </c>
      <c r="J219" s="106" t="s">
        <v>2085</v>
      </c>
    </row>
    <row r="220" spans="1:10" x14ac:dyDescent="0.2">
      <c r="A220" s="106" t="s">
        <v>1310</v>
      </c>
      <c r="B220" s="106" t="s">
        <v>247</v>
      </c>
      <c r="C220" s="106" t="s">
        <v>257</v>
      </c>
      <c r="D220" s="106" t="s">
        <v>249</v>
      </c>
      <c r="E220">
        <v>3396</v>
      </c>
      <c r="F220" s="106" t="s">
        <v>1311</v>
      </c>
      <c r="G220" s="106" t="s">
        <v>250</v>
      </c>
      <c r="H220" s="106" t="s">
        <v>260</v>
      </c>
      <c r="I220">
        <v>94</v>
      </c>
    </row>
    <row r="221" spans="1:10" x14ac:dyDescent="0.2">
      <c r="A221" s="106" t="s">
        <v>1124</v>
      </c>
      <c r="B221" s="106" t="s">
        <v>247</v>
      </c>
      <c r="C221" s="106" t="s">
        <v>248</v>
      </c>
      <c r="D221" s="106" t="s">
        <v>253</v>
      </c>
      <c r="E221">
        <v>2303</v>
      </c>
      <c r="F221" s="106" t="s">
        <v>1271</v>
      </c>
      <c r="G221" s="106" t="s">
        <v>254</v>
      </c>
      <c r="H221" s="106" t="s">
        <v>261</v>
      </c>
      <c r="I221">
        <v>78</v>
      </c>
    </row>
    <row r="222" spans="1:10" x14ac:dyDescent="0.2">
      <c r="A222" s="106" t="s">
        <v>1124</v>
      </c>
      <c r="B222" s="106" t="s">
        <v>247</v>
      </c>
      <c r="C222" s="106" t="s">
        <v>259</v>
      </c>
      <c r="D222" s="106" t="s">
        <v>249</v>
      </c>
      <c r="E222">
        <v>2735</v>
      </c>
      <c r="F222" s="106" t="s">
        <v>1272</v>
      </c>
      <c r="G222" s="106" t="s">
        <v>250</v>
      </c>
      <c r="H222" s="106" t="s">
        <v>260</v>
      </c>
      <c r="I222">
        <v>85</v>
      </c>
    </row>
    <row r="223" spans="1:10" x14ac:dyDescent="0.2">
      <c r="A223" s="106" t="s">
        <v>1124</v>
      </c>
      <c r="B223" s="106" t="s">
        <v>247</v>
      </c>
      <c r="C223" s="106" t="s">
        <v>259</v>
      </c>
      <c r="D223" s="106" t="s">
        <v>249</v>
      </c>
      <c r="E223">
        <v>2927</v>
      </c>
      <c r="F223" s="106" t="s">
        <v>1922</v>
      </c>
      <c r="G223" s="106" t="s">
        <v>254</v>
      </c>
      <c r="H223" s="106" t="s">
        <v>251</v>
      </c>
      <c r="I223" s="106">
        <v>99</v>
      </c>
      <c r="J223" s="106"/>
    </row>
    <row r="224" spans="1:10" x14ac:dyDescent="0.2">
      <c r="A224" s="106" t="s">
        <v>1124</v>
      </c>
      <c r="B224" s="106" t="s">
        <v>247</v>
      </c>
      <c r="C224" s="106" t="s">
        <v>259</v>
      </c>
      <c r="D224" s="106" t="s">
        <v>253</v>
      </c>
      <c r="E224">
        <v>3560</v>
      </c>
      <c r="F224" s="106" t="s">
        <v>1853</v>
      </c>
      <c r="G224" s="106" t="s">
        <v>254</v>
      </c>
      <c r="H224" s="106" t="s">
        <v>260</v>
      </c>
      <c r="I224" s="106">
        <v>116</v>
      </c>
      <c r="J224" s="106"/>
    </row>
    <row r="225" spans="1:10" x14ac:dyDescent="0.2">
      <c r="A225" s="106" t="s">
        <v>1124</v>
      </c>
      <c r="B225" s="106" t="s">
        <v>247</v>
      </c>
      <c r="C225" s="106" t="s">
        <v>259</v>
      </c>
      <c r="D225" s="106" t="s">
        <v>249</v>
      </c>
      <c r="E225">
        <v>3697</v>
      </c>
      <c r="F225" s="106" t="s">
        <v>1273</v>
      </c>
      <c r="G225" s="106" t="s">
        <v>250</v>
      </c>
      <c r="H225" s="106" t="s">
        <v>261</v>
      </c>
      <c r="I225" s="106" t="s">
        <v>281</v>
      </c>
      <c r="J225" s="106" t="s">
        <v>2186</v>
      </c>
    </row>
    <row r="226" spans="1:10" x14ac:dyDescent="0.2">
      <c r="A226" s="106" t="s">
        <v>1124</v>
      </c>
      <c r="B226" s="106" t="s">
        <v>247</v>
      </c>
      <c r="C226" s="106" t="s">
        <v>259</v>
      </c>
      <c r="D226" s="106" t="s">
        <v>253</v>
      </c>
      <c r="E226">
        <v>8184</v>
      </c>
      <c r="F226" s="106" t="s">
        <v>1883</v>
      </c>
      <c r="G226" s="106" t="s">
        <v>250</v>
      </c>
      <c r="H226" s="106" t="s">
        <v>260</v>
      </c>
      <c r="I226" s="106" t="s">
        <v>281</v>
      </c>
      <c r="J226" s="106" t="s">
        <v>2187</v>
      </c>
    </row>
    <row r="227" spans="1:10" x14ac:dyDescent="0.2">
      <c r="A227" s="106" t="s">
        <v>1124</v>
      </c>
      <c r="B227" s="106" t="s">
        <v>247</v>
      </c>
      <c r="C227" s="106" t="s">
        <v>259</v>
      </c>
      <c r="D227" s="106" t="s">
        <v>249</v>
      </c>
      <c r="E227">
        <v>9983</v>
      </c>
      <c r="F227" s="106" t="s">
        <v>318</v>
      </c>
      <c r="G227" s="106" t="s">
        <v>250</v>
      </c>
      <c r="H227" s="106" t="s">
        <v>260</v>
      </c>
      <c r="I227" s="106" t="s">
        <v>2188</v>
      </c>
      <c r="J227" s="106" t="s">
        <v>2100</v>
      </c>
    </row>
    <row r="228" spans="1:10" x14ac:dyDescent="0.2">
      <c r="A228" s="106" t="s">
        <v>1158</v>
      </c>
      <c r="B228" s="106" t="s">
        <v>311</v>
      </c>
      <c r="C228" s="106" t="s">
        <v>248</v>
      </c>
      <c r="D228" s="106" t="s">
        <v>249</v>
      </c>
      <c r="E228">
        <v>6567</v>
      </c>
      <c r="F228" s="106" t="s">
        <v>319</v>
      </c>
      <c r="G228" s="106" t="s">
        <v>262</v>
      </c>
      <c r="H228" s="106" t="s">
        <v>255</v>
      </c>
      <c r="I228" s="106">
        <v>25</v>
      </c>
      <c r="J228" s="106"/>
    </row>
    <row r="229" spans="1:10" x14ac:dyDescent="0.2">
      <c r="A229" s="106" t="s">
        <v>1158</v>
      </c>
      <c r="B229" s="106" t="s">
        <v>311</v>
      </c>
      <c r="C229" s="106" t="s">
        <v>259</v>
      </c>
      <c r="D229" s="106" t="s">
        <v>249</v>
      </c>
      <c r="E229">
        <v>6668</v>
      </c>
      <c r="F229" s="106" t="s">
        <v>1697</v>
      </c>
      <c r="G229" s="106" t="s">
        <v>258</v>
      </c>
      <c r="H229" s="106" t="s">
        <v>275</v>
      </c>
      <c r="I229" s="106">
        <v>146</v>
      </c>
      <c r="J229" s="106"/>
    </row>
    <row r="230" spans="1:10" x14ac:dyDescent="0.2">
      <c r="A230" s="106" t="s">
        <v>1158</v>
      </c>
      <c r="B230" s="106" t="s">
        <v>247</v>
      </c>
      <c r="C230" s="106" t="s">
        <v>248</v>
      </c>
      <c r="D230" s="106" t="s">
        <v>253</v>
      </c>
      <c r="E230">
        <v>1430</v>
      </c>
      <c r="F230" s="106" t="s">
        <v>364</v>
      </c>
      <c r="G230" s="106" t="s">
        <v>250</v>
      </c>
      <c r="H230" s="106" t="s">
        <v>277</v>
      </c>
      <c r="I230">
        <v>78</v>
      </c>
    </row>
    <row r="231" spans="1:10" x14ac:dyDescent="0.2">
      <c r="A231" s="106" t="s">
        <v>1158</v>
      </c>
      <c r="B231" s="106" t="s">
        <v>247</v>
      </c>
      <c r="C231" s="106" t="s">
        <v>257</v>
      </c>
      <c r="D231" s="106" t="s">
        <v>249</v>
      </c>
      <c r="E231">
        <v>2186</v>
      </c>
      <c r="F231" s="106" t="s">
        <v>1884</v>
      </c>
      <c r="G231" s="106" t="s">
        <v>254</v>
      </c>
      <c r="H231" s="106" t="s">
        <v>255</v>
      </c>
      <c r="I231" s="106">
        <v>99</v>
      </c>
      <c r="J231" s="106"/>
    </row>
    <row r="232" spans="1:10" x14ac:dyDescent="0.2">
      <c r="A232" s="106" t="s">
        <v>1158</v>
      </c>
      <c r="B232" s="106" t="s">
        <v>247</v>
      </c>
      <c r="C232" s="106" t="s">
        <v>257</v>
      </c>
      <c r="D232" s="106" t="s">
        <v>249</v>
      </c>
      <c r="E232">
        <v>2338</v>
      </c>
      <c r="F232" s="106" t="s">
        <v>1377</v>
      </c>
      <c r="G232" s="106" t="s">
        <v>258</v>
      </c>
      <c r="H232" s="106" t="s">
        <v>261</v>
      </c>
      <c r="I232" s="106">
        <v>33</v>
      </c>
      <c r="J232" s="106"/>
    </row>
    <row r="233" spans="1:10" x14ac:dyDescent="0.2">
      <c r="A233" s="106" t="s">
        <v>1158</v>
      </c>
      <c r="B233" s="106" t="s">
        <v>247</v>
      </c>
      <c r="C233" s="106" t="s">
        <v>259</v>
      </c>
      <c r="D233" s="106" t="s">
        <v>249</v>
      </c>
      <c r="E233">
        <v>3046</v>
      </c>
      <c r="F233" s="106" t="s">
        <v>1581</v>
      </c>
      <c r="G233" s="106" t="s">
        <v>250</v>
      </c>
      <c r="H233" s="106" t="s">
        <v>260</v>
      </c>
      <c r="I233" s="106" t="s">
        <v>281</v>
      </c>
      <c r="J233" s="106" t="s">
        <v>2189</v>
      </c>
    </row>
    <row r="234" spans="1:10" x14ac:dyDescent="0.2">
      <c r="A234" s="106" t="s">
        <v>1158</v>
      </c>
      <c r="B234" s="106" t="s">
        <v>247</v>
      </c>
      <c r="C234" s="106" t="s">
        <v>257</v>
      </c>
      <c r="D234" s="106" t="s">
        <v>249</v>
      </c>
      <c r="E234">
        <v>3919</v>
      </c>
      <c r="F234" s="106" t="s">
        <v>1854</v>
      </c>
      <c r="G234" s="106" t="s">
        <v>250</v>
      </c>
      <c r="H234" s="106" t="s">
        <v>261</v>
      </c>
      <c r="I234" s="106">
        <v>136</v>
      </c>
      <c r="J234" s="106"/>
    </row>
    <row r="235" spans="1:10" x14ac:dyDescent="0.2">
      <c r="A235" s="106" t="s">
        <v>1158</v>
      </c>
      <c r="B235" s="106" t="s">
        <v>247</v>
      </c>
      <c r="C235" s="106" t="s">
        <v>259</v>
      </c>
      <c r="D235" s="106" t="s">
        <v>249</v>
      </c>
      <c r="E235">
        <v>4668</v>
      </c>
      <c r="F235" s="106" t="s">
        <v>324</v>
      </c>
      <c r="G235" s="106" t="s">
        <v>250</v>
      </c>
      <c r="H235" s="106" t="s">
        <v>255</v>
      </c>
      <c r="I235" s="106">
        <v>255</v>
      </c>
      <c r="J235" s="106"/>
    </row>
    <row r="236" spans="1:10" x14ac:dyDescent="0.2">
      <c r="A236" s="106" t="s">
        <v>1158</v>
      </c>
      <c r="B236" s="106" t="s">
        <v>247</v>
      </c>
      <c r="C236" s="106" t="s">
        <v>257</v>
      </c>
      <c r="D236" s="106" t="s">
        <v>249</v>
      </c>
      <c r="E236">
        <v>6070</v>
      </c>
      <c r="F236" s="106" t="s">
        <v>1698</v>
      </c>
      <c r="G236" s="106" t="s">
        <v>250</v>
      </c>
      <c r="H236" s="106" t="s">
        <v>255</v>
      </c>
      <c r="I236" s="106">
        <v>71</v>
      </c>
      <c r="J236" s="106"/>
    </row>
    <row r="237" spans="1:10" x14ac:dyDescent="0.2">
      <c r="A237" s="106" t="s">
        <v>1158</v>
      </c>
      <c r="B237" s="106" t="s">
        <v>247</v>
      </c>
      <c r="C237" s="106" t="s">
        <v>252</v>
      </c>
      <c r="D237" s="106" t="s">
        <v>249</v>
      </c>
      <c r="E237">
        <v>6136</v>
      </c>
      <c r="F237" s="106" t="s">
        <v>2190</v>
      </c>
      <c r="G237" s="106" t="s">
        <v>250</v>
      </c>
      <c r="H237" s="106" t="s">
        <v>271</v>
      </c>
      <c r="I237" s="106" t="s">
        <v>281</v>
      </c>
      <c r="J237" s="106" t="s">
        <v>2191</v>
      </c>
    </row>
    <row r="238" spans="1:10" x14ac:dyDescent="0.2">
      <c r="A238" s="106" t="s">
        <v>1158</v>
      </c>
      <c r="B238" s="106" t="s">
        <v>247</v>
      </c>
      <c r="C238" s="106" t="s">
        <v>252</v>
      </c>
      <c r="D238" s="106" t="s">
        <v>253</v>
      </c>
      <c r="E238">
        <v>7501</v>
      </c>
      <c r="F238" s="106" t="s">
        <v>330</v>
      </c>
      <c r="G238" s="106" t="s">
        <v>254</v>
      </c>
      <c r="H238" s="106" t="s">
        <v>256</v>
      </c>
      <c r="I238" s="106">
        <v>20</v>
      </c>
      <c r="J238" s="106"/>
    </row>
    <row r="239" spans="1:10" x14ac:dyDescent="0.2">
      <c r="A239" s="106" t="s">
        <v>1158</v>
      </c>
      <c r="B239" s="106" t="s">
        <v>247</v>
      </c>
      <c r="C239" s="106" t="s">
        <v>248</v>
      </c>
      <c r="D239" s="106" t="s">
        <v>249</v>
      </c>
      <c r="E239">
        <v>7725</v>
      </c>
      <c r="F239" s="106" t="s">
        <v>982</v>
      </c>
      <c r="G239" s="106" t="s">
        <v>250</v>
      </c>
      <c r="H239" s="106" t="s">
        <v>326</v>
      </c>
      <c r="I239" s="106">
        <v>313</v>
      </c>
      <c r="J239" s="106"/>
    </row>
    <row r="240" spans="1:10" x14ac:dyDescent="0.2">
      <c r="A240" s="106" t="s">
        <v>1158</v>
      </c>
      <c r="B240" s="106" t="s">
        <v>247</v>
      </c>
      <c r="C240" s="106" t="s">
        <v>257</v>
      </c>
      <c r="D240" s="106" t="s">
        <v>249</v>
      </c>
      <c r="E240">
        <v>9740</v>
      </c>
      <c r="F240" s="106" t="s">
        <v>984</v>
      </c>
      <c r="G240" s="106" t="s">
        <v>250</v>
      </c>
      <c r="H240" s="106" t="s">
        <v>255</v>
      </c>
      <c r="I240" s="106">
        <v>781</v>
      </c>
      <c r="J240" s="106"/>
    </row>
    <row r="241" spans="1:10" x14ac:dyDescent="0.2">
      <c r="A241" s="106" t="s">
        <v>1159</v>
      </c>
      <c r="B241" s="106" t="s">
        <v>311</v>
      </c>
      <c r="C241" s="106" t="s">
        <v>259</v>
      </c>
      <c r="D241" s="106" t="s">
        <v>249</v>
      </c>
      <c r="E241">
        <v>6255</v>
      </c>
      <c r="F241" s="106" t="s">
        <v>2086</v>
      </c>
      <c r="G241" s="106" t="s">
        <v>262</v>
      </c>
      <c r="H241" s="106" t="s">
        <v>271</v>
      </c>
      <c r="I241" s="106">
        <v>99</v>
      </c>
      <c r="J241" s="106"/>
    </row>
    <row r="242" spans="1:10" x14ac:dyDescent="0.2">
      <c r="A242" s="106" t="s">
        <v>1159</v>
      </c>
      <c r="B242" s="106" t="s">
        <v>247</v>
      </c>
      <c r="C242" s="106" t="s">
        <v>259</v>
      </c>
      <c r="D242" s="106" t="s">
        <v>249</v>
      </c>
      <c r="E242">
        <v>2404</v>
      </c>
      <c r="F242" s="106" t="s">
        <v>1855</v>
      </c>
      <c r="G242" s="106" t="s">
        <v>258</v>
      </c>
      <c r="H242" s="106" t="s">
        <v>255</v>
      </c>
      <c r="I242" s="106">
        <v>29</v>
      </c>
      <c r="J242" s="106"/>
    </row>
    <row r="243" spans="1:10" x14ac:dyDescent="0.2">
      <c r="A243" s="106" t="s">
        <v>1159</v>
      </c>
      <c r="B243" s="106" t="s">
        <v>247</v>
      </c>
      <c r="C243" s="106" t="s">
        <v>257</v>
      </c>
      <c r="D243" s="106" t="s">
        <v>249</v>
      </c>
      <c r="E243">
        <v>3479</v>
      </c>
      <c r="F243" s="106" t="s">
        <v>322</v>
      </c>
      <c r="G243" s="106" t="s">
        <v>262</v>
      </c>
      <c r="H243" s="106" t="s">
        <v>276</v>
      </c>
      <c r="I243" s="106" t="s">
        <v>281</v>
      </c>
      <c r="J243" s="106" t="s">
        <v>2192</v>
      </c>
    </row>
    <row r="244" spans="1:10" x14ac:dyDescent="0.2">
      <c r="A244" s="106" t="s">
        <v>1159</v>
      </c>
      <c r="B244" s="106" t="s">
        <v>247</v>
      </c>
      <c r="C244" s="106" t="s">
        <v>259</v>
      </c>
      <c r="D244" s="106" t="s">
        <v>249</v>
      </c>
      <c r="E244">
        <v>4439</v>
      </c>
      <c r="F244" s="106" t="s">
        <v>2018</v>
      </c>
      <c r="G244" s="106" t="s">
        <v>262</v>
      </c>
      <c r="H244" s="106" t="s">
        <v>261</v>
      </c>
      <c r="I244" s="106">
        <v>85</v>
      </c>
      <c r="J244" s="106"/>
    </row>
    <row r="245" spans="1:10" x14ac:dyDescent="0.2">
      <c r="A245" s="106" t="s">
        <v>1159</v>
      </c>
      <c r="B245" s="106" t="s">
        <v>247</v>
      </c>
      <c r="C245" s="106" t="s">
        <v>252</v>
      </c>
      <c r="D245" s="106" t="s">
        <v>249</v>
      </c>
      <c r="E245">
        <v>6634</v>
      </c>
      <c r="F245" s="106" t="s">
        <v>1544</v>
      </c>
      <c r="G245" s="106" t="s">
        <v>254</v>
      </c>
      <c r="H245" s="106" t="s">
        <v>275</v>
      </c>
      <c r="I245" s="106">
        <v>28</v>
      </c>
      <c r="J245" s="106"/>
    </row>
    <row r="246" spans="1:10" x14ac:dyDescent="0.2">
      <c r="A246" s="106" t="s">
        <v>1159</v>
      </c>
      <c r="B246" s="106" t="s">
        <v>247</v>
      </c>
      <c r="C246" s="106" t="s">
        <v>257</v>
      </c>
      <c r="D246" s="106" t="s">
        <v>249</v>
      </c>
      <c r="E246">
        <v>7049</v>
      </c>
      <c r="F246" s="106" t="s">
        <v>380</v>
      </c>
      <c r="G246" s="106" t="s">
        <v>262</v>
      </c>
      <c r="H246" s="106" t="s">
        <v>255</v>
      </c>
      <c r="I246" s="106">
        <v>85</v>
      </c>
      <c r="J246" s="106"/>
    </row>
    <row r="247" spans="1:10" x14ac:dyDescent="0.2">
      <c r="A247" s="106" t="s">
        <v>1159</v>
      </c>
      <c r="B247" s="106" t="s">
        <v>247</v>
      </c>
      <c r="C247" s="106" t="s">
        <v>259</v>
      </c>
      <c r="D247" s="106" t="s">
        <v>249</v>
      </c>
      <c r="E247">
        <v>7818</v>
      </c>
      <c r="F247" s="106" t="s">
        <v>983</v>
      </c>
      <c r="G247" s="106" t="s">
        <v>250</v>
      </c>
      <c r="H247" s="106" t="s">
        <v>272</v>
      </c>
      <c r="I247" s="106">
        <v>310</v>
      </c>
      <c r="J247" s="106"/>
    </row>
    <row r="248" spans="1:10" x14ac:dyDescent="0.2">
      <c r="A248" s="106" t="s">
        <v>1164</v>
      </c>
      <c r="B248" s="106" t="s">
        <v>274</v>
      </c>
      <c r="C248" s="106" t="s">
        <v>257</v>
      </c>
      <c r="D248" s="106" t="s">
        <v>253</v>
      </c>
      <c r="E248">
        <v>2930</v>
      </c>
      <c r="F248" s="106" t="s">
        <v>2019</v>
      </c>
      <c r="G248" s="106" t="s">
        <v>250</v>
      </c>
      <c r="H248" s="106" t="s">
        <v>251</v>
      </c>
      <c r="I248" s="106">
        <v>904</v>
      </c>
      <c r="J248" s="106"/>
    </row>
    <row r="249" spans="1:10" x14ac:dyDescent="0.2">
      <c r="A249" s="106" t="s">
        <v>1164</v>
      </c>
      <c r="B249" s="106" t="s">
        <v>247</v>
      </c>
      <c r="C249" s="106" t="s">
        <v>248</v>
      </c>
      <c r="D249" s="106" t="s">
        <v>249</v>
      </c>
      <c r="E249">
        <v>2769</v>
      </c>
      <c r="F249" s="106" t="s">
        <v>1829</v>
      </c>
      <c r="G249" s="106" t="s">
        <v>254</v>
      </c>
      <c r="H249" s="106" t="s">
        <v>260</v>
      </c>
      <c r="I249" s="106">
        <v>77</v>
      </c>
      <c r="J249" s="106"/>
    </row>
    <row r="250" spans="1:10" x14ac:dyDescent="0.2">
      <c r="A250" s="106" t="s">
        <v>1164</v>
      </c>
      <c r="B250" s="106" t="s">
        <v>247</v>
      </c>
      <c r="C250" s="106" t="s">
        <v>257</v>
      </c>
      <c r="D250" s="106" t="s">
        <v>249</v>
      </c>
      <c r="E250">
        <v>3548</v>
      </c>
      <c r="F250" s="106" t="s">
        <v>374</v>
      </c>
      <c r="G250" s="106" t="s">
        <v>250</v>
      </c>
      <c r="H250" s="106" t="s">
        <v>260</v>
      </c>
      <c r="I250" s="106">
        <v>354</v>
      </c>
      <c r="J250" s="106"/>
    </row>
    <row r="251" spans="1:10" x14ac:dyDescent="0.2">
      <c r="A251" s="106" t="s">
        <v>1164</v>
      </c>
      <c r="B251" s="106" t="s">
        <v>247</v>
      </c>
      <c r="C251" s="106" t="s">
        <v>257</v>
      </c>
      <c r="D251" s="106" t="s">
        <v>249</v>
      </c>
      <c r="E251">
        <v>3678</v>
      </c>
      <c r="F251" s="106" t="s">
        <v>323</v>
      </c>
      <c r="G251" s="106" t="s">
        <v>250</v>
      </c>
      <c r="H251" s="106" t="s">
        <v>261</v>
      </c>
      <c r="I251">
        <v>439</v>
      </c>
    </row>
    <row r="252" spans="1:10" x14ac:dyDescent="0.2">
      <c r="A252" s="106" t="s">
        <v>1164</v>
      </c>
      <c r="B252" s="106" t="s">
        <v>247</v>
      </c>
      <c r="C252" s="106" t="s">
        <v>259</v>
      </c>
      <c r="D252" s="106" t="s">
        <v>249</v>
      </c>
      <c r="E252">
        <v>3823</v>
      </c>
      <c r="F252" s="106" t="s">
        <v>1593</v>
      </c>
      <c r="G252" s="106" t="s">
        <v>258</v>
      </c>
      <c r="H252" s="106" t="s">
        <v>261</v>
      </c>
      <c r="I252">
        <v>58</v>
      </c>
    </row>
    <row r="253" spans="1:10" x14ac:dyDescent="0.2">
      <c r="A253" s="106" t="s">
        <v>1164</v>
      </c>
      <c r="B253" s="106" t="s">
        <v>247</v>
      </c>
      <c r="C253" s="106" t="s">
        <v>248</v>
      </c>
      <c r="D253" s="106" t="s">
        <v>249</v>
      </c>
      <c r="E253">
        <v>3990</v>
      </c>
      <c r="F253" s="106" t="s">
        <v>1312</v>
      </c>
      <c r="G253" s="106" t="s">
        <v>262</v>
      </c>
      <c r="H253" s="106" t="s">
        <v>261</v>
      </c>
      <c r="I253" s="106">
        <v>546</v>
      </c>
      <c r="J253" s="106"/>
    </row>
    <row r="254" spans="1:10" x14ac:dyDescent="0.2">
      <c r="A254" s="106" t="s">
        <v>1164</v>
      </c>
      <c r="B254" s="106" t="s">
        <v>247</v>
      </c>
      <c r="C254" s="106" t="s">
        <v>259</v>
      </c>
      <c r="D254" s="106" t="s">
        <v>249</v>
      </c>
      <c r="E254">
        <v>3991</v>
      </c>
      <c r="F254" s="106" t="s">
        <v>986</v>
      </c>
      <c r="G254" s="106" t="s">
        <v>262</v>
      </c>
      <c r="H254" s="106" t="s">
        <v>261</v>
      </c>
      <c r="I254" s="106">
        <v>131</v>
      </c>
      <c r="J254" s="106"/>
    </row>
    <row r="255" spans="1:10" x14ac:dyDescent="0.2">
      <c r="A255" s="106" t="s">
        <v>1164</v>
      </c>
      <c r="B255" s="106" t="s">
        <v>247</v>
      </c>
      <c r="C255" s="106" t="s">
        <v>248</v>
      </c>
      <c r="D255" s="106" t="s">
        <v>249</v>
      </c>
      <c r="E255">
        <v>6047</v>
      </c>
      <c r="F255" s="106" t="s">
        <v>2193</v>
      </c>
      <c r="G255" s="106" t="s">
        <v>250</v>
      </c>
      <c r="H255" s="106" t="s">
        <v>255</v>
      </c>
      <c r="I255" s="106">
        <v>276</v>
      </c>
      <c r="J255" s="106"/>
    </row>
    <row r="256" spans="1:10" x14ac:dyDescent="0.2">
      <c r="A256" s="106" t="s">
        <v>1164</v>
      </c>
      <c r="B256" s="106" t="s">
        <v>247</v>
      </c>
      <c r="C256" s="106" t="s">
        <v>257</v>
      </c>
      <c r="D256" s="106" t="s">
        <v>249</v>
      </c>
      <c r="E256">
        <v>6058</v>
      </c>
      <c r="F256" s="106" t="s">
        <v>1332</v>
      </c>
      <c r="G256" s="106" t="s">
        <v>250</v>
      </c>
      <c r="H256" s="106" t="s">
        <v>255</v>
      </c>
      <c r="I256" s="106">
        <v>546</v>
      </c>
      <c r="J256" s="106"/>
    </row>
    <row r="257" spans="1:10" x14ac:dyDescent="0.2">
      <c r="A257" s="106" t="s">
        <v>1164</v>
      </c>
      <c r="B257" s="106" t="s">
        <v>247</v>
      </c>
      <c r="C257" s="106" t="s">
        <v>257</v>
      </c>
      <c r="D257" s="106" t="s">
        <v>249</v>
      </c>
      <c r="E257">
        <v>6814</v>
      </c>
      <c r="F257" s="106" t="s">
        <v>325</v>
      </c>
      <c r="G257" s="106" t="s">
        <v>250</v>
      </c>
      <c r="H257" s="106" t="s">
        <v>275</v>
      </c>
      <c r="I257">
        <v>338</v>
      </c>
    </row>
    <row r="258" spans="1:10" x14ac:dyDescent="0.2">
      <c r="A258" s="106" t="s">
        <v>1164</v>
      </c>
      <c r="B258" s="106" t="s">
        <v>247</v>
      </c>
      <c r="C258" s="106" t="s">
        <v>257</v>
      </c>
      <c r="D258" s="106" t="s">
        <v>253</v>
      </c>
      <c r="E258">
        <v>7610</v>
      </c>
      <c r="F258" s="106" t="s">
        <v>329</v>
      </c>
      <c r="G258" s="106" t="s">
        <v>254</v>
      </c>
      <c r="H258" s="106" t="s">
        <v>260</v>
      </c>
      <c r="I258" s="106">
        <v>23</v>
      </c>
      <c r="J258" s="106"/>
    </row>
    <row r="259" spans="1:10" x14ac:dyDescent="0.2">
      <c r="A259" s="106" t="s">
        <v>1182</v>
      </c>
      <c r="B259" s="106" t="s">
        <v>247</v>
      </c>
      <c r="C259" s="106" t="s">
        <v>257</v>
      </c>
      <c r="D259" s="106" t="s">
        <v>253</v>
      </c>
      <c r="E259">
        <v>3466</v>
      </c>
      <c r="F259" s="106" t="s">
        <v>427</v>
      </c>
      <c r="G259" s="106" t="s">
        <v>287</v>
      </c>
      <c r="H259" s="106" t="s">
        <v>288</v>
      </c>
      <c r="I259" s="106" t="s">
        <v>273</v>
      </c>
      <c r="J259" s="106" t="s">
        <v>2084</v>
      </c>
    </row>
    <row r="260" spans="1:10" x14ac:dyDescent="0.2">
      <c r="A260" s="106" t="s">
        <v>1333</v>
      </c>
      <c r="B260" s="106" t="s">
        <v>311</v>
      </c>
      <c r="C260" s="106" t="s">
        <v>257</v>
      </c>
      <c r="D260" s="106" t="s">
        <v>253</v>
      </c>
      <c r="E260">
        <v>4973</v>
      </c>
      <c r="F260" s="106" t="s">
        <v>331</v>
      </c>
      <c r="G260" s="106" t="s">
        <v>250</v>
      </c>
      <c r="H260" s="106" t="s">
        <v>263</v>
      </c>
      <c r="I260" s="106">
        <v>169</v>
      </c>
      <c r="J260" s="106"/>
    </row>
    <row r="261" spans="1:10" x14ac:dyDescent="0.2">
      <c r="A261" s="106" t="s">
        <v>1594</v>
      </c>
      <c r="B261" s="106" t="s">
        <v>311</v>
      </c>
      <c r="C261" s="106" t="s">
        <v>259</v>
      </c>
      <c r="D261" s="106" t="s">
        <v>253</v>
      </c>
      <c r="E261">
        <v>2926</v>
      </c>
      <c r="F261" s="106" t="s">
        <v>2194</v>
      </c>
      <c r="G261" s="106" t="s">
        <v>258</v>
      </c>
      <c r="H261" s="106" t="s">
        <v>251</v>
      </c>
      <c r="I261" s="106">
        <v>15</v>
      </c>
      <c r="J261" s="106"/>
    </row>
    <row r="262" spans="1:10" x14ac:dyDescent="0.2">
      <c r="A262" s="106" t="s">
        <v>1594</v>
      </c>
      <c r="B262" s="106" t="s">
        <v>247</v>
      </c>
      <c r="C262" s="106" t="s">
        <v>252</v>
      </c>
      <c r="D262" s="106" t="s">
        <v>253</v>
      </c>
      <c r="E262">
        <v>2268</v>
      </c>
      <c r="F262" s="106" t="s">
        <v>340</v>
      </c>
      <c r="G262" s="106" t="s">
        <v>254</v>
      </c>
      <c r="H262" s="106" t="s">
        <v>251</v>
      </c>
      <c r="I262" s="106">
        <v>384</v>
      </c>
      <c r="J262" s="106"/>
    </row>
    <row r="263" spans="1:10" x14ac:dyDescent="0.2">
      <c r="A263" s="106" t="s">
        <v>1595</v>
      </c>
      <c r="B263" s="106" t="s">
        <v>247</v>
      </c>
      <c r="C263" s="106" t="s">
        <v>257</v>
      </c>
      <c r="D263" s="106" t="s">
        <v>249</v>
      </c>
      <c r="E263">
        <v>2801</v>
      </c>
      <c r="F263" s="106" t="s">
        <v>991</v>
      </c>
      <c r="G263" s="106" t="s">
        <v>250</v>
      </c>
      <c r="H263" s="106" t="s">
        <v>251</v>
      </c>
      <c r="I263" s="106" t="s">
        <v>362</v>
      </c>
      <c r="J263" s="106" t="s">
        <v>2195</v>
      </c>
    </row>
    <row r="264" spans="1:10" x14ac:dyDescent="0.2">
      <c r="A264" s="106" t="s">
        <v>1545</v>
      </c>
      <c r="B264" s="106" t="s">
        <v>247</v>
      </c>
      <c r="C264" s="106" t="s">
        <v>248</v>
      </c>
      <c r="D264" s="106" t="s">
        <v>249</v>
      </c>
      <c r="E264">
        <v>6920</v>
      </c>
      <c r="F264" s="106" t="s">
        <v>441</v>
      </c>
      <c r="G264" s="106" t="s">
        <v>250</v>
      </c>
      <c r="H264" s="106" t="s">
        <v>275</v>
      </c>
      <c r="I264" s="106" t="s">
        <v>267</v>
      </c>
      <c r="J264" s="106" t="s">
        <v>2196</v>
      </c>
    </row>
    <row r="265" spans="1:10" x14ac:dyDescent="0.2">
      <c r="A265" s="106" t="s">
        <v>1545</v>
      </c>
      <c r="B265" s="106" t="s">
        <v>247</v>
      </c>
      <c r="C265" s="106" t="s">
        <v>257</v>
      </c>
      <c r="D265" s="106" t="s">
        <v>249</v>
      </c>
      <c r="E265">
        <v>7282</v>
      </c>
      <c r="F265" s="106" t="s">
        <v>337</v>
      </c>
      <c r="G265" s="106" t="s">
        <v>250</v>
      </c>
      <c r="H265" s="106" t="s">
        <v>280</v>
      </c>
      <c r="I265" s="106" t="s">
        <v>317</v>
      </c>
      <c r="J265" s="106" t="s">
        <v>2197</v>
      </c>
    </row>
    <row r="266" spans="1:10" x14ac:dyDescent="0.2">
      <c r="A266" s="106" t="s">
        <v>1378</v>
      </c>
      <c r="B266" s="106" t="s">
        <v>311</v>
      </c>
      <c r="C266" s="106" t="s">
        <v>252</v>
      </c>
      <c r="D266" s="106" t="s">
        <v>249</v>
      </c>
      <c r="E266">
        <v>2914</v>
      </c>
      <c r="F266" s="106" t="s">
        <v>443</v>
      </c>
      <c r="G266" s="106" t="s">
        <v>250</v>
      </c>
      <c r="H266" s="106" t="s">
        <v>251</v>
      </c>
      <c r="I266" s="106" t="s">
        <v>1850</v>
      </c>
      <c r="J266" s="106" t="s">
        <v>2198</v>
      </c>
    </row>
    <row r="267" spans="1:10" x14ac:dyDescent="0.2">
      <c r="A267" s="106" t="s">
        <v>1378</v>
      </c>
      <c r="B267" s="106" t="s">
        <v>247</v>
      </c>
      <c r="C267" s="106" t="s">
        <v>257</v>
      </c>
      <c r="D267" s="106" t="s">
        <v>249</v>
      </c>
      <c r="E267">
        <v>2127</v>
      </c>
      <c r="F267" s="106" t="s">
        <v>2199</v>
      </c>
      <c r="G267" s="106" t="s">
        <v>250</v>
      </c>
      <c r="H267" s="106" t="s">
        <v>255</v>
      </c>
      <c r="I267" s="106" t="s">
        <v>309</v>
      </c>
      <c r="J267" s="106" t="s">
        <v>2170</v>
      </c>
    </row>
    <row r="268" spans="1:10" x14ac:dyDescent="0.2">
      <c r="A268" s="106" t="s">
        <v>1378</v>
      </c>
      <c r="B268" s="106" t="s">
        <v>247</v>
      </c>
      <c r="C268" s="106" t="s">
        <v>252</v>
      </c>
      <c r="D268" s="106" t="s">
        <v>249</v>
      </c>
      <c r="E268">
        <v>2492</v>
      </c>
      <c r="F268" s="106" t="s">
        <v>479</v>
      </c>
      <c r="G268" s="106" t="s">
        <v>250</v>
      </c>
      <c r="H268" s="106" t="s">
        <v>255</v>
      </c>
      <c r="I268" s="106" t="s">
        <v>281</v>
      </c>
      <c r="J268" s="106" t="s">
        <v>2200</v>
      </c>
    </row>
    <row r="269" spans="1:10" x14ac:dyDescent="0.2">
      <c r="A269" s="106" t="s">
        <v>1378</v>
      </c>
      <c r="B269" s="106" t="s">
        <v>247</v>
      </c>
      <c r="C269" s="106" t="s">
        <v>257</v>
      </c>
      <c r="D269" s="106" t="s">
        <v>253</v>
      </c>
      <c r="E269">
        <v>2892</v>
      </c>
      <c r="F269" s="106" t="s">
        <v>334</v>
      </c>
      <c r="G269" s="106" t="s">
        <v>258</v>
      </c>
      <c r="H269" s="106" t="s">
        <v>251</v>
      </c>
      <c r="I269" s="106">
        <v>93</v>
      </c>
      <c r="J269" s="106"/>
    </row>
    <row r="270" spans="1:10" x14ac:dyDescent="0.2">
      <c r="A270" s="106" t="s">
        <v>1378</v>
      </c>
      <c r="B270" s="106" t="s">
        <v>247</v>
      </c>
      <c r="C270" s="106" t="s">
        <v>257</v>
      </c>
      <c r="D270" s="106" t="s">
        <v>253</v>
      </c>
      <c r="E270">
        <v>3137</v>
      </c>
      <c r="F270" s="106" t="s">
        <v>471</v>
      </c>
      <c r="G270" s="106" t="s">
        <v>262</v>
      </c>
      <c r="H270" s="106" t="s">
        <v>260</v>
      </c>
      <c r="I270" s="106">
        <v>64</v>
      </c>
      <c r="J270" s="106"/>
    </row>
    <row r="271" spans="1:10" x14ac:dyDescent="0.2">
      <c r="A271" s="106" t="s">
        <v>1378</v>
      </c>
      <c r="B271" s="106" t="s">
        <v>247</v>
      </c>
      <c r="C271" s="106" t="s">
        <v>252</v>
      </c>
      <c r="D271" s="106" t="s">
        <v>253</v>
      </c>
      <c r="E271">
        <v>4551</v>
      </c>
      <c r="F271" s="106" t="s">
        <v>1103</v>
      </c>
      <c r="G271" s="106" t="s">
        <v>250</v>
      </c>
      <c r="H271" s="106" t="s">
        <v>295</v>
      </c>
      <c r="I271" s="106" t="s">
        <v>281</v>
      </c>
      <c r="J271" s="106" t="s">
        <v>2201</v>
      </c>
    </row>
    <row r="272" spans="1:10" x14ac:dyDescent="0.2">
      <c r="A272" s="106" t="s">
        <v>1378</v>
      </c>
      <c r="B272" s="106" t="s">
        <v>247</v>
      </c>
      <c r="C272" s="106" t="s">
        <v>257</v>
      </c>
      <c r="D272" s="106" t="s">
        <v>249</v>
      </c>
      <c r="E272">
        <v>4956</v>
      </c>
      <c r="F272" s="106" t="s">
        <v>1074</v>
      </c>
      <c r="G272" s="106" t="s">
        <v>250</v>
      </c>
      <c r="H272" s="106" t="s">
        <v>263</v>
      </c>
      <c r="I272" s="106">
        <v>625</v>
      </c>
      <c r="J272" s="106"/>
    </row>
    <row r="273" spans="1:10" x14ac:dyDescent="0.2">
      <c r="A273" s="106" t="s">
        <v>1378</v>
      </c>
      <c r="B273" s="106" t="s">
        <v>247</v>
      </c>
      <c r="C273" s="106" t="s">
        <v>257</v>
      </c>
      <c r="D273" s="106" t="s">
        <v>249</v>
      </c>
      <c r="E273">
        <v>7600</v>
      </c>
      <c r="F273" s="106" t="s">
        <v>338</v>
      </c>
      <c r="G273" s="106" t="s">
        <v>250</v>
      </c>
      <c r="H273" s="106" t="s">
        <v>326</v>
      </c>
      <c r="I273" s="106">
        <v>494</v>
      </c>
      <c r="J273" s="106"/>
    </row>
    <row r="274" spans="1:10" x14ac:dyDescent="0.2">
      <c r="A274" s="106" t="s">
        <v>1378</v>
      </c>
      <c r="B274" s="106" t="s">
        <v>247</v>
      </c>
      <c r="C274" s="106" t="s">
        <v>257</v>
      </c>
      <c r="D274" s="106" t="s">
        <v>249</v>
      </c>
      <c r="E274">
        <v>8806</v>
      </c>
      <c r="F274" s="106" t="s">
        <v>339</v>
      </c>
      <c r="G274" s="106" t="s">
        <v>250</v>
      </c>
      <c r="H274" s="106" t="s">
        <v>276</v>
      </c>
      <c r="I274" t="s">
        <v>281</v>
      </c>
      <c r="J274" t="s">
        <v>2202</v>
      </c>
    </row>
    <row r="275" spans="1:10" x14ac:dyDescent="0.2">
      <c r="A275" s="106" t="s">
        <v>1379</v>
      </c>
      <c r="B275" s="106" t="s">
        <v>247</v>
      </c>
      <c r="C275" s="106" t="s">
        <v>257</v>
      </c>
      <c r="D275" s="106" t="s">
        <v>249</v>
      </c>
      <c r="E275">
        <v>9039</v>
      </c>
      <c r="F275" s="106" t="s">
        <v>332</v>
      </c>
      <c r="G275" s="106" t="s">
        <v>250</v>
      </c>
      <c r="H275" s="106" t="s">
        <v>333</v>
      </c>
      <c r="I275" s="106" t="s">
        <v>281</v>
      </c>
      <c r="J275" s="106" t="s">
        <v>2203</v>
      </c>
    </row>
    <row r="276" spans="1:10" x14ac:dyDescent="0.2">
      <c r="A276" s="106" t="s">
        <v>1546</v>
      </c>
      <c r="B276" s="106" t="s">
        <v>311</v>
      </c>
      <c r="C276" s="106" t="s">
        <v>257</v>
      </c>
      <c r="D276" s="106" t="s">
        <v>249</v>
      </c>
      <c r="E276">
        <v>3433</v>
      </c>
      <c r="F276" s="106" t="s">
        <v>2204</v>
      </c>
      <c r="G276" s="106" t="s">
        <v>250</v>
      </c>
      <c r="H276" s="106" t="s">
        <v>265</v>
      </c>
      <c r="I276" s="106">
        <v>702</v>
      </c>
      <c r="J276" s="106"/>
    </row>
    <row r="277" spans="1:10" x14ac:dyDescent="0.2">
      <c r="A277" s="106" t="s">
        <v>1546</v>
      </c>
      <c r="B277" s="106" t="s">
        <v>247</v>
      </c>
      <c r="C277" s="106" t="s">
        <v>257</v>
      </c>
      <c r="D277" s="106" t="s">
        <v>249</v>
      </c>
      <c r="E277">
        <v>1976</v>
      </c>
      <c r="F277" s="106" t="s">
        <v>2088</v>
      </c>
      <c r="G277" s="106" t="s">
        <v>250</v>
      </c>
      <c r="H277" s="106" t="s">
        <v>277</v>
      </c>
      <c r="I277" s="106">
        <v>468</v>
      </c>
      <c r="J277" s="106"/>
    </row>
    <row r="278" spans="1:10" x14ac:dyDescent="0.2">
      <c r="A278" s="106" t="s">
        <v>1546</v>
      </c>
      <c r="B278" s="106" t="s">
        <v>247</v>
      </c>
      <c r="C278" s="106" t="s">
        <v>257</v>
      </c>
      <c r="D278" s="106" t="s">
        <v>249</v>
      </c>
      <c r="E278">
        <v>2130</v>
      </c>
      <c r="F278" s="106" t="s">
        <v>2205</v>
      </c>
      <c r="G278" s="106" t="s">
        <v>250</v>
      </c>
      <c r="H278" s="106" t="s">
        <v>255</v>
      </c>
      <c r="I278">
        <v>206</v>
      </c>
    </row>
    <row r="279" spans="1:10" x14ac:dyDescent="0.2">
      <c r="A279" s="106" t="s">
        <v>1546</v>
      </c>
      <c r="B279" s="106" t="s">
        <v>247</v>
      </c>
      <c r="C279" s="106" t="s">
        <v>252</v>
      </c>
      <c r="D279" s="106" t="s">
        <v>249</v>
      </c>
      <c r="E279">
        <v>2193</v>
      </c>
      <c r="F279" s="106" t="s">
        <v>1075</v>
      </c>
      <c r="G279" s="106" t="s">
        <v>250</v>
      </c>
      <c r="H279" s="106" t="s">
        <v>255</v>
      </c>
      <c r="I279">
        <v>342</v>
      </c>
    </row>
    <row r="280" spans="1:10" x14ac:dyDescent="0.2">
      <c r="A280" s="106" t="s">
        <v>1546</v>
      </c>
      <c r="B280" s="106" t="s">
        <v>247</v>
      </c>
      <c r="C280" s="106" t="s">
        <v>257</v>
      </c>
      <c r="D280" s="106" t="s">
        <v>249</v>
      </c>
      <c r="E280">
        <v>2475</v>
      </c>
      <c r="F280" s="106" t="s">
        <v>2206</v>
      </c>
      <c r="G280" s="106" t="s">
        <v>250</v>
      </c>
      <c r="H280" s="106" t="s">
        <v>255</v>
      </c>
      <c r="I280" s="106">
        <v>518</v>
      </c>
      <c r="J280" s="106"/>
    </row>
    <row r="281" spans="1:10" x14ac:dyDescent="0.2">
      <c r="A281" s="106" t="s">
        <v>1546</v>
      </c>
      <c r="B281" s="106" t="s">
        <v>247</v>
      </c>
      <c r="C281" s="106" t="s">
        <v>257</v>
      </c>
      <c r="D281" s="106" t="s">
        <v>249</v>
      </c>
      <c r="E281">
        <v>2497</v>
      </c>
      <c r="F281" s="106" t="s">
        <v>2207</v>
      </c>
      <c r="G281" s="106" t="s">
        <v>262</v>
      </c>
      <c r="H281" s="106" t="s">
        <v>255</v>
      </c>
      <c r="I281" s="106">
        <v>274</v>
      </c>
      <c r="J281" s="106"/>
    </row>
    <row r="282" spans="1:10" x14ac:dyDescent="0.2">
      <c r="A282" s="106" t="s">
        <v>1546</v>
      </c>
      <c r="B282" s="106" t="s">
        <v>247</v>
      </c>
      <c r="C282" s="106" t="s">
        <v>248</v>
      </c>
      <c r="D282" s="106" t="s">
        <v>249</v>
      </c>
      <c r="E282">
        <v>3097</v>
      </c>
      <c r="F282" s="106" t="s">
        <v>2208</v>
      </c>
      <c r="G282" s="106" t="s">
        <v>250</v>
      </c>
      <c r="H282" s="106" t="s">
        <v>260</v>
      </c>
      <c r="I282">
        <v>508</v>
      </c>
    </row>
    <row r="283" spans="1:10" x14ac:dyDescent="0.2">
      <c r="A283" s="106" t="s">
        <v>1546</v>
      </c>
      <c r="B283" s="106" t="s">
        <v>247</v>
      </c>
      <c r="C283" s="106" t="s">
        <v>257</v>
      </c>
      <c r="D283" s="106" t="s">
        <v>249</v>
      </c>
      <c r="E283">
        <v>3762</v>
      </c>
      <c r="F283" s="106" t="s">
        <v>335</v>
      </c>
      <c r="G283" s="106" t="s">
        <v>250</v>
      </c>
      <c r="H283" s="106" t="s">
        <v>261</v>
      </c>
      <c r="I283" s="106">
        <v>634</v>
      </c>
      <c r="J283" s="106"/>
    </row>
    <row r="284" spans="1:10" x14ac:dyDescent="0.2">
      <c r="A284" s="106" t="s">
        <v>1546</v>
      </c>
      <c r="B284" s="106" t="s">
        <v>247</v>
      </c>
      <c r="C284" s="106" t="s">
        <v>252</v>
      </c>
      <c r="D284" s="106" t="s">
        <v>249</v>
      </c>
      <c r="E284">
        <v>3784</v>
      </c>
      <c r="F284" s="106" t="s">
        <v>476</v>
      </c>
      <c r="G284" s="106" t="s">
        <v>250</v>
      </c>
      <c r="H284" s="106" t="s">
        <v>261</v>
      </c>
      <c r="I284" s="106">
        <v>171</v>
      </c>
      <c r="J284" s="106"/>
    </row>
    <row r="285" spans="1:10" x14ac:dyDescent="0.2">
      <c r="A285" s="106" t="s">
        <v>1546</v>
      </c>
      <c r="B285" s="106" t="s">
        <v>247</v>
      </c>
      <c r="C285" s="106" t="s">
        <v>252</v>
      </c>
      <c r="D285" s="106" t="s">
        <v>253</v>
      </c>
      <c r="E285">
        <v>4588</v>
      </c>
      <c r="F285" s="106" t="s">
        <v>342</v>
      </c>
      <c r="G285" s="106" t="s">
        <v>262</v>
      </c>
      <c r="H285" s="106" t="s">
        <v>295</v>
      </c>
      <c r="I285" s="106">
        <v>247</v>
      </c>
      <c r="J285" s="106"/>
    </row>
    <row r="286" spans="1:10" x14ac:dyDescent="0.2">
      <c r="A286" s="106" t="s">
        <v>1546</v>
      </c>
      <c r="B286" s="106" t="s">
        <v>247</v>
      </c>
      <c r="C286" s="106" t="s">
        <v>257</v>
      </c>
      <c r="D286" s="106" t="s">
        <v>249</v>
      </c>
      <c r="E286">
        <v>6848</v>
      </c>
      <c r="F286" s="106" t="s">
        <v>1102</v>
      </c>
      <c r="G286" s="106" t="s">
        <v>250</v>
      </c>
      <c r="H286" s="106" t="s">
        <v>275</v>
      </c>
      <c r="I286">
        <v>192</v>
      </c>
    </row>
    <row r="287" spans="1:10" x14ac:dyDescent="0.2">
      <c r="A287" s="106" t="s">
        <v>1546</v>
      </c>
      <c r="B287" s="106" t="s">
        <v>247</v>
      </c>
      <c r="C287" s="106" t="s">
        <v>248</v>
      </c>
      <c r="D287" s="106" t="s">
        <v>249</v>
      </c>
      <c r="E287">
        <v>8945</v>
      </c>
      <c r="F287" s="106" t="s">
        <v>442</v>
      </c>
      <c r="G287" s="106" t="s">
        <v>250</v>
      </c>
      <c r="H287" s="106" t="s">
        <v>276</v>
      </c>
      <c r="I287" s="106">
        <v>112</v>
      </c>
      <c r="J287" s="106"/>
    </row>
    <row r="288" spans="1:10" x14ac:dyDescent="0.2">
      <c r="A288" s="106" t="s">
        <v>1830</v>
      </c>
      <c r="B288" s="106" t="s">
        <v>247</v>
      </c>
      <c r="C288" s="106" t="s">
        <v>257</v>
      </c>
      <c r="D288" s="106" t="s">
        <v>253</v>
      </c>
      <c r="E288">
        <v>3133</v>
      </c>
      <c r="F288" s="106" t="s">
        <v>1077</v>
      </c>
      <c r="G288" s="106" t="s">
        <v>262</v>
      </c>
      <c r="H288" s="106" t="s">
        <v>260</v>
      </c>
      <c r="I288" s="106">
        <v>25</v>
      </c>
      <c r="J288" s="106"/>
    </row>
    <row r="289" spans="1:10" x14ac:dyDescent="0.2">
      <c r="A289" s="106" t="s">
        <v>1830</v>
      </c>
      <c r="B289" s="106" t="s">
        <v>247</v>
      </c>
      <c r="C289" s="106" t="s">
        <v>257</v>
      </c>
      <c r="D289" s="106" t="s">
        <v>249</v>
      </c>
      <c r="E289">
        <v>3934</v>
      </c>
      <c r="F289" s="106" t="s">
        <v>349</v>
      </c>
      <c r="G289" s="106" t="s">
        <v>250</v>
      </c>
      <c r="H289" s="106" t="s">
        <v>261</v>
      </c>
      <c r="I289" s="106">
        <v>94</v>
      </c>
      <c r="J289" s="106"/>
    </row>
    <row r="290" spans="1:10" x14ac:dyDescent="0.2">
      <c r="A290" s="106" t="s">
        <v>1830</v>
      </c>
      <c r="B290" s="106" t="s">
        <v>247</v>
      </c>
      <c r="C290" s="106" t="s">
        <v>257</v>
      </c>
      <c r="D290" s="106" t="s">
        <v>253</v>
      </c>
      <c r="E290">
        <v>4960</v>
      </c>
      <c r="F290" s="106" t="s">
        <v>1076</v>
      </c>
      <c r="G290" s="106" t="s">
        <v>258</v>
      </c>
      <c r="H290" s="106" t="s">
        <v>263</v>
      </c>
      <c r="I290" s="106">
        <v>42</v>
      </c>
      <c r="J290" s="106"/>
    </row>
    <row r="291" spans="1:10" x14ac:dyDescent="0.2">
      <c r="A291" s="106" t="s">
        <v>1596</v>
      </c>
      <c r="B291" s="106" t="s">
        <v>311</v>
      </c>
      <c r="C291" s="106" t="s">
        <v>257</v>
      </c>
      <c r="D291" s="106" t="s">
        <v>249</v>
      </c>
      <c r="E291">
        <v>2607</v>
      </c>
      <c r="F291" s="106" t="s">
        <v>2209</v>
      </c>
      <c r="G291" s="106" t="s">
        <v>250</v>
      </c>
      <c r="H291" s="106" t="s">
        <v>251</v>
      </c>
      <c r="I291" s="106" t="s">
        <v>273</v>
      </c>
      <c r="J291" s="106" t="s">
        <v>2210</v>
      </c>
    </row>
    <row r="292" spans="1:10" x14ac:dyDescent="0.2">
      <c r="A292" s="106" t="s">
        <v>1596</v>
      </c>
      <c r="B292" s="106" t="s">
        <v>247</v>
      </c>
      <c r="C292" s="106" t="s">
        <v>259</v>
      </c>
      <c r="D292" s="106" t="s">
        <v>249</v>
      </c>
      <c r="E292">
        <v>2122</v>
      </c>
      <c r="F292" s="106" t="s">
        <v>994</v>
      </c>
      <c r="G292" s="106" t="s">
        <v>262</v>
      </c>
      <c r="H292" s="106" t="s">
        <v>255</v>
      </c>
      <c r="I292" s="106">
        <v>78</v>
      </c>
      <c r="J292" s="106"/>
    </row>
    <row r="293" spans="1:10" x14ac:dyDescent="0.2">
      <c r="A293" s="106" t="s">
        <v>1596</v>
      </c>
      <c r="B293" s="106" t="s">
        <v>247</v>
      </c>
      <c r="C293" s="106" t="s">
        <v>257</v>
      </c>
      <c r="D293" s="106" t="s">
        <v>249</v>
      </c>
      <c r="E293">
        <v>2317</v>
      </c>
      <c r="F293" s="106" t="s">
        <v>2211</v>
      </c>
      <c r="G293" s="106" t="s">
        <v>250</v>
      </c>
      <c r="H293" s="106" t="s">
        <v>261</v>
      </c>
      <c r="I293" s="106" t="s">
        <v>281</v>
      </c>
      <c r="J293" s="106" t="s">
        <v>2212</v>
      </c>
    </row>
    <row r="294" spans="1:10" x14ac:dyDescent="0.2">
      <c r="A294" s="106" t="s">
        <v>1596</v>
      </c>
      <c r="B294" s="106" t="s">
        <v>247</v>
      </c>
      <c r="C294" s="106" t="s">
        <v>257</v>
      </c>
      <c r="D294" s="106" t="s">
        <v>249</v>
      </c>
      <c r="E294">
        <v>2352</v>
      </c>
      <c r="F294" s="106" t="s">
        <v>2213</v>
      </c>
      <c r="G294" s="106" t="s">
        <v>250</v>
      </c>
      <c r="H294" s="106" t="s">
        <v>261</v>
      </c>
      <c r="I294" s="106">
        <v>69</v>
      </c>
      <c r="J294" s="106"/>
    </row>
    <row r="295" spans="1:10" x14ac:dyDescent="0.2">
      <c r="A295" s="106" t="s">
        <v>1596</v>
      </c>
      <c r="B295" s="106" t="s">
        <v>247</v>
      </c>
      <c r="C295" s="106" t="s">
        <v>257</v>
      </c>
      <c r="D295" s="106" t="s">
        <v>249</v>
      </c>
      <c r="E295">
        <v>2871</v>
      </c>
      <c r="F295" s="106" t="s">
        <v>474</v>
      </c>
      <c r="G295" s="106" t="s">
        <v>250</v>
      </c>
      <c r="H295" s="106" t="s">
        <v>251</v>
      </c>
      <c r="I295" s="106" t="s">
        <v>317</v>
      </c>
      <c r="J295" s="106" t="s">
        <v>2214</v>
      </c>
    </row>
    <row r="296" spans="1:10" x14ac:dyDescent="0.2">
      <c r="A296" s="106" t="s">
        <v>1596</v>
      </c>
      <c r="B296" s="106" t="s">
        <v>247</v>
      </c>
      <c r="C296" s="106" t="s">
        <v>257</v>
      </c>
      <c r="D296" s="106" t="s">
        <v>249</v>
      </c>
      <c r="E296">
        <v>3289</v>
      </c>
      <c r="F296" s="106" t="s">
        <v>2215</v>
      </c>
      <c r="G296" s="106" t="s">
        <v>250</v>
      </c>
      <c r="H296" s="106" t="s">
        <v>276</v>
      </c>
      <c r="I296" s="106" t="s">
        <v>267</v>
      </c>
      <c r="J296" s="106" t="s">
        <v>2202</v>
      </c>
    </row>
    <row r="297" spans="1:10" x14ac:dyDescent="0.2">
      <c r="A297" s="106" t="s">
        <v>1596</v>
      </c>
      <c r="B297" s="106" t="s">
        <v>247</v>
      </c>
      <c r="C297" s="106" t="s">
        <v>257</v>
      </c>
      <c r="D297" s="106" t="s">
        <v>253</v>
      </c>
      <c r="E297">
        <v>3477</v>
      </c>
      <c r="F297" s="106" t="s">
        <v>477</v>
      </c>
      <c r="G297" s="106" t="s">
        <v>262</v>
      </c>
      <c r="H297" s="106" t="s">
        <v>276</v>
      </c>
      <c r="I297" s="106">
        <v>23</v>
      </c>
      <c r="J297" s="106"/>
    </row>
    <row r="298" spans="1:10" x14ac:dyDescent="0.2">
      <c r="A298" s="106" t="s">
        <v>1596</v>
      </c>
      <c r="B298" s="106" t="s">
        <v>247</v>
      </c>
      <c r="C298" s="106" t="s">
        <v>252</v>
      </c>
      <c r="D298" s="106" t="s">
        <v>249</v>
      </c>
      <c r="E298">
        <v>5310</v>
      </c>
      <c r="F298" s="106" t="s">
        <v>1111</v>
      </c>
      <c r="G298" s="106" t="s">
        <v>250</v>
      </c>
      <c r="H298" s="106" t="s">
        <v>292</v>
      </c>
      <c r="I298" s="106">
        <v>420</v>
      </c>
      <c r="J298" s="106"/>
    </row>
    <row r="299" spans="1:10" x14ac:dyDescent="0.2">
      <c r="A299" s="106" t="s">
        <v>1596</v>
      </c>
      <c r="B299" s="106" t="s">
        <v>247</v>
      </c>
      <c r="C299" s="106" t="s">
        <v>252</v>
      </c>
      <c r="D299" s="106" t="s">
        <v>249</v>
      </c>
      <c r="E299">
        <v>6141</v>
      </c>
      <c r="F299" s="106" t="s">
        <v>353</v>
      </c>
      <c r="G299" s="106" t="s">
        <v>250</v>
      </c>
      <c r="H299" s="106" t="s">
        <v>271</v>
      </c>
      <c r="I299" s="106" t="s">
        <v>281</v>
      </c>
      <c r="J299" s="106" t="s">
        <v>2216</v>
      </c>
    </row>
    <row r="300" spans="1:10" x14ac:dyDescent="0.2">
      <c r="A300" s="106" t="s">
        <v>1831</v>
      </c>
      <c r="B300" s="106" t="s">
        <v>247</v>
      </c>
      <c r="C300" s="106" t="s">
        <v>257</v>
      </c>
      <c r="D300" s="106" t="s">
        <v>249</v>
      </c>
      <c r="E300">
        <v>1813</v>
      </c>
      <c r="F300" s="106" t="s">
        <v>341</v>
      </c>
      <c r="G300" s="106" t="s">
        <v>250</v>
      </c>
      <c r="H300" s="106" t="s">
        <v>277</v>
      </c>
      <c r="I300">
        <v>266</v>
      </c>
    </row>
    <row r="301" spans="1:10" x14ac:dyDescent="0.2">
      <c r="A301" s="106" t="s">
        <v>1831</v>
      </c>
      <c r="B301" s="106" t="s">
        <v>247</v>
      </c>
      <c r="C301" s="106" t="s">
        <v>257</v>
      </c>
      <c r="D301" s="106" t="s">
        <v>249</v>
      </c>
      <c r="E301">
        <v>1848</v>
      </c>
      <c r="F301" s="106" t="s">
        <v>2089</v>
      </c>
      <c r="G301" s="106" t="s">
        <v>250</v>
      </c>
      <c r="H301" s="106" t="s">
        <v>277</v>
      </c>
      <c r="I301" s="106">
        <v>96</v>
      </c>
      <c r="J301" s="106"/>
    </row>
    <row r="302" spans="1:10" x14ac:dyDescent="0.2">
      <c r="A302" s="106" t="s">
        <v>1831</v>
      </c>
      <c r="B302" s="106" t="s">
        <v>247</v>
      </c>
      <c r="C302" s="106" t="s">
        <v>259</v>
      </c>
      <c r="D302" s="106" t="s">
        <v>249</v>
      </c>
      <c r="E302">
        <v>2185</v>
      </c>
      <c r="F302" s="106" t="s">
        <v>2090</v>
      </c>
      <c r="G302" s="106" t="s">
        <v>254</v>
      </c>
      <c r="H302" s="106" t="s">
        <v>255</v>
      </c>
      <c r="I302" s="106">
        <v>149</v>
      </c>
      <c r="J302" s="106"/>
    </row>
    <row r="303" spans="1:10" x14ac:dyDescent="0.2">
      <c r="A303" s="106" t="s">
        <v>1831</v>
      </c>
      <c r="B303" s="106" t="s">
        <v>247</v>
      </c>
      <c r="C303" s="106" t="s">
        <v>257</v>
      </c>
      <c r="D303" s="106" t="s">
        <v>249</v>
      </c>
      <c r="E303">
        <v>2398</v>
      </c>
      <c r="F303" s="106" t="s">
        <v>2217</v>
      </c>
      <c r="G303" s="106" t="s">
        <v>250</v>
      </c>
      <c r="H303" s="106" t="s">
        <v>255</v>
      </c>
      <c r="I303" s="106">
        <v>457</v>
      </c>
      <c r="J303" s="106"/>
    </row>
    <row r="304" spans="1:10" x14ac:dyDescent="0.2">
      <c r="A304" s="106" t="s">
        <v>1831</v>
      </c>
      <c r="B304" s="106" t="s">
        <v>247</v>
      </c>
      <c r="C304" s="106" t="s">
        <v>257</v>
      </c>
      <c r="D304" s="106" t="s">
        <v>249</v>
      </c>
      <c r="E304">
        <v>3109</v>
      </c>
      <c r="F304" s="106" t="s">
        <v>2218</v>
      </c>
      <c r="G304" s="106" t="s">
        <v>250</v>
      </c>
      <c r="H304" s="106" t="s">
        <v>283</v>
      </c>
      <c r="I304" s="106">
        <v>150</v>
      </c>
      <c r="J304" s="106"/>
    </row>
    <row r="305" spans="1:10" x14ac:dyDescent="0.2">
      <c r="A305" s="106" t="s">
        <v>1831</v>
      </c>
      <c r="B305" s="106" t="s">
        <v>247</v>
      </c>
      <c r="C305" s="106" t="s">
        <v>257</v>
      </c>
      <c r="D305" s="106" t="s">
        <v>249</v>
      </c>
      <c r="E305">
        <v>3182</v>
      </c>
      <c r="F305" s="106" t="s">
        <v>348</v>
      </c>
      <c r="G305" s="106" t="s">
        <v>262</v>
      </c>
      <c r="H305" s="106" t="s">
        <v>260</v>
      </c>
      <c r="I305">
        <v>406</v>
      </c>
    </row>
    <row r="306" spans="1:10" x14ac:dyDescent="0.2">
      <c r="A306" s="106" t="s">
        <v>1831</v>
      </c>
      <c r="B306" s="106" t="s">
        <v>247</v>
      </c>
      <c r="C306" s="106" t="s">
        <v>257</v>
      </c>
      <c r="D306" s="106" t="s">
        <v>249</v>
      </c>
      <c r="E306">
        <v>4708</v>
      </c>
      <c r="F306" s="106" t="s">
        <v>1104</v>
      </c>
      <c r="G306" s="106" t="s">
        <v>250</v>
      </c>
      <c r="H306" s="106" t="s">
        <v>255</v>
      </c>
      <c r="I306" s="106">
        <v>977</v>
      </c>
      <c r="J306" s="106"/>
    </row>
    <row r="307" spans="1:10" x14ac:dyDescent="0.2">
      <c r="A307" s="106" t="s">
        <v>1831</v>
      </c>
      <c r="B307" s="106" t="s">
        <v>247</v>
      </c>
      <c r="C307" s="106" t="s">
        <v>259</v>
      </c>
      <c r="D307" s="106" t="s">
        <v>253</v>
      </c>
      <c r="E307">
        <v>7030</v>
      </c>
      <c r="F307" s="106" t="s">
        <v>1106</v>
      </c>
      <c r="G307" s="106" t="s">
        <v>250</v>
      </c>
      <c r="H307" s="106" t="s">
        <v>255</v>
      </c>
      <c r="I307" s="106">
        <v>170</v>
      </c>
      <c r="J307" s="106"/>
    </row>
    <row r="308" spans="1:10" x14ac:dyDescent="0.2">
      <c r="A308" s="106" t="s">
        <v>1831</v>
      </c>
      <c r="B308" s="106" t="s">
        <v>247</v>
      </c>
      <c r="C308" s="106" t="s">
        <v>257</v>
      </c>
      <c r="D308" s="106" t="s">
        <v>249</v>
      </c>
      <c r="E308">
        <v>7561</v>
      </c>
      <c r="F308" s="106" t="s">
        <v>1078</v>
      </c>
      <c r="G308" s="106" t="s">
        <v>250</v>
      </c>
      <c r="H308" s="106" t="s">
        <v>260</v>
      </c>
      <c r="I308">
        <v>124</v>
      </c>
    </row>
    <row r="309" spans="1:10" x14ac:dyDescent="0.2">
      <c r="A309" s="106" t="s">
        <v>1831</v>
      </c>
      <c r="B309" s="106" t="s">
        <v>247</v>
      </c>
      <c r="C309" s="106" t="s">
        <v>248</v>
      </c>
      <c r="D309" s="106" t="s">
        <v>253</v>
      </c>
      <c r="E309">
        <v>9966</v>
      </c>
      <c r="F309" s="106" t="s">
        <v>1105</v>
      </c>
      <c r="G309" s="106" t="s">
        <v>250</v>
      </c>
      <c r="H309" s="106" t="s">
        <v>260</v>
      </c>
      <c r="I309" s="106">
        <v>29</v>
      </c>
      <c r="J309" s="106"/>
    </row>
    <row r="310" spans="1:10" x14ac:dyDescent="0.2">
      <c r="A310" s="106" t="s">
        <v>1856</v>
      </c>
      <c r="B310" s="106" t="s">
        <v>247</v>
      </c>
      <c r="C310" s="106" t="s">
        <v>257</v>
      </c>
      <c r="D310" s="106" t="s">
        <v>249</v>
      </c>
      <c r="E310">
        <v>1808</v>
      </c>
      <c r="F310" s="106" t="s">
        <v>2091</v>
      </c>
      <c r="G310" s="106" t="s">
        <v>250</v>
      </c>
      <c r="H310" s="106" t="s">
        <v>277</v>
      </c>
      <c r="I310" s="106" t="s">
        <v>300</v>
      </c>
      <c r="J310" s="106" t="s">
        <v>2219</v>
      </c>
    </row>
    <row r="311" spans="1:10" x14ac:dyDescent="0.2">
      <c r="A311" s="106" t="s">
        <v>1856</v>
      </c>
      <c r="B311" s="106" t="s">
        <v>247</v>
      </c>
      <c r="C311" s="106" t="s">
        <v>252</v>
      </c>
      <c r="D311" s="106" t="s">
        <v>249</v>
      </c>
      <c r="E311">
        <v>2170</v>
      </c>
      <c r="F311" s="106" t="s">
        <v>346</v>
      </c>
      <c r="G311" s="106" t="s">
        <v>250</v>
      </c>
      <c r="H311" s="106" t="s">
        <v>255</v>
      </c>
      <c r="I311">
        <v>611</v>
      </c>
    </row>
    <row r="312" spans="1:10" x14ac:dyDescent="0.2">
      <c r="A312" s="106" t="s">
        <v>1856</v>
      </c>
      <c r="B312" s="106" t="s">
        <v>247</v>
      </c>
      <c r="C312" s="106" t="s">
        <v>252</v>
      </c>
      <c r="D312" s="106" t="s">
        <v>249</v>
      </c>
      <c r="E312">
        <v>2743</v>
      </c>
      <c r="F312" s="106" t="s">
        <v>996</v>
      </c>
      <c r="G312" s="106" t="s">
        <v>254</v>
      </c>
      <c r="H312" s="106" t="s">
        <v>256</v>
      </c>
      <c r="I312">
        <v>45</v>
      </c>
    </row>
    <row r="313" spans="1:10" x14ac:dyDescent="0.2">
      <c r="A313" s="106" t="s">
        <v>1856</v>
      </c>
      <c r="B313" s="106" t="s">
        <v>247</v>
      </c>
      <c r="C313" s="106" t="s">
        <v>248</v>
      </c>
      <c r="D313" s="106" t="s">
        <v>249</v>
      </c>
      <c r="E313">
        <v>3960</v>
      </c>
      <c r="F313" s="106" t="s">
        <v>350</v>
      </c>
      <c r="G313" s="106" t="s">
        <v>262</v>
      </c>
      <c r="H313" s="106" t="s">
        <v>261</v>
      </c>
      <c r="I313">
        <v>48</v>
      </c>
    </row>
    <row r="314" spans="1:10" x14ac:dyDescent="0.2">
      <c r="A314" s="106" t="s">
        <v>1856</v>
      </c>
      <c r="B314" s="106" t="s">
        <v>247</v>
      </c>
      <c r="C314" s="106" t="s">
        <v>252</v>
      </c>
      <c r="D314" s="106" t="s">
        <v>253</v>
      </c>
      <c r="E314">
        <v>4587</v>
      </c>
      <c r="F314" s="106" t="s">
        <v>1108</v>
      </c>
      <c r="G314" s="106" t="s">
        <v>250</v>
      </c>
      <c r="H314" s="106" t="s">
        <v>295</v>
      </c>
      <c r="I314" s="106" t="s">
        <v>309</v>
      </c>
      <c r="J314" s="106" t="s">
        <v>2220</v>
      </c>
    </row>
    <row r="315" spans="1:10" x14ac:dyDescent="0.2">
      <c r="A315" s="106" t="s">
        <v>1856</v>
      </c>
      <c r="B315" s="106" t="s">
        <v>247</v>
      </c>
      <c r="C315" s="106" t="s">
        <v>257</v>
      </c>
      <c r="D315" s="106" t="s">
        <v>249</v>
      </c>
      <c r="E315">
        <v>6303</v>
      </c>
      <c r="F315" s="106" t="s">
        <v>478</v>
      </c>
      <c r="G315" s="106" t="s">
        <v>258</v>
      </c>
      <c r="H315" s="106" t="s">
        <v>271</v>
      </c>
      <c r="I315" s="106">
        <v>76</v>
      </c>
      <c r="J315" s="106"/>
    </row>
    <row r="316" spans="1:10" x14ac:dyDescent="0.2">
      <c r="A316" s="106" t="s">
        <v>1856</v>
      </c>
      <c r="B316" s="106" t="s">
        <v>247</v>
      </c>
      <c r="C316" s="106" t="s">
        <v>257</v>
      </c>
      <c r="D316" s="106" t="s">
        <v>249</v>
      </c>
      <c r="E316">
        <v>7070</v>
      </c>
      <c r="F316" s="106" t="s">
        <v>352</v>
      </c>
      <c r="G316" s="106" t="s">
        <v>254</v>
      </c>
      <c r="H316" s="106" t="s">
        <v>255</v>
      </c>
      <c r="I316" s="106">
        <v>52</v>
      </c>
      <c r="J316" s="106"/>
    </row>
    <row r="317" spans="1:10" x14ac:dyDescent="0.2">
      <c r="A317" s="106" t="s">
        <v>1856</v>
      </c>
      <c r="B317" s="106" t="s">
        <v>247</v>
      </c>
      <c r="C317" s="106" t="s">
        <v>257</v>
      </c>
      <c r="D317" s="106" t="s">
        <v>249</v>
      </c>
      <c r="E317">
        <v>7215</v>
      </c>
      <c r="F317" s="106" t="s">
        <v>993</v>
      </c>
      <c r="G317" s="106" t="s">
        <v>250</v>
      </c>
      <c r="H317" s="106" t="s">
        <v>280</v>
      </c>
      <c r="I317" s="106">
        <v>92</v>
      </c>
      <c r="J317" s="106"/>
    </row>
    <row r="318" spans="1:10" x14ac:dyDescent="0.2">
      <c r="A318" s="106" t="s">
        <v>1856</v>
      </c>
      <c r="B318" s="106" t="s">
        <v>247</v>
      </c>
      <c r="C318" s="106" t="s">
        <v>252</v>
      </c>
      <c r="D318" s="106" t="s">
        <v>249</v>
      </c>
      <c r="E318">
        <v>8113</v>
      </c>
      <c r="F318" s="106" t="s">
        <v>997</v>
      </c>
      <c r="G318" s="106" t="s">
        <v>250</v>
      </c>
      <c r="H318" s="106" t="s">
        <v>263</v>
      </c>
      <c r="I318" t="s">
        <v>2221</v>
      </c>
      <c r="J318" t="s">
        <v>2222</v>
      </c>
    </row>
    <row r="319" spans="1:10" x14ac:dyDescent="0.2">
      <c r="A319" s="106" t="s">
        <v>1547</v>
      </c>
      <c r="B319" s="106" t="s">
        <v>311</v>
      </c>
      <c r="C319" s="106" t="s">
        <v>257</v>
      </c>
      <c r="D319" s="106" t="s">
        <v>249</v>
      </c>
      <c r="E319">
        <v>2179</v>
      </c>
      <c r="F319" s="106" t="s">
        <v>2223</v>
      </c>
      <c r="G319" s="106" t="s">
        <v>254</v>
      </c>
      <c r="H319" s="106" t="s">
        <v>255</v>
      </c>
      <c r="I319" s="106">
        <v>54</v>
      </c>
      <c r="J319" s="106"/>
    </row>
    <row r="320" spans="1:10" x14ac:dyDescent="0.2">
      <c r="A320" s="106" t="s">
        <v>1547</v>
      </c>
      <c r="B320" s="106" t="s">
        <v>247</v>
      </c>
      <c r="C320" s="106" t="s">
        <v>252</v>
      </c>
      <c r="D320" s="106" t="s">
        <v>249</v>
      </c>
      <c r="E320">
        <v>2124</v>
      </c>
      <c r="F320" s="106" t="s">
        <v>2093</v>
      </c>
      <c r="G320" s="106" t="s">
        <v>250</v>
      </c>
      <c r="H320" s="106" t="s">
        <v>255</v>
      </c>
      <c r="I320" s="106">
        <v>658</v>
      </c>
      <c r="J320" s="106"/>
    </row>
    <row r="321" spans="1:10" x14ac:dyDescent="0.2">
      <c r="A321" s="106" t="s">
        <v>1547</v>
      </c>
      <c r="B321" s="106" t="s">
        <v>247</v>
      </c>
      <c r="C321" s="106" t="s">
        <v>248</v>
      </c>
      <c r="D321" s="106" t="s">
        <v>249</v>
      </c>
      <c r="E321">
        <v>2154</v>
      </c>
      <c r="F321" s="106" t="s">
        <v>2224</v>
      </c>
      <c r="G321" s="106" t="s">
        <v>250</v>
      </c>
      <c r="H321" s="106" t="s">
        <v>255</v>
      </c>
      <c r="I321" s="106">
        <v>411</v>
      </c>
      <c r="J321" s="106"/>
    </row>
    <row r="322" spans="1:10" x14ac:dyDescent="0.2">
      <c r="A322" s="106" t="s">
        <v>1547</v>
      </c>
      <c r="B322" s="106" t="s">
        <v>247</v>
      </c>
      <c r="C322" s="106" t="s">
        <v>257</v>
      </c>
      <c r="D322" s="106" t="s">
        <v>249</v>
      </c>
      <c r="E322">
        <v>2181</v>
      </c>
      <c r="F322" s="106" t="s">
        <v>444</v>
      </c>
      <c r="G322" s="106" t="s">
        <v>250</v>
      </c>
      <c r="H322" s="106" t="s">
        <v>255</v>
      </c>
      <c r="I322" s="106" t="s">
        <v>317</v>
      </c>
      <c r="J322" s="106" t="s">
        <v>2225</v>
      </c>
    </row>
    <row r="323" spans="1:10" x14ac:dyDescent="0.2">
      <c r="A323" s="106" t="s">
        <v>1547</v>
      </c>
      <c r="B323" s="106" t="s">
        <v>247</v>
      </c>
      <c r="C323" s="106" t="s">
        <v>257</v>
      </c>
      <c r="D323" s="106" t="s">
        <v>253</v>
      </c>
      <c r="E323">
        <v>2334</v>
      </c>
      <c r="F323" s="106" t="s">
        <v>445</v>
      </c>
      <c r="G323" s="106" t="s">
        <v>262</v>
      </c>
      <c r="H323" s="106" t="s">
        <v>255</v>
      </c>
      <c r="I323" s="106">
        <v>36</v>
      </c>
      <c r="J323" s="106"/>
    </row>
    <row r="324" spans="1:10" x14ac:dyDescent="0.2">
      <c r="A324" s="106" t="s">
        <v>1547</v>
      </c>
      <c r="B324" s="106" t="s">
        <v>247</v>
      </c>
      <c r="C324" s="106" t="s">
        <v>259</v>
      </c>
      <c r="D324" s="106" t="s">
        <v>249</v>
      </c>
      <c r="E324">
        <v>2498</v>
      </c>
      <c r="F324" s="106" t="s">
        <v>998</v>
      </c>
      <c r="G324" s="106" t="s">
        <v>254</v>
      </c>
      <c r="H324" s="106" t="s">
        <v>255</v>
      </c>
      <c r="I324" s="106">
        <v>196</v>
      </c>
      <c r="J324" s="106"/>
    </row>
    <row r="325" spans="1:10" x14ac:dyDescent="0.2">
      <c r="A325" s="106" t="s">
        <v>1547</v>
      </c>
      <c r="B325" s="106" t="s">
        <v>247</v>
      </c>
      <c r="C325" s="106" t="s">
        <v>257</v>
      </c>
      <c r="D325" s="106" t="s">
        <v>253</v>
      </c>
      <c r="E325">
        <v>3079</v>
      </c>
      <c r="F325" s="106" t="s">
        <v>2226</v>
      </c>
      <c r="G325" s="106" t="s">
        <v>250</v>
      </c>
      <c r="H325" s="106" t="s">
        <v>256</v>
      </c>
      <c r="I325" s="106">
        <v>104</v>
      </c>
      <c r="J325" s="106"/>
    </row>
    <row r="326" spans="1:10" x14ac:dyDescent="0.2">
      <c r="A326" s="106" t="s">
        <v>1547</v>
      </c>
      <c r="B326" s="106" t="s">
        <v>247</v>
      </c>
      <c r="C326" s="106" t="s">
        <v>257</v>
      </c>
      <c r="D326" s="106" t="s">
        <v>253</v>
      </c>
      <c r="E326">
        <v>3841</v>
      </c>
      <c r="F326" s="106" t="s">
        <v>336</v>
      </c>
      <c r="G326" s="106" t="s">
        <v>254</v>
      </c>
      <c r="H326" s="106" t="s">
        <v>261</v>
      </c>
      <c r="I326">
        <v>25</v>
      </c>
    </row>
    <row r="327" spans="1:10" x14ac:dyDescent="0.2">
      <c r="A327" s="106" t="s">
        <v>1547</v>
      </c>
      <c r="B327" s="106" t="s">
        <v>247</v>
      </c>
      <c r="C327" s="106" t="s">
        <v>257</v>
      </c>
      <c r="D327" s="106" t="s">
        <v>249</v>
      </c>
      <c r="E327">
        <v>4242</v>
      </c>
      <c r="F327" s="106" t="s">
        <v>1110</v>
      </c>
      <c r="G327" s="106" t="s">
        <v>254</v>
      </c>
      <c r="H327" s="106" t="s">
        <v>263</v>
      </c>
      <c r="I327" s="106">
        <v>70</v>
      </c>
      <c r="J327" s="106"/>
    </row>
    <row r="328" spans="1:10" x14ac:dyDescent="0.2">
      <c r="A328" s="106" t="s">
        <v>1547</v>
      </c>
      <c r="B328" s="106" t="s">
        <v>247</v>
      </c>
      <c r="C328" s="106" t="s">
        <v>252</v>
      </c>
      <c r="D328" s="106" t="s">
        <v>249</v>
      </c>
      <c r="E328">
        <v>4481</v>
      </c>
      <c r="F328" s="106" t="s">
        <v>999</v>
      </c>
      <c r="G328" s="106" t="s">
        <v>258</v>
      </c>
      <c r="H328" s="106" t="s">
        <v>261</v>
      </c>
      <c r="I328">
        <v>317</v>
      </c>
    </row>
    <row r="329" spans="1:10" x14ac:dyDescent="0.2">
      <c r="A329" s="106" t="s">
        <v>1547</v>
      </c>
      <c r="B329" s="106" t="s">
        <v>247</v>
      </c>
      <c r="C329" s="106" t="s">
        <v>257</v>
      </c>
      <c r="D329" s="106" t="s">
        <v>249</v>
      </c>
      <c r="E329">
        <v>4777</v>
      </c>
      <c r="F329" s="106" t="s">
        <v>343</v>
      </c>
      <c r="G329" s="106" t="s">
        <v>254</v>
      </c>
      <c r="H329" s="106" t="s">
        <v>261</v>
      </c>
      <c r="I329">
        <v>47</v>
      </c>
    </row>
    <row r="330" spans="1:10" x14ac:dyDescent="0.2">
      <c r="A330" s="106" t="s">
        <v>1699</v>
      </c>
      <c r="B330" s="106" t="s">
        <v>247</v>
      </c>
      <c r="C330" s="106" t="s">
        <v>257</v>
      </c>
      <c r="D330" s="106" t="s">
        <v>249</v>
      </c>
      <c r="E330">
        <v>3244</v>
      </c>
      <c r="F330" s="106" t="s">
        <v>1700</v>
      </c>
      <c r="G330" s="106" t="s">
        <v>250</v>
      </c>
      <c r="H330" s="106" t="s">
        <v>276</v>
      </c>
      <c r="I330" s="106">
        <v>744</v>
      </c>
      <c r="J330" s="106"/>
    </row>
    <row r="331" spans="1:10" x14ac:dyDescent="0.2">
      <c r="A331" s="106" t="s">
        <v>1087</v>
      </c>
      <c r="B331" s="106" t="s">
        <v>247</v>
      </c>
      <c r="C331" s="106" t="s">
        <v>257</v>
      </c>
      <c r="D331" s="106" t="s">
        <v>249</v>
      </c>
      <c r="E331">
        <v>2354</v>
      </c>
      <c r="F331" s="106" t="s">
        <v>428</v>
      </c>
      <c r="G331" s="106" t="s">
        <v>258</v>
      </c>
      <c r="H331" s="106" t="s">
        <v>261</v>
      </c>
      <c r="I331" s="106">
        <v>101</v>
      </c>
      <c r="J331" s="106"/>
    </row>
    <row r="332" spans="1:10" x14ac:dyDescent="0.2">
      <c r="A332" s="106" t="s">
        <v>1087</v>
      </c>
      <c r="B332" s="106" t="s">
        <v>247</v>
      </c>
      <c r="C332" s="106" t="s">
        <v>248</v>
      </c>
      <c r="D332" s="106" t="s">
        <v>249</v>
      </c>
      <c r="E332">
        <v>3160</v>
      </c>
      <c r="F332" s="106" t="s">
        <v>429</v>
      </c>
      <c r="G332" s="106" t="s">
        <v>250</v>
      </c>
      <c r="H332" s="106" t="s">
        <v>256</v>
      </c>
      <c r="I332" s="106">
        <v>88</v>
      </c>
      <c r="J332" s="106"/>
    </row>
    <row r="333" spans="1:10" x14ac:dyDescent="0.2">
      <c r="A333" s="106" t="s">
        <v>1087</v>
      </c>
      <c r="B333" s="106" t="s">
        <v>247</v>
      </c>
      <c r="C333" s="106" t="s">
        <v>248</v>
      </c>
      <c r="D333" s="106" t="s">
        <v>253</v>
      </c>
      <c r="E333">
        <v>7068</v>
      </c>
      <c r="F333" s="106" t="s">
        <v>312</v>
      </c>
      <c r="G333" s="106" t="s">
        <v>262</v>
      </c>
      <c r="H333" s="106" t="s">
        <v>255</v>
      </c>
      <c r="I333">
        <v>123</v>
      </c>
    </row>
    <row r="334" spans="1:10" x14ac:dyDescent="0.2">
      <c r="A334" s="106" t="s">
        <v>1087</v>
      </c>
      <c r="B334" s="106" t="s">
        <v>247</v>
      </c>
      <c r="C334" s="106" t="s">
        <v>248</v>
      </c>
      <c r="D334" s="106" t="s">
        <v>253</v>
      </c>
      <c r="E334">
        <v>8155</v>
      </c>
      <c r="F334" s="106" t="s">
        <v>431</v>
      </c>
      <c r="G334" s="106" t="s">
        <v>250</v>
      </c>
      <c r="H334" s="106" t="s">
        <v>265</v>
      </c>
      <c r="I334" s="106">
        <v>790</v>
      </c>
      <c r="J334" s="106"/>
    </row>
    <row r="335" spans="1:10" x14ac:dyDescent="0.2">
      <c r="A335" s="106" t="s">
        <v>1087</v>
      </c>
      <c r="B335" s="106" t="s">
        <v>247</v>
      </c>
      <c r="C335" s="106" t="s">
        <v>252</v>
      </c>
      <c r="D335" s="106" t="s">
        <v>253</v>
      </c>
      <c r="E335">
        <v>9717</v>
      </c>
      <c r="F335" s="106" t="s">
        <v>1313</v>
      </c>
      <c r="G335" s="106" t="s">
        <v>250</v>
      </c>
      <c r="H335" s="106" t="s">
        <v>261</v>
      </c>
      <c r="I335" s="106">
        <v>189</v>
      </c>
      <c r="J335" s="106"/>
    </row>
    <row r="336" spans="1:10" x14ac:dyDescent="0.2">
      <c r="A336" s="106" t="s">
        <v>492</v>
      </c>
      <c r="B336" s="106" t="s">
        <v>247</v>
      </c>
      <c r="C336" s="106" t="s">
        <v>257</v>
      </c>
      <c r="D336" s="106" t="s">
        <v>249</v>
      </c>
      <c r="E336">
        <v>6757</v>
      </c>
      <c r="F336" s="106" t="s">
        <v>432</v>
      </c>
      <c r="G336" s="106" t="s">
        <v>254</v>
      </c>
      <c r="H336" s="106" t="s">
        <v>275</v>
      </c>
      <c r="I336" s="106">
        <v>96</v>
      </c>
      <c r="J336" s="106"/>
    </row>
    <row r="337" spans="1:10" x14ac:dyDescent="0.2">
      <c r="A337" s="106" t="s">
        <v>422</v>
      </c>
      <c r="B337" s="106" t="s">
        <v>247</v>
      </c>
      <c r="C337" s="106" t="s">
        <v>257</v>
      </c>
      <c r="D337" s="106" t="s">
        <v>253</v>
      </c>
      <c r="E337">
        <v>3463</v>
      </c>
      <c r="F337" s="106" t="s">
        <v>424</v>
      </c>
      <c r="G337" s="106" t="s">
        <v>287</v>
      </c>
      <c r="H337" s="106" t="s">
        <v>288</v>
      </c>
      <c r="I337" s="106">
        <v>298</v>
      </c>
      <c r="J337" s="106"/>
    </row>
    <row r="338" spans="1:10" x14ac:dyDescent="0.2">
      <c r="A338" s="106" t="s">
        <v>422</v>
      </c>
      <c r="B338" s="106" t="s">
        <v>247</v>
      </c>
      <c r="C338" s="106" t="s">
        <v>248</v>
      </c>
      <c r="D338" s="106" t="s">
        <v>249</v>
      </c>
      <c r="E338">
        <v>6905</v>
      </c>
      <c r="F338" s="106" t="s">
        <v>433</v>
      </c>
      <c r="G338" s="106" t="s">
        <v>250</v>
      </c>
      <c r="H338" s="106" t="s">
        <v>275</v>
      </c>
      <c r="I338">
        <v>409</v>
      </c>
    </row>
    <row r="339" spans="1:10" x14ac:dyDescent="0.2">
      <c r="A339" s="106" t="s">
        <v>1166</v>
      </c>
      <c r="B339" s="106" t="s">
        <v>247</v>
      </c>
      <c r="C339" s="106" t="s">
        <v>257</v>
      </c>
      <c r="D339" s="106" t="s">
        <v>249</v>
      </c>
      <c r="E339">
        <v>1959</v>
      </c>
      <c r="F339" s="106" t="s">
        <v>355</v>
      </c>
      <c r="G339" s="106" t="s">
        <v>250</v>
      </c>
      <c r="H339" s="106" t="s">
        <v>277</v>
      </c>
      <c r="I339" s="106" t="s">
        <v>273</v>
      </c>
      <c r="J339" s="106" t="s">
        <v>2227</v>
      </c>
    </row>
    <row r="340" spans="1:10" x14ac:dyDescent="0.2">
      <c r="A340" s="106" t="s">
        <v>1166</v>
      </c>
      <c r="B340" s="106" t="s">
        <v>247</v>
      </c>
      <c r="C340" s="106" t="s">
        <v>252</v>
      </c>
      <c r="D340" s="106" t="s">
        <v>249</v>
      </c>
      <c r="E340">
        <v>2212</v>
      </c>
      <c r="F340" s="106" t="s">
        <v>2094</v>
      </c>
      <c r="G340" s="106" t="s">
        <v>250</v>
      </c>
      <c r="H340" s="106" t="s">
        <v>251</v>
      </c>
      <c r="I340" t="s">
        <v>300</v>
      </c>
      <c r="J340" t="s">
        <v>2228</v>
      </c>
    </row>
    <row r="341" spans="1:10" x14ac:dyDescent="0.2">
      <c r="A341" s="106" t="s">
        <v>1166</v>
      </c>
      <c r="B341" s="106" t="s">
        <v>247</v>
      </c>
      <c r="C341" s="106" t="s">
        <v>257</v>
      </c>
      <c r="D341" s="106" t="s">
        <v>249</v>
      </c>
      <c r="E341">
        <v>3116</v>
      </c>
      <c r="F341" s="106" t="s">
        <v>482</v>
      </c>
      <c r="G341" s="106" t="s">
        <v>250</v>
      </c>
      <c r="H341" s="106" t="s">
        <v>280</v>
      </c>
      <c r="I341" s="106" t="s">
        <v>317</v>
      </c>
      <c r="J341" s="106" t="s">
        <v>2229</v>
      </c>
    </row>
    <row r="342" spans="1:10" x14ac:dyDescent="0.2">
      <c r="A342" s="106" t="s">
        <v>1166</v>
      </c>
      <c r="B342" s="106" t="s">
        <v>247</v>
      </c>
      <c r="C342" s="106" t="s">
        <v>257</v>
      </c>
      <c r="D342" s="106" t="s">
        <v>253</v>
      </c>
      <c r="E342">
        <v>3177</v>
      </c>
      <c r="F342" s="106" t="s">
        <v>356</v>
      </c>
      <c r="G342" s="106" t="s">
        <v>254</v>
      </c>
      <c r="H342" s="106" t="s">
        <v>260</v>
      </c>
      <c r="I342" s="106">
        <v>23</v>
      </c>
      <c r="J342" s="106"/>
    </row>
    <row r="343" spans="1:10" x14ac:dyDescent="0.2">
      <c r="A343" s="106" t="s">
        <v>1166</v>
      </c>
      <c r="B343" s="106" t="s">
        <v>247</v>
      </c>
      <c r="C343" s="106" t="s">
        <v>257</v>
      </c>
      <c r="D343" s="106" t="s">
        <v>249</v>
      </c>
      <c r="E343">
        <v>3231</v>
      </c>
      <c r="F343" s="106" t="s">
        <v>2230</v>
      </c>
      <c r="G343" s="106" t="s">
        <v>250</v>
      </c>
      <c r="H343" s="106" t="s">
        <v>276</v>
      </c>
      <c r="I343" s="106" t="s">
        <v>267</v>
      </c>
      <c r="J343" s="106" t="s">
        <v>2231</v>
      </c>
    </row>
    <row r="344" spans="1:10" x14ac:dyDescent="0.2">
      <c r="A344" s="106" t="s">
        <v>1166</v>
      </c>
      <c r="B344" s="106" t="s">
        <v>247</v>
      </c>
      <c r="C344" s="106" t="s">
        <v>257</v>
      </c>
      <c r="D344" s="106" t="s">
        <v>249</v>
      </c>
      <c r="E344">
        <v>3778</v>
      </c>
      <c r="F344" s="106" t="s">
        <v>483</v>
      </c>
      <c r="G344" s="106" t="s">
        <v>250</v>
      </c>
      <c r="H344" s="106" t="s">
        <v>261</v>
      </c>
      <c r="I344" s="106">
        <v>232</v>
      </c>
      <c r="J344" s="106"/>
    </row>
    <row r="345" spans="1:10" x14ac:dyDescent="0.2">
      <c r="A345" s="106" t="s">
        <v>1166</v>
      </c>
      <c r="B345" s="106" t="s">
        <v>247</v>
      </c>
      <c r="C345" s="106" t="s">
        <v>252</v>
      </c>
      <c r="D345" s="106" t="s">
        <v>249</v>
      </c>
      <c r="E345">
        <v>4463</v>
      </c>
      <c r="F345" s="106" t="s">
        <v>1107</v>
      </c>
      <c r="G345" s="106" t="s">
        <v>250</v>
      </c>
      <c r="H345" s="106" t="s">
        <v>263</v>
      </c>
      <c r="I345" s="106">
        <v>138</v>
      </c>
      <c r="J345" s="106"/>
    </row>
    <row r="346" spans="1:10" x14ac:dyDescent="0.2">
      <c r="A346" s="106" t="s">
        <v>1166</v>
      </c>
      <c r="B346" s="106" t="s">
        <v>247</v>
      </c>
      <c r="C346" s="106" t="s">
        <v>257</v>
      </c>
      <c r="D346" s="106" t="s">
        <v>249</v>
      </c>
      <c r="E346">
        <v>4689</v>
      </c>
      <c r="F346" s="106" t="s">
        <v>357</v>
      </c>
      <c r="G346" s="106" t="s">
        <v>250</v>
      </c>
      <c r="H346" s="106" t="s">
        <v>261</v>
      </c>
      <c r="I346" s="106" t="s">
        <v>2232</v>
      </c>
      <c r="J346" s="106" t="s">
        <v>2233</v>
      </c>
    </row>
    <row r="347" spans="1:10" x14ac:dyDescent="0.2">
      <c r="A347" s="106" t="s">
        <v>1166</v>
      </c>
      <c r="B347" s="106" t="s">
        <v>247</v>
      </c>
      <c r="C347" s="106" t="s">
        <v>257</v>
      </c>
      <c r="D347" s="106" t="s">
        <v>249</v>
      </c>
      <c r="E347">
        <v>5332</v>
      </c>
      <c r="F347" s="106" t="s">
        <v>473</v>
      </c>
      <c r="G347" s="106" t="s">
        <v>250</v>
      </c>
      <c r="H347" s="106" t="s">
        <v>292</v>
      </c>
      <c r="I347" s="106" t="s">
        <v>327</v>
      </c>
      <c r="J347" s="106" t="s">
        <v>2201</v>
      </c>
    </row>
    <row r="348" spans="1:10" x14ac:dyDescent="0.2">
      <c r="A348" s="106" t="s">
        <v>1166</v>
      </c>
      <c r="B348" s="106" t="s">
        <v>247</v>
      </c>
      <c r="C348" s="106" t="s">
        <v>257</v>
      </c>
      <c r="D348" s="106" t="s">
        <v>249</v>
      </c>
      <c r="E348">
        <v>6645</v>
      </c>
      <c r="F348" s="106" t="s">
        <v>358</v>
      </c>
      <c r="G348" s="106" t="s">
        <v>250</v>
      </c>
      <c r="H348" s="106" t="s">
        <v>275</v>
      </c>
      <c r="I348" s="106" t="s">
        <v>351</v>
      </c>
      <c r="J348" s="106" t="s">
        <v>2234</v>
      </c>
    </row>
    <row r="349" spans="1:10" x14ac:dyDescent="0.2">
      <c r="A349" s="106" t="s">
        <v>1166</v>
      </c>
      <c r="B349" s="106" t="s">
        <v>247</v>
      </c>
      <c r="C349" s="106" t="s">
        <v>257</v>
      </c>
      <c r="D349" s="106" t="s">
        <v>249</v>
      </c>
      <c r="E349">
        <v>7259</v>
      </c>
      <c r="F349" s="106" t="s">
        <v>393</v>
      </c>
      <c r="G349" s="106" t="s">
        <v>250</v>
      </c>
      <c r="H349" s="106" t="s">
        <v>280</v>
      </c>
      <c r="I349" s="106" t="s">
        <v>362</v>
      </c>
      <c r="J349" s="106" t="s">
        <v>2235</v>
      </c>
    </row>
    <row r="350" spans="1:10" x14ac:dyDescent="0.2">
      <c r="A350" s="106" t="s">
        <v>1166</v>
      </c>
      <c r="B350" s="106" t="s">
        <v>247</v>
      </c>
      <c r="C350" s="106" t="s">
        <v>257</v>
      </c>
      <c r="D350" s="106" t="s">
        <v>249</v>
      </c>
      <c r="E350">
        <v>7278</v>
      </c>
      <c r="F350" s="106" t="s">
        <v>360</v>
      </c>
      <c r="G350" s="106" t="s">
        <v>250</v>
      </c>
      <c r="H350" s="106" t="s">
        <v>280</v>
      </c>
      <c r="I350" s="106" t="s">
        <v>281</v>
      </c>
      <c r="J350" s="106" t="s">
        <v>2236</v>
      </c>
    </row>
    <row r="351" spans="1:10" x14ac:dyDescent="0.2">
      <c r="A351" s="106" t="s">
        <v>1166</v>
      </c>
      <c r="B351" s="106" t="s">
        <v>247</v>
      </c>
      <c r="C351" s="106" t="s">
        <v>248</v>
      </c>
      <c r="D351" s="106" t="s">
        <v>253</v>
      </c>
      <c r="E351">
        <v>7500</v>
      </c>
      <c r="F351" s="106" t="s">
        <v>484</v>
      </c>
      <c r="G351" s="106" t="s">
        <v>254</v>
      </c>
      <c r="H351" s="106" t="s">
        <v>256</v>
      </c>
      <c r="I351" s="106">
        <v>168</v>
      </c>
      <c r="J351" s="106"/>
    </row>
    <row r="352" spans="1:10" x14ac:dyDescent="0.2">
      <c r="A352" s="106" t="s">
        <v>1166</v>
      </c>
      <c r="B352" s="106" t="s">
        <v>247</v>
      </c>
      <c r="C352" s="106" t="s">
        <v>259</v>
      </c>
      <c r="D352" s="106" t="s">
        <v>249</v>
      </c>
      <c r="E352">
        <v>7539</v>
      </c>
      <c r="F352" s="106" t="s">
        <v>1126</v>
      </c>
      <c r="G352" s="106" t="s">
        <v>254</v>
      </c>
      <c r="H352" s="106" t="s">
        <v>256</v>
      </c>
      <c r="I352" s="106">
        <v>115</v>
      </c>
      <c r="J352" s="106"/>
    </row>
    <row r="353" spans="1:10" x14ac:dyDescent="0.2">
      <c r="A353" s="106" t="s">
        <v>1166</v>
      </c>
      <c r="B353" s="106" t="s">
        <v>247</v>
      </c>
      <c r="C353" s="106" t="s">
        <v>259</v>
      </c>
      <c r="D353" s="106" t="s">
        <v>249</v>
      </c>
      <c r="E353">
        <v>7821</v>
      </c>
      <c r="F353" s="106" t="s">
        <v>1081</v>
      </c>
      <c r="G353" s="106" t="s">
        <v>250</v>
      </c>
      <c r="H353" s="106" t="s">
        <v>272</v>
      </c>
      <c r="I353" s="106">
        <v>717</v>
      </c>
      <c r="J353" s="106"/>
    </row>
    <row r="354" spans="1:10" x14ac:dyDescent="0.2">
      <c r="A354" s="106" t="s">
        <v>1166</v>
      </c>
      <c r="B354" s="106" t="s">
        <v>247</v>
      </c>
      <c r="C354" s="106" t="s">
        <v>257</v>
      </c>
      <c r="D354" s="106" t="s">
        <v>249</v>
      </c>
      <c r="E354">
        <v>8015</v>
      </c>
      <c r="F354" s="106" t="s">
        <v>1128</v>
      </c>
      <c r="G354" s="106" t="s">
        <v>250</v>
      </c>
      <c r="H354" s="106" t="s">
        <v>256</v>
      </c>
      <c r="I354" s="106" t="s">
        <v>2237</v>
      </c>
      <c r="J354" s="106" t="s">
        <v>2238</v>
      </c>
    </row>
    <row r="355" spans="1:10" x14ac:dyDescent="0.2">
      <c r="A355" s="106" t="s">
        <v>1166</v>
      </c>
      <c r="B355" s="106" t="s">
        <v>247</v>
      </c>
      <c r="C355" s="106" t="s">
        <v>257</v>
      </c>
      <c r="D355" s="106" t="s">
        <v>249</v>
      </c>
      <c r="E355">
        <v>9055</v>
      </c>
      <c r="F355" s="106" t="s">
        <v>1007</v>
      </c>
      <c r="G355" s="106" t="s">
        <v>258</v>
      </c>
      <c r="H355" s="106" t="s">
        <v>333</v>
      </c>
      <c r="I355" s="106">
        <v>312</v>
      </c>
      <c r="J355" s="106"/>
    </row>
    <row r="356" spans="1:10" x14ac:dyDescent="0.2">
      <c r="A356" s="106" t="s">
        <v>1166</v>
      </c>
      <c r="B356" s="106" t="s">
        <v>247</v>
      </c>
      <c r="C356" s="106" t="s">
        <v>259</v>
      </c>
      <c r="D356" s="106" t="s">
        <v>253</v>
      </c>
      <c r="E356">
        <v>9795</v>
      </c>
      <c r="F356" s="106" t="s">
        <v>990</v>
      </c>
      <c r="G356" s="106" t="s">
        <v>250</v>
      </c>
      <c r="H356" s="106" t="s">
        <v>255</v>
      </c>
      <c r="I356" s="106">
        <v>271</v>
      </c>
      <c r="J356" s="106"/>
    </row>
    <row r="357" spans="1:10" x14ac:dyDescent="0.2">
      <c r="A357" s="106" t="s">
        <v>1140</v>
      </c>
      <c r="B357" s="106" t="s">
        <v>247</v>
      </c>
      <c r="C357" s="106" t="s">
        <v>248</v>
      </c>
      <c r="D357" s="106" t="s">
        <v>249</v>
      </c>
      <c r="E357">
        <v>1377</v>
      </c>
      <c r="F357" s="106" t="s">
        <v>370</v>
      </c>
      <c r="G357" s="106" t="s">
        <v>250</v>
      </c>
      <c r="H357" s="106" t="s">
        <v>298</v>
      </c>
      <c r="I357" s="106" t="s">
        <v>281</v>
      </c>
      <c r="J357" s="106" t="s">
        <v>2095</v>
      </c>
    </row>
    <row r="358" spans="1:10" x14ac:dyDescent="0.2">
      <c r="A358" s="106" t="s">
        <v>1140</v>
      </c>
      <c r="B358" s="106" t="s">
        <v>247</v>
      </c>
      <c r="C358" s="106" t="s">
        <v>252</v>
      </c>
      <c r="D358" s="106" t="s">
        <v>249</v>
      </c>
      <c r="E358">
        <v>2734</v>
      </c>
      <c r="F358" s="106" t="s">
        <v>365</v>
      </c>
      <c r="G358" s="106" t="s">
        <v>250</v>
      </c>
      <c r="H358" s="106" t="s">
        <v>260</v>
      </c>
      <c r="I358" s="106">
        <v>392</v>
      </c>
      <c r="J358" s="106"/>
    </row>
    <row r="359" spans="1:10" x14ac:dyDescent="0.2">
      <c r="A359" s="106" t="s">
        <v>1140</v>
      </c>
      <c r="B359" s="106" t="s">
        <v>247</v>
      </c>
      <c r="C359" s="106" t="s">
        <v>257</v>
      </c>
      <c r="D359" s="106" t="s">
        <v>249</v>
      </c>
      <c r="E359">
        <v>3141</v>
      </c>
      <c r="F359" s="106" t="s">
        <v>980</v>
      </c>
      <c r="G359" s="106" t="s">
        <v>250</v>
      </c>
      <c r="H359" s="106" t="s">
        <v>260</v>
      </c>
      <c r="I359" s="106" t="s">
        <v>309</v>
      </c>
      <c r="J359" s="106" t="s">
        <v>2239</v>
      </c>
    </row>
    <row r="360" spans="1:10" x14ac:dyDescent="0.2">
      <c r="A360" s="106" t="s">
        <v>1140</v>
      </c>
      <c r="B360" s="106" t="s">
        <v>247</v>
      </c>
      <c r="C360" s="106" t="s">
        <v>259</v>
      </c>
      <c r="D360" s="106" t="s">
        <v>249</v>
      </c>
      <c r="E360">
        <v>3168</v>
      </c>
      <c r="F360" s="106" t="s">
        <v>1580</v>
      </c>
      <c r="G360" s="106" t="s">
        <v>250</v>
      </c>
      <c r="H360" s="106" t="s">
        <v>256</v>
      </c>
      <c r="I360">
        <v>70</v>
      </c>
    </row>
    <row r="361" spans="1:10" x14ac:dyDescent="0.2">
      <c r="A361" s="106" t="s">
        <v>1140</v>
      </c>
      <c r="B361" s="106" t="s">
        <v>247</v>
      </c>
      <c r="C361" s="106" t="s">
        <v>257</v>
      </c>
      <c r="D361" s="106" t="s">
        <v>249</v>
      </c>
      <c r="E361">
        <v>3194</v>
      </c>
      <c r="F361" s="106" t="s">
        <v>1857</v>
      </c>
      <c r="G361" s="106" t="s">
        <v>250</v>
      </c>
      <c r="H361" s="106" t="s">
        <v>260</v>
      </c>
      <c r="I361" s="106">
        <v>192</v>
      </c>
      <c r="J361" s="106"/>
    </row>
    <row r="362" spans="1:10" x14ac:dyDescent="0.2">
      <c r="A362" s="106" t="s">
        <v>1140</v>
      </c>
      <c r="B362" s="106" t="s">
        <v>247</v>
      </c>
      <c r="C362" s="106" t="s">
        <v>257</v>
      </c>
      <c r="D362" s="106" t="s">
        <v>249</v>
      </c>
      <c r="E362">
        <v>3382</v>
      </c>
      <c r="F362" s="106" t="s">
        <v>1314</v>
      </c>
      <c r="G362" s="106" t="s">
        <v>250</v>
      </c>
      <c r="H362" s="106" t="s">
        <v>260</v>
      </c>
      <c r="I362" s="106" t="s">
        <v>2096</v>
      </c>
      <c r="J362" s="106" t="s">
        <v>2240</v>
      </c>
    </row>
    <row r="363" spans="1:10" x14ac:dyDescent="0.2">
      <c r="A363" s="106" t="s">
        <v>1140</v>
      </c>
      <c r="B363" s="106" t="s">
        <v>247</v>
      </c>
      <c r="C363" s="106" t="s">
        <v>248</v>
      </c>
      <c r="D363" s="106" t="s">
        <v>253</v>
      </c>
      <c r="E363">
        <v>4430</v>
      </c>
      <c r="F363" s="106" t="s">
        <v>366</v>
      </c>
      <c r="G363" s="106" t="s">
        <v>258</v>
      </c>
      <c r="H363" s="106" t="s">
        <v>261</v>
      </c>
      <c r="I363" s="106">
        <v>77</v>
      </c>
      <c r="J363" s="106"/>
    </row>
    <row r="364" spans="1:10" x14ac:dyDescent="0.2">
      <c r="A364" s="106" t="s">
        <v>1140</v>
      </c>
      <c r="B364" s="106" t="s">
        <v>247</v>
      </c>
      <c r="C364" s="106" t="s">
        <v>248</v>
      </c>
      <c r="D364" s="106" t="s">
        <v>249</v>
      </c>
      <c r="E364">
        <v>4443</v>
      </c>
      <c r="F364" s="106" t="s">
        <v>367</v>
      </c>
      <c r="G364" s="106" t="s">
        <v>262</v>
      </c>
      <c r="H364" s="106" t="s">
        <v>261</v>
      </c>
      <c r="I364" t="s">
        <v>281</v>
      </c>
      <c r="J364" t="s">
        <v>2241</v>
      </c>
    </row>
    <row r="365" spans="1:10" x14ac:dyDescent="0.2">
      <c r="A365" s="106" t="s">
        <v>1140</v>
      </c>
      <c r="B365" s="106" t="s">
        <v>247</v>
      </c>
      <c r="C365" s="106" t="s">
        <v>259</v>
      </c>
      <c r="D365" s="106" t="s">
        <v>249</v>
      </c>
      <c r="E365">
        <v>4728</v>
      </c>
      <c r="F365" s="106" t="s">
        <v>987</v>
      </c>
      <c r="G365" s="106" t="s">
        <v>250</v>
      </c>
      <c r="H365" s="106" t="s">
        <v>261</v>
      </c>
      <c r="I365" s="106">
        <v>69</v>
      </c>
      <c r="J365" s="106"/>
    </row>
    <row r="366" spans="1:10" x14ac:dyDescent="0.2">
      <c r="A366" s="106" t="s">
        <v>1140</v>
      </c>
      <c r="B366" s="106" t="s">
        <v>247</v>
      </c>
      <c r="C366" s="106" t="s">
        <v>259</v>
      </c>
      <c r="D366" s="106" t="s">
        <v>249</v>
      </c>
      <c r="E366">
        <v>6289</v>
      </c>
      <c r="F366" s="106" t="s">
        <v>485</v>
      </c>
      <c r="G366" s="106" t="s">
        <v>250</v>
      </c>
      <c r="H366" s="106" t="s">
        <v>271</v>
      </c>
      <c r="I366" s="106" t="s">
        <v>281</v>
      </c>
      <c r="J366" s="106" t="s">
        <v>2242</v>
      </c>
    </row>
    <row r="367" spans="1:10" x14ac:dyDescent="0.2">
      <c r="A367" s="106" t="s">
        <v>1140</v>
      </c>
      <c r="B367" s="106" t="s">
        <v>247</v>
      </c>
      <c r="C367" s="106" t="s">
        <v>257</v>
      </c>
      <c r="D367" s="106" t="s">
        <v>249</v>
      </c>
      <c r="E367">
        <v>7630</v>
      </c>
      <c r="F367" s="106" t="s">
        <v>430</v>
      </c>
      <c r="G367" s="106" t="s">
        <v>250</v>
      </c>
      <c r="H367" s="106" t="s">
        <v>260</v>
      </c>
      <c r="I367" s="106" t="s">
        <v>281</v>
      </c>
      <c r="J367" s="106" t="s">
        <v>2243</v>
      </c>
    </row>
    <row r="368" spans="1:10" x14ac:dyDescent="0.2">
      <c r="A368" s="106" t="s">
        <v>1140</v>
      </c>
      <c r="B368" s="106" t="s">
        <v>247</v>
      </c>
      <c r="C368" s="106" t="s">
        <v>248</v>
      </c>
      <c r="D368" s="106" t="s">
        <v>249</v>
      </c>
      <c r="E368">
        <v>7713</v>
      </c>
      <c r="F368" s="106" t="s">
        <v>470</v>
      </c>
      <c r="G368" s="106" t="s">
        <v>254</v>
      </c>
      <c r="H368" s="106" t="s">
        <v>326</v>
      </c>
      <c r="I368">
        <v>101</v>
      </c>
    </row>
    <row r="369" spans="1:10" x14ac:dyDescent="0.2">
      <c r="A369" s="106" t="s">
        <v>1140</v>
      </c>
      <c r="B369" s="106" t="s">
        <v>247</v>
      </c>
      <c r="C369" s="106" t="s">
        <v>252</v>
      </c>
      <c r="D369" s="106" t="s">
        <v>249</v>
      </c>
      <c r="E369">
        <v>7879</v>
      </c>
      <c r="F369" s="106" t="s">
        <v>1183</v>
      </c>
      <c r="G369" s="106" t="s">
        <v>258</v>
      </c>
      <c r="H369" s="106" t="s">
        <v>272</v>
      </c>
      <c r="I369" s="106">
        <v>130</v>
      </c>
      <c r="J369" s="106"/>
    </row>
    <row r="370" spans="1:10" x14ac:dyDescent="0.2">
      <c r="A370" s="106" t="s">
        <v>1140</v>
      </c>
      <c r="B370" s="106" t="s">
        <v>247</v>
      </c>
      <c r="C370" s="106" t="s">
        <v>248</v>
      </c>
      <c r="D370" s="106" t="s">
        <v>249</v>
      </c>
      <c r="E370">
        <v>7888</v>
      </c>
      <c r="F370" s="106" t="s">
        <v>1858</v>
      </c>
      <c r="G370" s="106" t="s">
        <v>250</v>
      </c>
      <c r="H370" s="106" t="s">
        <v>263</v>
      </c>
      <c r="I370" s="106">
        <v>103</v>
      </c>
      <c r="J370" s="106"/>
    </row>
    <row r="371" spans="1:10" x14ac:dyDescent="0.2">
      <c r="A371" s="106" t="s">
        <v>1140</v>
      </c>
      <c r="B371" s="106" t="s">
        <v>247</v>
      </c>
      <c r="C371" s="106" t="s">
        <v>257</v>
      </c>
      <c r="D371" s="106" t="s">
        <v>249</v>
      </c>
      <c r="E371">
        <v>8570</v>
      </c>
      <c r="F371" s="106" t="s">
        <v>1161</v>
      </c>
      <c r="G371" s="106" t="s">
        <v>250</v>
      </c>
      <c r="H371" s="106" t="s">
        <v>286</v>
      </c>
      <c r="I371" s="106" t="s">
        <v>317</v>
      </c>
      <c r="J371" s="106" t="s">
        <v>2244</v>
      </c>
    </row>
    <row r="372" spans="1:10" x14ac:dyDescent="0.2">
      <c r="A372" s="106" t="s">
        <v>425</v>
      </c>
      <c r="B372" s="106" t="s">
        <v>247</v>
      </c>
      <c r="C372" s="106" t="s">
        <v>259</v>
      </c>
      <c r="D372" s="106" t="s">
        <v>249</v>
      </c>
      <c r="E372">
        <v>1434</v>
      </c>
      <c r="F372" s="106" t="s">
        <v>1172</v>
      </c>
      <c r="G372" s="106" t="s">
        <v>258</v>
      </c>
      <c r="H372" s="106" t="s">
        <v>277</v>
      </c>
      <c r="I372" s="106">
        <v>24</v>
      </c>
      <c r="J372" s="106"/>
    </row>
    <row r="373" spans="1:10" x14ac:dyDescent="0.2">
      <c r="A373" s="106" t="s">
        <v>425</v>
      </c>
      <c r="B373" s="106" t="s">
        <v>247</v>
      </c>
      <c r="C373" s="106" t="s">
        <v>257</v>
      </c>
      <c r="D373" s="106" t="s">
        <v>249</v>
      </c>
      <c r="E373">
        <v>2305</v>
      </c>
      <c r="F373" s="106" t="s">
        <v>979</v>
      </c>
      <c r="G373" s="106" t="s">
        <v>250</v>
      </c>
      <c r="H373" s="106" t="s">
        <v>255</v>
      </c>
      <c r="I373">
        <v>316</v>
      </c>
    </row>
    <row r="374" spans="1:10" x14ac:dyDescent="0.2">
      <c r="A374" s="106" t="s">
        <v>425</v>
      </c>
      <c r="B374" s="106" t="s">
        <v>247</v>
      </c>
      <c r="C374" s="106" t="s">
        <v>257</v>
      </c>
      <c r="D374" s="106" t="s">
        <v>249</v>
      </c>
      <c r="E374">
        <v>2337</v>
      </c>
      <c r="F374" s="106" t="s">
        <v>1382</v>
      </c>
      <c r="G374" s="106" t="s">
        <v>250</v>
      </c>
      <c r="H374" s="106" t="s">
        <v>276</v>
      </c>
      <c r="I374" s="106" t="s">
        <v>281</v>
      </c>
      <c r="J374" s="106" t="s">
        <v>2245</v>
      </c>
    </row>
    <row r="375" spans="1:10" x14ac:dyDescent="0.2">
      <c r="A375" s="106" t="s">
        <v>425</v>
      </c>
      <c r="B375" s="106" t="s">
        <v>247</v>
      </c>
      <c r="C375" s="106" t="s">
        <v>248</v>
      </c>
      <c r="D375" s="106" t="s">
        <v>249</v>
      </c>
      <c r="E375">
        <v>2462</v>
      </c>
      <c r="F375" s="106" t="s">
        <v>371</v>
      </c>
      <c r="G375" s="106" t="s">
        <v>250</v>
      </c>
      <c r="H375" s="106" t="s">
        <v>255</v>
      </c>
      <c r="I375">
        <v>382</v>
      </c>
    </row>
    <row r="376" spans="1:10" x14ac:dyDescent="0.2">
      <c r="A376" s="106" t="s">
        <v>425</v>
      </c>
      <c r="B376" s="106" t="s">
        <v>247</v>
      </c>
      <c r="C376" s="106" t="s">
        <v>252</v>
      </c>
      <c r="D376" s="106" t="s">
        <v>249</v>
      </c>
      <c r="E376">
        <v>2698</v>
      </c>
      <c r="F376" s="106" t="s">
        <v>1173</v>
      </c>
      <c r="G376" s="106" t="s">
        <v>250</v>
      </c>
      <c r="H376" s="106" t="s">
        <v>260</v>
      </c>
      <c r="I376" s="106">
        <v>274</v>
      </c>
      <c r="J376" s="106"/>
    </row>
    <row r="377" spans="1:10" x14ac:dyDescent="0.2">
      <c r="A377" s="106" t="s">
        <v>425</v>
      </c>
      <c r="B377" s="106" t="s">
        <v>247</v>
      </c>
      <c r="C377" s="106" t="s">
        <v>257</v>
      </c>
      <c r="D377" s="106" t="s">
        <v>249</v>
      </c>
      <c r="E377">
        <v>3198</v>
      </c>
      <c r="F377" s="106" t="s">
        <v>985</v>
      </c>
      <c r="G377" s="106" t="s">
        <v>250</v>
      </c>
      <c r="H377" s="106" t="s">
        <v>260</v>
      </c>
      <c r="I377" s="106">
        <v>539</v>
      </c>
      <c r="J377" s="106"/>
    </row>
    <row r="378" spans="1:10" x14ac:dyDescent="0.2">
      <c r="A378" s="106" t="s">
        <v>425</v>
      </c>
      <c r="B378" s="106" t="s">
        <v>247</v>
      </c>
      <c r="C378" s="106" t="s">
        <v>252</v>
      </c>
      <c r="D378" s="106" t="s">
        <v>249</v>
      </c>
      <c r="E378">
        <v>3266</v>
      </c>
      <c r="F378" s="106" t="s">
        <v>1383</v>
      </c>
      <c r="G378" s="106" t="s">
        <v>254</v>
      </c>
      <c r="H378" s="106" t="s">
        <v>276</v>
      </c>
      <c r="I378" s="106">
        <v>41</v>
      </c>
      <c r="J378" s="106"/>
    </row>
    <row r="379" spans="1:10" x14ac:dyDescent="0.2">
      <c r="A379" s="106" t="s">
        <v>425</v>
      </c>
      <c r="B379" s="106" t="s">
        <v>247</v>
      </c>
      <c r="C379" s="106" t="s">
        <v>257</v>
      </c>
      <c r="D379" s="106" t="s">
        <v>253</v>
      </c>
      <c r="E379">
        <v>3281</v>
      </c>
      <c r="F379" s="106" t="s">
        <v>426</v>
      </c>
      <c r="G379" s="106" t="s">
        <v>287</v>
      </c>
      <c r="H379" s="106" t="s">
        <v>288</v>
      </c>
      <c r="I379" s="106" t="s">
        <v>267</v>
      </c>
      <c r="J379" s="106" t="s">
        <v>2246</v>
      </c>
    </row>
    <row r="380" spans="1:10" x14ac:dyDescent="0.2">
      <c r="A380" s="106" t="s">
        <v>425</v>
      </c>
      <c r="B380" s="106" t="s">
        <v>247</v>
      </c>
      <c r="C380" s="106" t="s">
        <v>248</v>
      </c>
      <c r="D380" s="106" t="s">
        <v>253</v>
      </c>
      <c r="E380">
        <v>3297</v>
      </c>
      <c r="F380" s="106" t="s">
        <v>372</v>
      </c>
      <c r="G380" s="106" t="s">
        <v>254</v>
      </c>
      <c r="H380" s="106" t="s">
        <v>276</v>
      </c>
      <c r="I380" s="106">
        <v>30</v>
      </c>
      <c r="J380" s="106"/>
    </row>
    <row r="381" spans="1:10" x14ac:dyDescent="0.2">
      <c r="A381" s="106" t="s">
        <v>425</v>
      </c>
      <c r="B381" s="106" t="s">
        <v>247</v>
      </c>
      <c r="C381" s="106" t="s">
        <v>257</v>
      </c>
      <c r="D381" s="106" t="s">
        <v>249</v>
      </c>
      <c r="E381">
        <v>3387</v>
      </c>
      <c r="F381" s="106" t="s">
        <v>373</v>
      </c>
      <c r="G381" s="106" t="s">
        <v>250</v>
      </c>
      <c r="H381" s="106" t="s">
        <v>260</v>
      </c>
      <c r="I381" s="106" t="s">
        <v>273</v>
      </c>
      <c r="J381" s="106" t="s">
        <v>2247</v>
      </c>
    </row>
    <row r="382" spans="1:10" x14ac:dyDescent="0.2">
      <c r="A382" s="106" t="s">
        <v>425</v>
      </c>
      <c r="B382" s="106" t="s">
        <v>247</v>
      </c>
      <c r="C382" s="106" t="s">
        <v>257</v>
      </c>
      <c r="D382" s="106" t="s">
        <v>253</v>
      </c>
      <c r="E382">
        <v>3996</v>
      </c>
      <c r="F382" s="106" t="s">
        <v>375</v>
      </c>
      <c r="G382" s="106" t="s">
        <v>250</v>
      </c>
      <c r="H382" s="106" t="s">
        <v>261</v>
      </c>
      <c r="I382" s="106">
        <v>223</v>
      </c>
      <c r="J382" s="106"/>
    </row>
    <row r="383" spans="1:10" x14ac:dyDescent="0.2">
      <c r="A383" s="106" t="s">
        <v>425</v>
      </c>
      <c r="B383" s="106" t="s">
        <v>247</v>
      </c>
      <c r="C383" s="106" t="s">
        <v>259</v>
      </c>
      <c r="D383" s="106" t="s">
        <v>249</v>
      </c>
      <c r="E383">
        <v>4433</v>
      </c>
      <c r="F383" s="106" t="s">
        <v>376</v>
      </c>
      <c r="G383" s="106" t="s">
        <v>250</v>
      </c>
      <c r="H383" s="106" t="s">
        <v>261</v>
      </c>
      <c r="I383" s="106">
        <v>271</v>
      </c>
      <c r="J383" s="106"/>
    </row>
    <row r="384" spans="1:10" x14ac:dyDescent="0.2">
      <c r="A384" s="106" t="s">
        <v>425</v>
      </c>
      <c r="B384" s="106" t="s">
        <v>247</v>
      </c>
      <c r="C384" s="106" t="s">
        <v>259</v>
      </c>
      <c r="D384" s="106" t="s">
        <v>249</v>
      </c>
      <c r="E384">
        <v>4440</v>
      </c>
      <c r="F384" s="106" t="s">
        <v>1620</v>
      </c>
      <c r="G384" s="106" t="s">
        <v>262</v>
      </c>
      <c r="H384" s="106" t="s">
        <v>261</v>
      </c>
      <c r="I384" s="106">
        <v>71</v>
      </c>
      <c r="J384" s="106"/>
    </row>
    <row r="385" spans="1:10" x14ac:dyDescent="0.2">
      <c r="A385" s="106" t="s">
        <v>425</v>
      </c>
      <c r="B385" s="106" t="s">
        <v>247</v>
      </c>
      <c r="C385" s="106" t="s">
        <v>248</v>
      </c>
      <c r="D385" s="106" t="s">
        <v>249</v>
      </c>
      <c r="E385">
        <v>5967</v>
      </c>
      <c r="F385" s="106" t="s">
        <v>377</v>
      </c>
      <c r="G385" s="106" t="s">
        <v>258</v>
      </c>
      <c r="H385" s="106" t="s">
        <v>265</v>
      </c>
      <c r="I385" s="106">
        <v>62</v>
      </c>
      <c r="J385" s="106"/>
    </row>
    <row r="386" spans="1:10" x14ac:dyDescent="0.2">
      <c r="A386" s="106" t="s">
        <v>425</v>
      </c>
      <c r="B386" s="106" t="s">
        <v>247</v>
      </c>
      <c r="C386" s="106" t="s">
        <v>257</v>
      </c>
      <c r="D386" s="106" t="s">
        <v>249</v>
      </c>
      <c r="E386">
        <v>6086</v>
      </c>
      <c r="F386" s="106" t="s">
        <v>988</v>
      </c>
      <c r="G386" s="106" t="s">
        <v>262</v>
      </c>
      <c r="H386" s="106" t="s">
        <v>255</v>
      </c>
      <c r="I386" s="106">
        <v>147</v>
      </c>
      <c r="J386" s="106"/>
    </row>
    <row r="387" spans="1:10" x14ac:dyDescent="0.2">
      <c r="A387" s="106" t="s">
        <v>425</v>
      </c>
      <c r="B387" s="106" t="s">
        <v>247</v>
      </c>
      <c r="C387" s="106" t="s">
        <v>257</v>
      </c>
      <c r="D387" s="106" t="s">
        <v>249</v>
      </c>
      <c r="E387">
        <v>6173</v>
      </c>
      <c r="F387" s="106" t="s">
        <v>378</v>
      </c>
      <c r="G387" s="106" t="s">
        <v>262</v>
      </c>
      <c r="H387" s="106" t="s">
        <v>255</v>
      </c>
      <c r="I387">
        <v>20</v>
      </c>
    </row>
    <row r="388" spans="1:10" x14ac:dyDescent="0.2">
      <c r="A388" s="106" t="s">
        <v>425</v>
      </c>
      <c r="B388" s="106" t="s">
        <v>247</v>
      </c>
      <c r="C388" s="106" t="s">
        <v>259</v>
      </c>
      <c r="D388" s="106" t="s">
        <v>249</v>
      </c>
      <c r="E388">
        <v>6199</v>
      </c>
      <c r="F388" s="106" t="s">
        <v>989</v>
      </c>
      <c r="G388" s="106" t="s">
        <v>250</v>
      </c>
      <c r="H388" s="106" t="s">
        <v>255</v>
      </c>
      <c r="I388" s="106">
        <v>169</v>
      </c>
      <c r="J388" s="106"/>
    </row>
    <row r="389" spans="1:10" x14ac:dyDescent="0.2">
      <c r="A389" s="106" t="s">
        <v>425</v>
      </c>
      <c r="B389" s="106" t="s">
        <v>247</v>
      </c>
      <c r="C389" s="106" t="s">
        <v>248</v>
      </c>
      <c r="D389" s="106" t="s">
        <v>249</v>
      </c>
      <c r="E389">
        <v>6489</v>
      </c>
      <c r="F389" s="106" t="s">
        <v>379</v>
      </c>
      <c r="G389" s="106" t="s">
        <v>250</v>
      </c>
      <c r="H389" s="106" t="s">
        <v>271</v>
      </c>
      <c r="I389" s="106">
        <v>82</v>
      </c>
      <c r="J389" s="106"/>
    </row>
    <row r="390" spans="1:10" x14ac:dyDescent="0.2">
      <c r="A390" s="106" t="s">
        <v>425</v>
      </c>
      <c r="B390" s="106" t="s">
        <v>247</v>
      </c>
      <c r="C390" s="106" t="s">
        <v>248</v>
      </c>
      <c r="D390" s="106" t="s">
        <v>253</v>
      </c>
      <c r="E390">
        <v>6496</v>
      </c>
      <c r="F390" s="106" t="s">
        <v>369</v>
      </c>
      <c r="G390" s="106" t="s">
        <v>258</v>
      </c>
      <c r="H390" s="106" t="s">
        <v>271</v>
      </c>
      <c r="I390" s="106">
        <v>102</v>
      </c>
      <c r="J390" s="106"/>
    </row>
    <row r="391" spans="1:10" x14ac:dyDescent="0.2">
      <c r="A391" s="106" t="s">
        <v>425</v>
      </c>
      <c r="B391" s="106" t="s">
        <v>247</v>
      </c>
      <c r="C391" s="106" t="s">
        <v>257</v>
      </c>
      <c r="D391" s="106" t="s">
        <v>253</v>
      </c>
      <c r="E391">
        <v>6532</v>
      </c>
      <c r="F391" s="106" t="s">
        <v>321</v>
      </c>
      <c r="G391" s="106" t="s">
        <v>250</v>
      </c>
      <c r="H391" s="106" t="s">
        <v>255</v>
      </c>
      <c r="I391" t="s">
        <v>281</v>
      </c>
      <c r="J391" t="s">
        <v>2248</v>
      </c>
    </row>
    <row r="392" spans="1:10" x14ac:dyDescent="0.2">
      <c r="A392" s="106" t="s">
        <v>425</v>
      </c>
      <c r="B392" s="106" t="s">
        <v>247</v>
      </c>
      <c r="C392" s="106" t="s">
        <v>257</v>
      </c>
      <c r="D392" s="106" t="s">
        <v>249</v>
      </c>
      <c r="E392">
        <v>6578</v>
      </c>
      <c r="F392" s="106" t="s">
        <v>328</v>
      </c>
      <c r="G392" s="106" t="s">
        <v>258</v>
      </c>
      <c r="H392" s="106" t="s">
        <v>255</v>
      </c>
      <c r="I392">
        <v>29</v>
      </c>
    </row>
    <row r="393" spans="1:10" x14ac:dyDescent="0.2">
      <c r="A393" s="106" t="s">
        <v>425</v>
      </c>
      <c r="B393" s="106" t="s">
        <v>247</v>
      </c>
      <c r="C393" s="106" t="s">
        <v>257</v>
      </c>
      <c r="D393" s="106" t="s">
        <v>249</v>
      </c>
      <c r="E393">
        <v>6734</v>
      </c>
      <c r="F393" s="106" t="s">
        <v>1334</v>
      </c>
      <c r="G393" s="106" t="s">
        <v>254</v>
      </c>
      <c r="H393" s="106" t="s">
        <v>275</v>
      </c>
      <c r="I393" s="106">
        <v>45</v>
      </c>
      <c r="J393" s="106"/>
    </row>
    <row r="394" spans="1:10" x14ac:dyDescent="0.2">
      <c r="A394" s="106" t="s">
        <v>425</v>
      </c>
      <c r="B394" s="106" t="s">
        <v>247</v>
      </c>
      <c r="C394" s="106" t="s">
        <v>259</v>
      </c>
      <c r="D394" s="106" t="s">
        <v>253</v>
      </c>
      <c r="E394">
        <v>7035</v>
      </c>
      <c r="F394" s="106" t="s">
        <v>1923</v>
      </c>
      <c r="G394" s="106" t="s">
        <v>250</v>
      </c>
      <c r="H394" s="106" t="s">
        <v>255</v>
      </c>
      <c r="I394" s="106">
        <v>179</v>
      </c>
      <c r="J394" s="106"/>
    </row>
    <row r="395" spans="1:10" x14ac:dyDescent="0.2">
      <c r="A395" s="106" t="s">
        <v>425</v>
      </c>
      <c r="B395" s="106" t="s">
        <v>247</v>
      </c>
      <c r="C395" s="106" t="s">
        <v>259</v>
      </c>
      <c r="D395" s="106" t="s">
        <v>249</v>
      </c>
      <c r="E395">
        <v>7065</v>
      </c>
      <c r="F395" s="106" t="s">
        <v>381</v>
      </c>
      <c r="G395" s="106" t="s">
        <v>258</v>
      </c>
      <c r="H395" s="106" t="s">
        <v>255</v>
      </c>
      <c r="I395" s="106">
        <v>215</v>
      </c>
      <c r="J395" s="106"/>
    </row>
    <row r="396" spans="1:10" x14ac:dyDescent="0.2">
      <c r="A396" s="106" t="s">
        <v>425</v>
      </c>
      <c r="B396" s="106" t="s">
        <v>247</v>
      </c>
      <c r="C396" s="106" t="s">
        <v>257</v>
      </c>
      <c r="D396" s="106" t="s">
        <v>253</v>
      </c>
      <c r="E396">
        <v>7077</v>
      </c>
      <c r="F396" s="106" t="s">
        <v>1013</v>
      </c>
      <c r="G396" s="106" t="s">
        <v>262</v>
      </c>
      <c r="H396" s="106" t="s">
        <v>255</v>
      </c>
      <c r="I396" s="106">
        <v>65</v>
      </c>
      <c r="J396" s="106"/>
    </row>
    <row r="397" spans="1:10" x14ac:dyDescent="0.2">
      <c r="A397" s="106" t="s">
        <v>425</v>
      </c>
      <c r="B397" s="106" t="s">
        <v>247</v>
      </c>
      <c r="C397" s="106" t="s">
        <v>259</v>
      </c>
      <c r="D397" s="106" t="s">
        <v>249</v>
      </c>
      <c r="E397">
        <v>7607</v>
      </c>
      <c r="F397" s="106" t="s">
        <v>1315</v>
      </c>
      <c r="G397" s="106" t="s">
        <v>250</v>
      </c>
      <c r="H397" s="106" t="s">
        <v>256</v>
      </c>
      <c r="I397" s="106">
        <v>313</v>
      </c>
      <c r="J397" s="106"/>
    </row>
    <row r="398" spans="1:10" x14ac:dyDescent="0.2">
      <c r="A398" s="106" t="s">
        <v>425</v>
      </c>
      <c r="B398" s="106" t="s">
        <v>247</v>
      </c>
      <c r="C398" s="106" t="s">
        <v>259</v>
      </c>
      <c r="D398" s="106" t="s">
        <v>249</v>
      </c>
      <c r="E398">
        <v>9418</v>
      </c>
      <c r="F398" s="106" t="s">
        <v>1073</v>
      </c>
      <c r="G398" s="106" t="s">
        <v>250</v>
      </c>
      <c r="H398" s="106" t="s">
        <v>261</v>
      </c>
      <c r="I398" s="106" t="s">
        <v>281</v>
      </c>
      <c r="J398" s="106" t="s">
        <v>2249</v>
      </c>
    </row>
    <row r="399" spans="1:10" x14ac:dyDescent="0.2">
      <c r="A399" s="106" t="s">
        <v>1384</v>
      </c>
      <c r="B399" s="106" t="s">
        <v>247</v>
      </c>
      <c r="C399" s="106" t="s">
        <v>252</v>
      </c>
      <c r="D399" s="106" t="s">
        <v>249</v>
      </c>
      <c r="E399">
        <v>1413</v>
      </c>
      <c r="F399" s="106" t="s">
        <v>2250</v>
      </c>
      <c r="G399" s="106" t="s">
        <v>250</v>
      </c>
      <c r="H399" s="106" t="s">
        <v>277</v>
      </c>
      <c r="I399" s="106">
        <v>277</v>
      </c>
      <c r="J399" s="106"/>
    </row>
    <row r="400" spans="1:10" x14ac:dyDescent="0.2">
      <c r="A400" s="106" t="s">
        <v>1384</v>
      </c>
      <c r="B400" s="106" t="s">
        <v>247</v>
      </c>
      <c r="C400" s="106" t="s">
        <v>252</v>
      </c>
      <c r="D400" s="106" t="s">
        <v>249</v>
      </c>
      <c r="E400">
        <v>1439</v>
      </c>
      <c r="F400" s="106" t="s">
        <v>2251</v>
      </c>
      <c r="G400" s="106" t="s">
        <v>254</v>
      </c>
      <c r="H400" s="106" t="s">
        <v>277</v>
      </c>
      <c r="I400" s="106">
        <v>14</v>
      </c>
      <c r="J400" s="106"/>
    </row>
    <row r="401" spans="1:10" x14ac:dyDescent="0.2">
      <c r="A401" s="106" t="s">
        <v>1384</v>
      </c>
      <c r="B401" s="106" t="s">
        <v>247</v>
      </c>
      <c r="C401" s="106" t="s">
        <v>252</v>
      </c>
      <c r="D401" s="106" t="s">
        <v>249</v>
      </c>
      <c r="E401">
        <v>1605</v>
      </c>
      <c r="F401" s="106" t="s">
        <v>399</v>
      </c>
      <c r="G401" s="106" t="s">
        <v>250</v>
      </c>
      <c r="H401" s="106" t="s">
        <v>400</v>
      </c>
      <c r="I401" s="106" t="s">
        <v>1125</v>
      </c>
      <c r="J401" s="106" t="s">
        <v>2252</v>
      </c>
    </row>
    <row r="402" spans="1:10" x14ac:dyDescent="0.2">
      <c r="A402" s="106" t="s">
        <v>1384</v>
      </c>
      <c r="B402" s="106" t="s">
        <v>247</v>
      </c>
      <c r="C402" s="106" t="s">
        <v>257</v>
      </c>
      <c r="D402" s="106" t="s">
        <v>249</v>
      </c>
      <c r="E402">
        <v>2108</v>
      </c>
      <c r="F402" s="106" t="s">
        <v>384</v>
      </c>
      <c r="G402" s="106" t="s">
        <v>250</v>
      </c>
      <c r="H402" s="106" t="s">
        <v>251</v>
      </c>
      <c r="I402" s="106">
        <v>287</v>
      </c>
      <c r="J402" s="106"/>
    </row>
    <row r="403" spans="1:10" x14ac:dyDescent="0.2">
      <c r="A403" s="106" t="s">
        <v>1384</v>
      </c>
      <c r="B403" s="106" t="s">
        <v>247</v>
      </c>
      <c r="C403" s="106" t="s">
        <v>257</v>
      </c>
      <c r="D403" s="106" t="s">
        <v>249</v>
      </c>
      <c r="E403">
        <v>2121</v>
      </c>
      <c r="F403" s="106" t="s">
        <v>2097</v>
      </c>
      <c r="G403" s="106" t="s">
        <v>262</v>
      </c>
      <c r="H403" s="106" t="s">
        <v>255</v>
      </c>
      <c r="I403" s="106" t="s">
        <v>281</v>
      </c>
      <c r="J403" s="106" t="s">
        <v>2253</v>
      </c>
    </row>
    <row r="404" spans="1:10" x14ac:dyDescent="0.2">
      <c r="A404" s="106" t="s">
        <v>1384</v>
      </c>
      <c r="B404" s="106" t="s">
        <v>247</v>
      </c>
      <c r="C404" s="106" t="s">
        <v>257</v>
      </c>
      <c r="D404" s="106" t="s">
        <v>249</v>
      </c>
      <c r="E404">
        <v>2148</v>
      </c>
      <c r="F404" s="106" t="s">
        <v>446</v>
      </c>
      <c r="G404" s="106" t="s">
        <v>250</v>
      </c>
      <c r="H404" s="106" t="s">
        <v>255</v>
      </c>
      <c r="I404">
        <v>236</v>
      </c>
    </row>
    <row r="405" spans="1:10" x14ac:dyDescent="0.2">
      <c r="A405" s="106" t="s">
        <v>1384</v>
      </c>
      <c r="B405" s="106" t="s">
        <v>247</v>
      </c>
      <c r="C405" s="106" t="s">
        <v>248</v>
      </c>
      <c r="D405" s="106" t="s">
        <v>249</v>
      </c>
      <c r="E405">
        <v>2180</v>
      </c>
      <c r="F405" s="106" t="s">
        <v>385</v>
      </c>
      <c r="G405" s="106" t="s">
        <v>250</v>
      </c>
      <c r="H405" s="106" t="s">
        <v>255</v>
      </c>
      <c r="I405">
        <v>136</v>
      </c>
    </row>
    <row r="406" spans="1:10" x14ac:dyDescent="0.2">
      <c r="A406" s="106" t="s">
        <v>1384</v>
      </c>
      <c r="B406" s="106" t="s">
        <v>247</v>
      </c>
      <c r="C406" s="106" t="s">
        <v>252</v>
      </c>
      <c r="D406" s="106" t="s">
        <v>249</v>
      </c>
      <c r="E406">
        <v>2311</v>
      </c>
      <c r="F406" s="106" t="s">
        <v>2254</v>
      </c>
      <c r="G406" s="106" t="s">
        <v>250</v>
      </c>
      <c r="H406" s="106" t="s">
        <v>255</v>
      </c>
      <c r="I406" s="106">
        <v>105</v>
      </c>
      <c r="J406" s="106"/>
    </row>
    <row r="407" spans="1:10" x14ac:dyDescent="0.2">
      <c r="A407" s="106" t="s">
        <v>1384</v>
      </c>
      <c r="B407" s="106" t="s">
        <v>247</v>
      </c>
      <c r="C407" s="106" t="s">
        <v>257</v>
      </c>
      <c r="D407" s="106" t="s">
        <v>249</v>
      </c>
      <c r="E407">
        <v>2326</v>
      </c>
      <c r="F407" s="106" t="s">
        <v>447</v>
      </c>
      <c r="G407" s="106" t="s">
        <v>250</v>
      </c>
      <c r="H407" s="106" t="s">
        <v>261</v>
      </c>
      <c r="I407" s="106">
        <v>789</v>
      </c>
      <c r="J407" s="106"/>
    </row>
    <row r="408" spans="1:10" x14ac:dyDescent="0.2">
      <c r="A408" s="106" t="s">
        <v>1384</v>
      </c>
      <c r="B408" s="106" t="s">
        <v>247</v>
      </c>
      <c r="C408" s="106" t="s">
        <v>257</v>
      </c>
      <c r="D408" s="106" t="s">
        <v>249</v>
      </c>
      <c r="E408">
        <v>2733</v>
      </c>
      <c r="F408" s="106" t="s">
        <v>486</v>
      </c>
      <c r="G408" s="106" t="s">
        <v>250</v>
      </c>
      <c r="H408" s="106" t="s">
        <v>256</v>
      </c>
      <c r="I408">
        <v>813</v>
      </c>
    </row>
    <row r="409" spans="1:10" x14ac:dyDescent="0.2">
      <c r="A409" s="106" t="s">
        <v>1384</v>
      </c>
      <c r="B409" s="106" t="s">
        <v>247</v>
      </c>
      <c r="C409" s="106" t="s">
        <v>257</v>
      </c>
      <c r="D409" s="106" t="s">
        <v>249</v>
      </c>
      <c r="E409">
        <v>2812</v>
      </c>
      <c r="F409" s="106" t="s">
        <v>487</v>
      </c>
      <c r="G409" s="106" t="s">
        <v>250</v>
      </c>
      <c r="H409" s="106" t="s">
        <v>251</v>
      </c>
      <c r="I409" s="106">
        <v>131</v>
      </c>
      <c r="J409" s="106"/>
    </row>
    <row r="410" spans="1:10" x14ac:dyDescent="0.2">
      <c r="A410" s="106" t="s">
        <v>1384</v>
      </c>
      <c r="B410" s="106" t="s">
        <v>247</v>
      </c>
      <c r="C410" s="106" t="s">
        <v>257</v>
      </c>
      <c r="D410" s="106" t="s">
        <v>249</v>
      </c>
      <c r="E410">
        <v>3059</v>
      </c>
      <c r="F410" s="106" t="s">
        <v>2255</v>
      </c>
      <c r="G410" s="106" t="s">
        <v>258</v>
      </c>
      <c r="H410" s="106" t="s">
        <v>260</v>
      </c>
      <c r="I410" s="106">
        <v>50</v>
      </c>
      <c r="J410" s="106"/>
    </row>
    <row r="411" spans="1:10" x14ac:dyDescent="0.2">
      <c r="A411" s="106" t="s">
        <v>1384</v>
      </c>
      <c r="B411" s="106" t="s">
        <v>247</v>
      </c>
      <c r="C411" s="106" t="s">
        <v>248</v>
      </c>
      <c r="D411" s="106" t="s">
        <v>249</v>
      </c>
      <c r="E411">
        <v>3271</v>
      </c>
      <c r="F411" s="106" t="s">
        <v>2256</v>
      </c>
      <c r="G411" s="106" t="s">
        <v>250</v>
      </c>
      <c r="H411" s="106" t="s">
        <v>276</v>
      </c>
      <c r="I411" s="106">
        <v>59</v>
      </c>
      <c r="J411" s="106"/>
    </row>
    <row r="412" spans="1:10" x14ac:dyDescent="0.2">
      <c r="A412" s="106" t="s">
        <v>1384</v>
      </c>
      <c r="B412" s="106" t="s">
        <v>247</v>
      </c>
      <c r="C412" s="106" t="s">
        <v>257</v>
      </c>
      <c r="D412" s="106" t="s">
        <v>249</v>
      </c>
      <c r="E412">
        <v>3401</v>
      </c>
      <c r="F412" s="106" t="s">
        <v>2257</v>
      </c>
      <c r="G412" s="106" t="s">
        <v>250</v>
      </c>
      <c r="H412" s="106" t="s">
        <v>283</v>
      </c>
      <c r="I412" s="106" t="s">
        <v>317</v>
      </c>
      <c r="J412" s="106" t="s">
        <v>2258</v>
      </c>
    </row>
    <row r="413" spans="1:10" x14ac:dyDescent="0.2">
      <c r="A413" s="106" t="s">
        <v>1384</v>
      </c>
      <c r="B413" s="106" t="s">
        <v>247</v>
      </c>
      <c r="C413" s="106" t="s">
        <v>257</v>
      </c>
      <c r="D413" s="106" t="s">
        <v>253</v>
      </c>
      <c r="E413">
        <v>3464</v>
      </c>
      <c r="F413" s="106" t="s">
        <v>386</v>
      </c>
      <c r="G413" s="106" t="s">
        <v>250</v>
      </c>
      <c r="H413" s="106" t="s">
        <v>276</v>
      </c>
      <c r="I413" s="106">
        <v>75</v>
      </c>
      <c r="J413" s="106"/>
    </row>
    <row r="414" spans="1:10" x14ac:dyDescent="0.2">
      <c r="A414" s="106" t="s">
        <v>1384</v>
      </c>
      <c r="B414" s="106" t="s">
        <v>247</v>
      </c>
      <c r="C414" s="106" t="s">
        <v>257</v>
      </c>
      <c r="D414" s="106" t="s">
        <v>253</v>
      </c>
      <c r="E414">
        <v>3467</v>
      </c>
      <c r="F414" s="106" t="s">
        <v>387</v>
      </c>
      <c r="G414" s="106" t="s">
        <v>250</v>
      </c>
      <c r="H414" s="106" t="s">
        <v>276</v>
      </c>
      <c r="I414" s="106">
        <v>29</v>
      </c>
      <c r="J414" s="106"/>
    </row>
    <row r="415" spans="1:10" x14ac:dyDescent="0.2">
      <c r="A415" s="106" t="s">
        <v>1384</v>
      </c>
      <c r="B415" s="106" t="s">
        <v>247</v>
      </c>
      <c r="C415" s="106" t="s">
        <v>257</v>
      </c>
      <c r="D415" s="106" t="s">
        <v>249</v>
      </c>
      <c r="E415">
        <v>3571</v>
      </c>
      <c r="F415" s="106" t="s">
        <v>488</v>
      </c>
      <c r="G415" s="106" t="s">
        <v>250</v>
      </c>
      <c r="H415" s="106" t="s">
        <v>283</v>
      </c>
      <c r="I415" s="106">
        <v>135</v>
      </c>
      <c r="J415" s="106"/>
    </row>
    <row r="416" spans="1:10" x14ac:dyDescent="0.2">
      <c r="A416" s="106" t="s">
        <v>1384</v>
      </c>
      <c r="B416" s="106" t="s">
        <v>247</v>
      </c>
      <c r="C416" s="106" t="s">
        <v>257</v>
      </c>
      <c r="D416" s="106" t="s">
        <v>249</v>
      </c>
      <c r="E416">
        <v>3622</v>
      </c>
      <c r="F416" s="106" t="s">
        <v>489</v>
      </c>
      <c r="G416" s="106" t="s">
        <v>262</v>
      </c>
      <c r="H416" s="106" t="s">
        <v>261</v>
      </c>
      <c r="I416" s="106">
        <v>42</v>
      </c>
      <c r="J416" s="106"/>
    </row>
    <row r="417" spans="1:10" x14ac:dyDescent="0.2">
      <c r="A417" s="106" t="s">
        <v>1384</v>
      </c>
      <c r="B417" s="106" t="s">
        <v>247</v>
      </c>
      <c r="C417" s="106" t="s">
        <v>257</v>
      </c>
      <c r="D417" s="106" t="s">
        <v>253</v>
      </c>
      <c r="E417">
        <v>3652</v>
      </c>
      <c r="F417" s="106" t="s">
        <v>491</v>
      </c>
      <c r="G417" s="106" t="s">
        <v>262</v>
      </c>
      <c r="H417" s="106" t="s">
        <v>261</v>
      </c>
      <c r="I417" s="106">
        <v>126</v>
      </c>
      <c r="J417" s="106"/>
    </row>
    <row r="418" spans="1:10" x14ac:dyDescent="0.2">
      <c r="A418" s="106" t="s">
        <v>1384</v>
      </c>
      <c r="B418" s="106" t="s">
        <v>247</v>
      </c>
      <c r="C418" s="106" t="s">
        <v>257</v>
      </c>
      <c r="D418" s="106" t="s">
        <v>253</v>
      </c>
      <c r="E418">
        <v>4080</v>
      </c>
      <c r="F418" s="106" t="s">
        <v>388</v>
      </c>
      <c r="G418" s="106" t="s">
        <v>254</v>
      </c>
      <c r="H418" s="106" t="s">
        <v>263</v>
      </c>
      <c r="I418" s="106">
        <v>235</v>
      </c>
      <c r="J418" s="106"/>
    </row>
    <row r="419" spans="1:10" x14ac:dyDescent="0.2">
      <c r="A419" s="106" t="s">
        <v>1384</v>
      </c>
      <c r="B419" s="106" t="s">
        <v>247</v>
      </c>
      <c r="C419" s="106" t="s">
        <v>257</v>
      </c>
      <c r="D419" s="106" t="s">
        <v>249</v>
      </c>
      <c r="E419">
        <v>4403</v>
      </c>
      <c r="F419" s="106" t="s">
        <v>992</v>
      </c>
      <c r="G419" s="106" t="s">
        <v>250</v>
      </c>
      <c r="H419" s="106" t="s">
        <v>263</v>
      </c>
      <c r="I419" s="106" t="s">
        <v>317</v>
      </c>
      <c r="J419" s="106" t="s">
        <v>2259</v>
      </c>
    </row>
    <row r="420" spans="1:10" x14ac:dyDescent="0.2">
      <c r="A420" s="106" t="s">
        <v>1384</v>
      </c>
      <c r="B420" s="106" t="s">
        <v>247</v>
      </c>
      <c r="C420" s="106" t="s">
        <v>259</v>
      </c>
      <c r="D420" s="106" t="s">
        <v>253</v>
      </c>
      <c r="E420">
        <v>4447</v>
      </c>
      <c r="F420" s="106" t="s">
        <v>389</v>
      </c>
      <c r="G420" s="106" t="s">
        <v>345</v>
      </c>
      <c r="H420" s="106" t="s">
        <v>261</v>
      </c>
      <c r="I420" s="106">
        <v>51</v>
      </c>
      <c r="J420" s="106"/>
    </row>
    <row r="421" spans="1:10" x14ac:dyDescent="0.2">
      <c r="A421" s="106" t="s">
        <v>1384</v>
      </c>
      <c r="B421" s="106" t="s">
        <v>247</v>
      </c>
      <c r="C421" s="106" t="s">
        <v>252</v>
      </c>
      <c r="D421" s="106" t="s">
        <v>249</v>
      </c>
      <c r="E421">
        <v>5187</v>
      </c>
      <c r="F421" s="106" t="s">
        <v>995</v>
      </c>
      <c r="G421" s="106" t="s">
        <v>250</v>
      </c>
      <c r="H421" s="106" t="s">
        <v>326</v>
      </c>
      <c r="I421" s="106">
        <v>108</v>
      </c>
      <c r="J421" s="106"/>
    </row>
    <row r="422" spans="1:10" x14ac:dyDescent="0.2">
      <c r="A422" s="106" t="s">
        <v>1384</v>
      </c>
      <c r="B422" s="106" t="s">
        <v>247</v>
      </c>
      <c r="C422" s="106" t="s">
        <v>257</v>
      </c>
      <c r="D422" s="106" t="s">
        <v>249</v>
      </c>
      <c r="E422">
        <v>5445</v>
      </c>
      <c r="F422" s="106" t="s">
        <v>1080</v>
      </c>
      <c r="G422" s="106" t="s">
        <v>250</v>
      </c>
      <c r="H422" s="106" t="s">
        <v>475</v>
      </c>
      <c r="I422" s="106">
        <v>130</v>
      </c>
      <c r="J422" s="106"/>
    </row>
    <row r="423" spans="1:10" x14ac:dyDescent="0.2">
      <c r="A423" s="106" t="s">
        <v>1384</v>
      </c>
      <c r="B423" s="106" t="s">
        <v>247</v>
      </c>
      <c r="C423" s="106" t="s">
        <v>252</v>
      </c>
      <c r="D423" s="106" t="s">
        <v>249</v>
      </c>
      <c r="E423">
        <v>6328</v>
      </c>
      <c r="F423" s="106" t="s">
        <v>1079</v>
      </c>
      <c r="G423" s="106" t="s">
        <v>250</v>
      </c>
      <c r="H423" s="106" t="s">
        <v>271</v>
      </c>
      <c r="I423" s="106">
        <v>135</v>
      </c>
      <c r="J423" s="106"/>
    </row>
    <row r="424" spans="1:10" x14ac:dyDescent="0.2">
      <c r="A424" s="106" t="s">
        <v>1384</v>
      </c>
      <c r="B424" s="106" t="s">
        <v>247</v>
      </c>
      <c r="C424" s="106" t="s">
        <v>257</v>
      </c>
      <c r="D424" s="106" t="s">
        <v>249</v>
      </c>
      <c r="E424">
        <v>6517</v>
      </c>
      <c r="F424" s="106" t="s">
        <v>417</v>
      </c>
      <c r="G424" s="106" t="s">
        <v>250</v>
      </c>
      <c r="H424" s="106" t="s">
        <v>275</v>
      </c>
      <c r="I424" s="106">
        <v>465</v>
      </c>
      <c r="J424" s="106"/>
    </row>
    <row r="425" spans="1:10" x14ac:dyDescent="0.2">
      <c r="A425" s="106" t="s">
        <v>1384</v>
      </c>
      <c r="B425" s="106" t="s">
        <v>247</v>
      </c>
      <c r="C425" s="106" t="s">
        <v>248</v>
      </c>
      <c r="D425" s="106" t="s">
        <v>249</v>
      </c>
      <c r="E425">
        <v>6662</v>
      </c>
      <c r="F425" s="106" t="s">
        <v>450</v>
      </c>
      <c r="G425" s="106" t="s">
        <v>254</v>
      </c>
      <c r="H425" s="106" t="s">
        <v>275</v>
      </c>
      <c r="I425" s="106">
        <v>41</v>
      </c>
      <c r="J425" s="106"/>
    </row>
    <row r="426" spans="1:10" x14ac:dyDescent="0.2">
      <c r="A426" s="106" t="s">
        <v>1384</v>
      </c>
      <c r="B426" s="106" t="s">
        <v>247</v>
      </c>
      <c r="C426" s="106" t="s">
        <v>257</v>
      </c>
      <c r="D426" s="106" t="s">
        <v>249</v>
      </c>
      <c r="E426">
        <v>7230</v>
      </c>
      <c r="F426" s="106" t="s">
        <v>392</v>
      </c>
      <c r="G426" s="106" t="s">
        <v>250</v>
      </c>
      <c r="H426" s="106" t="s">
        <v>280</v>
      </c>
      <c r="I426" s="106" t="s">
        <v>281</v>
      </c>
      <c r="J426" s="106" t="s">
        <v>2087</v>
      </c>
    </row>
    <row r="427" spans="1:10" x14ac:dyDescent="0.2">
      <c r="A427" s="106" t="s">
        <v>1384</v>
      </c>
      <c r="B427" s="106" t="s">
        <v>247</v>
      </c>
      <c r="C427" s="106" t="s">
        <v>257</v>
      </c>
      <c r="D427" s="106" t="s">
        <v>249</v>
      </c>
      <c r="E427">
        <v>7417</v>
      </c>
      <c r="F427" s="106" t="s">
        <v>1129</v>
      </c>
      <c r="G427" s="106" t="s">
        <v>250</v>
      </c>
      <c r="H427" s="106" t="s">
        <v>256</v>
      </c>
      <c r="I427" s="106">
        <v>119</v>
      </c>
      <c r="J427" s="106"/>
    </row>
    <row r="428" spans="1:10" x14ac:dyDescent="0.2">
      <c r="A428" s="106" t="s">
        <v>1384</v>
      </c>
      <c r="B428" s="106" t="s">
        <v>247</v>
      </c>
      <c r="C428" s="106" t="s">
        <v>257</v>
      </c>
      <c r="D428" s="106" t="s">
        <v>249</v>
      </c>
      <c r="E428">
        <v>7480</v>
      </c>
      <c r="F428" s="106" t="s">
        <v>344</v>
      </c>
      <c r="G428" s="106" t="s">
        <v>250</v>
      </c>
      <c r="H428" s="106" t="s">
        <v>256</v>
      </c>
      <c r="I428" s="106">
        <v>209</v>
      </c>
      <c r="J428" s="106"/>
    </row>
    <row r="429" spans="1:10" x14ac:dyDescent="0.2">
      <c r="A429" s="106" t="s">
        <v>1384</v>
      </c>
      <c r="B429" s="106" t="s">
        <v>247</v>
      </c>
      <c r="C429" s="106" t="s">
        <v>257</v>
      </c>
      <c r="D429" s="106" t="s">
        <v>253</v>
      </c>
      <c r="E429">
        <v>7481</v>
      </c>
      <c r="F429" s="106" t="s">
        <v>394</v>
      </c>
      <c r="G429" s="106" t="s">
        <v>250</v>
      </c>
      <c r="H429" s="106" t="s">
        <v>256</v>
      </c>
      <c r="I429" s="106">
        <v>134</v>
      </c>
      <c r="J429" s="106"/>
    </row>
    <row r="430" spans="1:10" x14ac:dyDescent="0.2">
      <c r="A430" s="106" t="s">
        <v>1384</v>
      </c>
      <c r="B430" s="106" t="s">
        <v>247</v>
      </c>
      <c r="C430" s="106" t="s">
        <v>257</v>
      </c>
      <c r="D430" s="106" t="s">
        <v>249</v>
      </c>
      <c r="E430">
        <v>7971</v>
      </c>
      <c r="F430" s="106" t="s">
        <v>1008</v>
      </c>
      <c r="G430" s="106" t="s">
        <v>250</v>
      </c>
      <c r="H430" s="106" t="s">
        <v>263</v>
      </c>
      <c r="I430">
        <v>197</v>
      </c>
    </row>
    <row r="431" spans="1:10" x14ac:dyDescent="0.2">
      <c r="A431" s="106" t="s">
        <v>1384</v>
      </c>
      <c r="B431" s="106" t="s">
        <v>247</v>
      </c>
      <c r="C431" s="106" t="s">
        <v>257</v>
      </c>
      <c r="D431" s="106" t="s">
        <v>249</v>
      </c>
      <c r="E431">
        <v>8138</v>
      </c>
      <c r="F431" s="106" t="s">
        <v>396</v>
      </c>
      <c r="G431" s="106" t="s">
        <v>258</v>
      </c>
      <c r="H431" s="106" t="s">
        <v>256</v>
      </c>
      <c r="I431">
        <v>44</v>
      </c>
    </row>
    <row r="432" spans="1:10" x14ac:dyDescent="0.2">
      <c r="A432" s="106" t="s">
        <v>1384</v>
      </c>
      <c r="B432" s="106" t="s">
        <v>247</v>
      </c>
      <c r="C432" s="106" t="s">
        <v>257</v>
      </c>
      <c r="D432" s="106" t="s">
        <v>249</v>
      </c>
      <c r="E432">
        <v>8818</v>
      </c>
      <c r="F432" s="106" t="s">
        <v>1101</v>
      </c>
      <c r="G432" s="106" t="s">
        <v>250</v>
      </c>
      <c r="H432" s="106" t="s">
        <v>276</v>
      </c>
      <c r="I432">
        <v>777</v>
      </c>
    </row>
    <row r="433" spans="1:10" x14ac:dyDescent="0.2">
      <c r="A433" s="106" t="s">
        <v>1385</v>
      </c>
      <c r="B433" s="106" t="s">
        <v>247</v>
      </c>
      <c r="C433" s="106" t="s">
        <v>257</v>
      </c>
      <c r="D433" s="106" t="s">
        <v>253</v>
      </c>
      <c r="E433">
        <v>1450</v>
      </c>
      <c r="F433" s="106" t="s">
        <v>397</v>
      </c>
      <c r="G433" s="106" t="s">
        <v>254</v>
      </c>
      <c r="H433" s="106" t="s">
        <v>277</v>
      </c>
      <c r="I433" s="106">
        <v>66</v>
      </c>
      <c r="J433" s="106"/>
    </row>
    <row r="434" spans="1:10" x14ac:dyDescent="0.2">
      <c r="A434" s="106" t="s">
        <v>1385</v>
      </c>
      <c r="B434" s="106" t="s">
        <v>247</v>
      </c>
      <c r="C434" s="106" t="s">
        <v>257</v>
      </c>
      <c r="D434" s="106" t="s">
        <v>249</v>
      </c>
      <c r="E434">
        <v>1451</v>
      </c>
      <c r="F434" s="106" t="s">
        <v>398</v>
      </c>
      <c r="G434" s="106" t="s">
        <v>258</v>
      </c>
      <c r="H434" s="106" t="s">
        <v>277</v>
      </c>
      <c r="I434" s="106">
        <v>30</v>
      </c>
      <c r="J434" s="106"/>
    </row>
    <row r="435" spans="1:10" x14ac:dyDescent="0.2">
      <c r="A435" s="106" t="s">
        <v>1385</v>
      </c>
      <c r="B435" s="106" t="s">
        <v>247</v>
      </c>
      <c r="C435" s="106" t="s">
        <v>257</v>
      </c>
      <c r="D435" s="106" t="s">
        <v>249</v>
      </c>
      <c r="E435">
        <v>1719</v>
      </c>
      <c r="F435" s="106" t="s">
        <v>2098</v>
      </c>
      <c r="G435" s="106" t="s">
        <v>250</v>
      </c>
      <c r="H435" s="106" t="s">
        <v>277</v>
      </c>
      <c r="I435" s="106" t="s">
        <v>281</v>
      </c>
      <c r="J435" s="106" t="s">
        <v>2260</v>
      </c>
    </row>
    <row r="436" spans="1:10" x14ac:dyDescent="0.2">
      <c r="A436" s="106" t="s">
        <v>1385</v>
      </c>
      <c r="B436" s="106" t="s">
        <v>247</v>
      </c>
      <c r="C436" s="106" t="s">
        <v>257</v>
      </c>
      <c r="D436" s="106" t="s">
        <v>253</v>
      </c>
      <c r="E436">
        <v>1723</v>
      </c>
      <c r="F436" s="106" t="s">
        <v>354</v>
      </c>
      <c r="G436" s="106" t="s">
        <v>254</v>
      </c>
      <c r="H436" s="106" t="s">
        <v>277</v>
      </c>
      <c r="I436">
        <v>313</v>
      </c>
    </row>
    <row r="437" spans="1:10" x14ac:dyDescent="0.2">
      <c r="A437" s="106" t="s">
        <v>1385</v>
      </c>
      <c r="B437" s="106" t="s">
        <v>247</v>
      </c>
      <c r="C437" s="106" t="s">
        <v>257</v>
      </c>
      <c r="D437" s="106" t="s">
        <v>249</v>
      </c>
      <c r="E437">
        <v>1802</v>
      </c>
      <c r="F437" s="106" t="s">
        <v>2099</v>
      </c>
      <c r="G437" s="106" t="s">
        <v>250</v>
      </c>
      <c r="H437" s="106" t="s">
        <v>277</v>
      </c>
      <c r="I437" t="s">
        <v>327</v>
      </c>
      <c r="J437" t="s">
        <v>2261</v>
      </c>
    </row>
    <row r="438" spans="1:10" x14ac:dyDescent="0.2">
      <c r="A438" s="106" t="s">
        <v>1385</v>
      </c>
      <c r="B438" s="106" t="s">
        <v>247</v>
      </c>
      <c r="C438" s="106" t="s">
        <v>257</v>
      </c>
      <c r="D438" s="106" t="s">
        <v>249</v>
      </c>
      <c r="E438">
        <v>1952</v>
      </c>
      <c r="F438" s="106" t="s">
        <v>401</v>
      </c>
      <c r="G438" s="106" t="s">
        <v>250</v>
      </c>
      <c r="H438" s="106" t="s">
        <v>277</v>
      </c>
      <c r="I438" s="106">
        <v>487</v>
      </c>
      <c r="J438" s="106"/>
    </row>
    <row r="439" spans="1:10" x14ac:dyDescent="0.2">
      <c r="A439" s="106" t="s">
        <v>1385</v>
      </c>
      <c r="B439" s="106" t="s">
        <v>247</v>
      </c>
      <c r="C439" s="106" t="s">
        <v>257</v>
      </c>
      <c r="D439" s="106" t="s">
        <v>249</v>
      </c>
      <c r="E439">
        <v>1964</v>
      </c>
      <c r="F439" s="106" t="s">
        <v>383</v>
      </c>
      <c r="G439" s="106" t="s">
        <v>250</v>
      </c>
      <c r="H439" s="106" t="s">
        <v>277</v>
      </c>
      <c r="I439" s="106">
        <v>133</v>
      </c>
      <c r="J439" s="106"/>
    </row>
    <row r="440" spans="1:10" x14ac:dyDescent="0.2">
      <c r="A440" s="106" t="s">
        <v>1385</v>
      </c>
      <c r="B440" s="106" t="s">
        <v>247</v>
      </c>
      <c r="C440" s="106" t="s">
        <v>252</v>
      </c>
      <c r="D440" s="106" t="s">
        <v>249</v>
      </c>
      <c r="E440">
        <v>2169</v>
      </c>
      <c r="F440" s="106" t="s">
        <v>2262</v>
      </c>
      <c r="G440" s="106" t="s">
        <v>250</v>
      </c>
      <c r="H440" s="106" t="s">
        <v>255</v>
      </c>
      <c r="I440" s="106">
        <v>96</v>
      </c>
      <c r="J440" s="106"/>
    </row>
    <row r="441" spans="1:10" x14ac:dyDescent="0.2">
      <c r="A441" s="106" t="s">
        <v>1385</v>
      </c>
      <c r="B441" s="106" t="s">
        <v>247</v>
      </c>
      <c r="C441" s="106" t="s">
        <v>257</v>
      </c>
      <c r="D441" s="106" t="s">
        <v>249</v>
      </c>
      <c r="E441">
        <v>2173</v>
      </c>
      <c r="F441" s="106" t="s">
        <v>448</v>
      </c>
      <c r="G441" s="106" t="s">
        <v>254</v>
      </c>
      <c r="H441" s="106" t="s">
        <v>255</v>
      </c>
      <c r="I441" s="106">
        <v>45</v>
      </c>
      <c r="J441" s="106"/>
    </row>
    <row r="442" spans="1:10" x14ac:dyDescent="0.2">
      <c r="A442" s="106" t="s">
        <v>1385</v>
      </c>
      <c r="B442" s="106" t="s">
        <v>247</v>
      </c>
      <c r="C442" s="106" t="s">
        <v>257</v>
      </c>
      <c r="D442" s="106" t="s">
        <v>249</v>
      </c>
      <c r="E442">
        <v>2321</v>
      </c>
      <c r="F442" s="106" t="s">
        <v>1130</v>
      </c>
      <c r="G442" s="106" t="s">
        <v>254</v>
      </c>
      <c r="H442" s="106" t="s">
        <v>261</v>
      </c>
      <c r="I442" s="106">
        <v>38</v>
      </c>
      <c r="J442" s="106"/>
    </row>
    <row r="443" spans="1:10" x14ac:dyDescent="0.2">
      <c r="A443" s="106" t="s">
        <v>1385</v>
      </c>
      <c r="B443" s="106" t="s">
        <v>247</v>
      </c>
      <c r="C443" s="106" t="s">
        <v>257</v>
      </c>
      <c r="D443" s="106" t="s">
        <v>249</v>
      </c>
      <c r="E443">
        <v>2349</v>
      </c>
      <c r="F443" s="106" t="s">
        <v>449</v>
      </c>
      <c r="G443" s="106" t="s">
        <v>254</v>
      </c>
      <c r="H443" s="106" t="s">
        <v>261</v>
      </c>
      <c r="I443">
        <v>190</v>
      </c>
    </row>
    <row r="444" spans="1:10" x14ac:dyDescent="0.2">
      <c r="A444" s="106" t="s">
        <v>1385</v>
      </c>
      <c r="B444" s="106" t="s">
        <v>247</v>
      </c>
      <c r="C444" s="106" t="s">
        <v>248</v>
      </c>
      <c r="D444" s="106" t="s">
        <v>249</v>
      </c>
      <c r="E444">
        <v>2385</v>
      </c>
      <c r="F444" s="106" t="s">
        <v>1009</v>
      </c>
      <c r="G444" s="106" t="s">
        <v>262</v>
      </c>
      <c r="H444" s="106" t="s">
        <v>255</v>
      </c>
      <c r="I444" s="106">
        <v>120</v>
      </c>
      <c r="J444" s="106"/>
    </row>
    <row r="445" spans="1:10" x14ac:dyDescent="0.2">
      <c r="A445" s="106" t="s">
        <v>1385</v>
      </c>
      <c r="B445" s="106" t="s">
        <v>247</v>
      </c>
      <c r="C445" s="106" t="s">
        <v>257</v>
      </c>
      <c r="D445" s="106" t="s">
        <v>249</v>
      </c>
      <c r="E445">
        <v>2469</v>
      </c>
      <c r="F445" s="106" t="s">
        <v>2263</v>
      </c>
      <c r="G445" s="106" t="s">
        <v>254</v>
      </c>
      <c r="H445" s="106" t="s">
        <v>255</v>
      </c>
      <c r="I445" s="106">
        <v>207</v>
      </c>
      <c r="J445" s="106"/>
    </row>
    <row r="446" spans="1:10" x14ac:dyDescent="0.2">
      <c r="A446" s="106" t="s">
        <v>1385</v>
      </c>
      <c r="B446" s="106" t="s">
        <v>247</v>
      </c>
      <c r="C446" s="106" t="s">
        <v>257</v>
      </c>
      <c r="D446" s="106" t="s">
        <v>249</v>
      </c>
      <c r="E446">
        <v>2654</v>
      </c>
      <c r="F446" s="106" t="s">
        <v>347</v>
      </c>
      <c r="G446" s="106" t="s">
        <v>258</v>
      </c>
      <c r="H446" s="106" t="s">
        <v>260</v>
      </c>
      <c r="I446" s="106">
        <v>107</v>
      </c>
      <c r="J446" s="106"/>
    </row>
    <row r="447" spans="1:10" x14ac:dyDescent="0.2">
      <c r="A447" s="106" t="s">
        <v>1385</v>
      </c>
      <c r="B447" s="106" t="s">
        <v>247</v>
      </c>
      <c r="C447" s="106" t="s">
        <v>259</v>
      </c>
      <c r="D447" s="106" t="s">
        <v>249</v>
      </c>
      <c r="E447">
        <v>2974</v>
      </c>
      <c r="F447" s="106" t="s">
        <v>402</v>
      </c>
      <c r="G447" s="106" t="s">
        <v>345</v>
      </c>
      <c r="H447" s="106" t="s">
        <v>276</v>
      </c>
      <c r="I447" s="106">
        <v>34</v>
      </c>
      <c r="J447" s="106"/>
    </row>
    <row r="448" spans="1:10" x14ac:dyDescent="0.2">
      <c r="A448" s="106" t="s">
        <v>1385</v>
      </c>
      <c r="B448" s="106" t="s">
        <v>247</v>
      </c>
      <c r="C448" s="106" t="s">
        <v>257</v>
      </c>
      <c r="D448" s="106" t="s">
        <v>249</v>
      </c>
      <c r="E448">
        <v>2976</v>
      </c>
      <c r="F448" s="106" t="s">
        <v>403</v>
      </c>
      <c r="G448" s="106" t="s">
        <v>404</v>
      </c>
      <c r="H448" s="106" t="s">
        <v>276</v>
      </c>
      <c r="I448">
        <v>13</v>
      </c>
    </row>
    <row r="449" spans="1:10" x14ac:dyDescent="0.2">
      <c r="A449" s="106" t="s">
        <v>1385</v>
      </c>
      <c r="B449" s="106" t="s">
        <v>247</v>
      </c>
      <c r="C449" s="106" t="s">
        <v>257</v>
      </c>
      <c r="D449" s="106" t="s">
        <v>249</v>
      </c>
      <c r="E449">
        <v>2981</v>
      </c>
      <c r="F449" s="106" t="s">
        <v>1084</v>
      </c>
      <c r="G449" s="106" t="s">
        <v>262</v>
      </c>
      <c r="H449" s="106" t="s">
        <v>276</v>
      </c>
      <c r="I449">
        <v>69</v>
      </c>
    </row>
    <row r="450" spans="1:10" x14ac:dyDescent="0.2">
      <c r="A450" s="106" t="s">
        <v>1385</v>
      </c>
      <c r="B450" s="106" t="s">
        <v>247</v>
      </c>
      <c r="C450" s="106" t="s">
        <v>257</v>
      </c>
      <c r="D450" s="106" t="s">
        <v>249</v>
      </c>
      <c r="E450">
        <v>3284</v>
      </c>
      <c r="F450" s="106" t="s">
        <v>2264</v>
      </c>
      <c r="G450" s="106" t="s">
        <v>250</v>
      </c>
      <c r="H450" s="106" t="s">
        <v>276</v>
      </c>
      <c r="I450" s="106">
        <v>400</v>
      </c>
      <c r="J450" s="106"/>
    </row>
    <row r="451" spans="1:10" x14ac:dyDescent="0.2">
      <c r="A451" s="106" t="s">
        <v>1385</v>
      </c>
      <c r="B451" s="106" t="s">
        <v>247</v>
      </c>
      <c r="C451" s="106" t="s">
        <v>257</v>
      </c>
      <c r="D451" s="106" t="s">
        <v>249</v>
      </c>
      <c r="E451">
        <v>3372</v>
      </c>
      <c r="F451" s="106" t="s">
        <v>490</v>
      </c>
      <c r="G451" s="106" t="s">
        <v>258</v>
      </c>
      <c r="H451" s="106" t="s">
        <v>260</v>
      </c>
      <c r="I451" s="106">
        <v>52</v>
      </c>
      <c r="J451" s="106"/>
    </row>
    <row r="452" spans="1:10" x14ac:dyDescent="0.2">
      <c r="A452" s="106" t="s">
        <v>1385</v>
      </c>
      <c r="B452" s="106" t="s">
        <v>247</v>
      </c>
      <c r="C452" s="106" t="s">
        <v>257</v>
      </c>
      <c r="D452" s="106" t="s">
        <v>249</v>
      </c>
      <c r="E452">
        <v>3666</v>
      </c>
      <c r="F452" s="106" t="s">
        <v>472</v>
      </c>
      <c r="G452" s="106" t="s">
        <v>250</v>
      </c>
      <c r="H452" s="106" t="s">
        <v>261</v>
      </c>
      <c r="I452" s="106">
        <v>101</v>
      </c>
      <c r="J452" s="106"/>
    </row>
    <row r="453" spans="1:10" x14ac:dyDescent="0.2">
      <c r="A453" s="106" t="s">
        <v>1385</v>
      </c>
      <c r="B453" s="106" t="s">
        <v>247</v>
      </c>
      <c r="C453" s="106" t="s">
        <v>248</v>
      </c>
      <c r="D453" s="106" t="s">
        <v>249</v>
      </c>
      <c r="E453">
        <v>3856</v>
      </c>
      <c r="F453" s="106" t="s">
        <v>405</v>
      </c>
      <c r="G453" s="106" t="s">
        <v>258</v>
      </c>
      <c r="H453" s="106" t="s">
        <v>275</v>
      </c>
      <c r="I453" s="106">
        <v>40</v>
      </c>
      <c r="J453" s="106"/>
    </row>
    <row r="454" spans="1:10" x14ac:dyDescent="0.2">
      <c r="A454" s="106" t="s">
        <v>1385</v>
      </c>
      <c r="B454" s="106" t="s">
        <v>247</v>
      </c>
      <c r="C454" s="106" t="s">
        <v>257</v>
      </c>
      <c r="D454" s="106" t="s">
        <v>249</v>
      </c>
      <c r="E454">
        <v>3896</v>
      </c>
      <c r="F454" s="106" t="s">
        <v>406</v>
      </c>
      <c r="G454" s="106" t="s">
        <v>250</v>
      </c>
      <c r="H454" s="106" t="s">
        <v>284</v>
      </c>
      <c r="I454">
        <v>53</v>
      </c>
    </row>
    <row r="455" spans="1:10" x14ac:dyDescent="0.2">
      <c r="A455" s="106" t="s">
        <v>1385</v>
      </c>
      <c r="B455" s="106" t="s">
        <v>247</v>
      </c>
      <c r="C455" s="106" t="s">
        <v>257</v>
      </c>
      <c r="D455" s="106" t="s">
        <v>249</v>
      </c>
      <c r="E455">
        <v>3963</v>
      </c>
      <c r="F455" s="106" t="s">
        <v>407</v>
      </c>
      <c r="G455" s="106" t="s">
        <v>250</v>
      </c>
      <c r="H455" s="106" t="s">
        <v>261</v>
      </c>
      <c r="I455">
        <v>110</v>
      </c>
    </row>
    <row r="456" spans="1:10" x14ac:dyDescent="0.2">
      <c r="A456" s="106" t="s">
        <v>1385</v>
      </c>
      <c r="B456" s="106" t="s">
        <v>247</v>
      </c>
      <c r="C456" s="106" t="s">
        <v>252</v>
      </c>
      <c r="D456" s="106" t="s">
        <v>249</v>
      </c>
      <c r="E456">
        <v>3964</v>
      </c>
      <c r="F456" s="106" t="s">
        <v>1109</v>
      </c>
      <c r="G456" s="106" t="s">
        <v>250</v>
      </c>
      <c r="H456" s="106" t="s">
        <v>261</v>
      </c>
      <c r="I456">
        <v>333</v>
      </c>
    </row>
    <row r="457" spans="1:10" x14ac:dyDescent="0.2">
      <c r="A457" s="106" t="s">
        <v>1385</v>
      </c>
      <c r="B457" s="106" t="s">
        <v>247</v>
      </c>
      <c r="C457" s="106" t="s">
        <v>252</v>
      </c>
      <c r="D457" s="106" t="s">
        <v>249</v>
      </c>
      <c r="E457">
        <v>4251</v>
      </c>
      <c r="F457" s="106" t="s">
        <v>408</v>
      </c>
      <c r="G457" s="106" t="s">
        <v>258</v>
      </c>
      <c r="H457" s="106" t="s">
        <v>263</v>
      </c>
      <c r="I457" s="106">
        <v>139</v>
      </c>
      <c r="J457" s="106"/>
    </row>
    <row r="458" spans="1:10" x14ac:dyDescent="0.2">
      <c r="A458" s="106" t="s">
        <v>1385</v>
      </c>
      <c r="B458" s="106" t="s">
        <v>247</v>
      </c>
      <c r="C458" s="106" t="s">
        <v>257</v>
      </c>
      <c r="D458" s="106" t="s">
        <v>249</v>
      </c>
      <c r="E458">
        <v>4390</v>
      </c>
      <c r="F458" s="106" t="s">
        <v>1010</v>
      </c>
      <c r="G458" s="106" t="s">
        <v>262</v>
      </c>
      <c r="H458" s="106" t="s">
        <v>261</v>
      </c>
      <c r="I458" s="106">
        <v>188</v>
      </c>
      <c r="J458" s="106"/>
    </row>
    <row r="459" spans="1:10" x14ac:dyDescent="0.2">
      <c r="A459" s="106" t="s">
        <v>1385</v>
      </c>
      <c r="B459" s="106" t="s">
        <v>247</v>
      </c>
      <c r="C459" s="106" t="s">
        <v>248</v>
      </c>
      <c r="D459" s="106" t="s">
        <v>249</v>
      </c>
      <c r="E459">
        <v>4391</v>
      </c>
      <c r="F459" s="106" t="s">
        <v>1131</v>
      </c>
      <c r="G459" s="106" t="s">
        <v>262</v>
      </c>
      <c r="H459" s="106" t="s">
        <v>261</v>
      </c>
      <c r="I459" s="106">
        <v>55</v>
      </c>
      <c r="J459" s="106"/>
    </row>
    <row r="460" spans="1:10" x14ac:dyDescent="0.2">
      <c r="A460" s="106" t="s">
        <v>1385</v>
      </c>
      <c r="B460" s="106" t="s">
        <v>247</v>
      </c>
      <c r="C460" s="106" t="s">
        <v>252</v>
      </c>
      <c r="D460" s="106" t="s">
        <v>253</v>
      </c>
      <c r="E460">
        <v>4448</v>
      </c>
      <c r="F460" s="106" t="s">
        <v>409</v>
      </c>
      <c r="G460" s="106" t="s">
        <v>262</v>
      </c>
      <c r="H460" s="106" t="s">
        <v>261</v>
      </c>
      <c r="I460" s="106">
        <v>378</v>
      </c>
      <c r="J460" s="106"/>
    </row>
    <row r="461" spans="1:10" x14ac:dyDescent="0.2">
      <c r="A461" s="106" t="s">
        <v>1385</v>
      </c>
      <c r="B461" s="106" t="s">
        <v>247</v>
      </c>
      <c r="C461" s="106" t="s">
        <v>252</v>
      </c>
      <c r="D461" s="106" t="s">
        <v>253</v>
      </c>
      <c r="E461">
        <v>4450</v>
      </c>
      <c r="F461" s="106" t="s">
        <v>410</v>
      </c>
      <c r="G461" s="106" t="s">
        <v>262</v>
      </c>
      <c r="H461" s="106" t="s">
        <v>261</v>
      </c>
      <c r="I461" s="106">
        <v>41</v>
      </c>
      <c r="J461" s="106"/>
    </row>
    <row r="462" spans="1:10" x14ac:dyDescent="0.2">
      <c r="A462" s="106" t="s">
        <v>1385</v>
      </c>
      <c r="B462" s="106" t="s">
        <v>247</v>
      </c>
      <c r="C462" s="106" t="s">
        <v>259</v>
      </c>
      <c r="D462" s="106" t="s">
        <v>249</v>
      </c>
      <c r="E462">
        <v>4475</v>
      </c>
      <c r="F462" s="106" t="s">
        <v>411</v>
      </c>
      <c r="G462" s="106" t="s">
        <v>262</v>
      </c>
      <c r="H462" s="106" t="s">
        <v>261</v>
      </c>
      <c r="I462">
        <v>439</v>
      </c>
    </row>
    <row r="463" spans="1:10" x14ac:dyDescent="0.2">
      <c r="A463" s="106" t="s">
        <v>1385</v>
      </c>
      <c r="B463" s="106" t="s">
        <v>247</v>
      </c>
      <c r="C463" s="106" t="s">
        <v>252</v>
      </c>
      <c r="D463" s="106" t="s">
        <v>253</v>
      </c>
      <c r="E463">
        <v>4476</v>
      </c>
      <c r="F463" s="106" t="s">
        <v>412</v>
      </c>
      <c r="G463" s="106" t="s">
        <v>262</v>
      </c>
      <c r="H463" s="106" t="s">
        <v>261</v>
      </c>
      <c r="I463" s="106">
        <v>74</v>
      </c>
      <c r="J463" s="106"/>
    </row>
    <row r="464" spans="1:10" x14ac:dyDescent="0.2">
      <c r="A464" s="106" t="s">
        <v>1385</v>
      </c>
      <c r="B464" s="106" t="s">
        <v>247</v>
      </c>
      <c r="C464" s="106" t="s">
        <v>252</v>
      </c>
      <c r="D464" s="106" t="s">
        <v>249</v>
      </c>
      <c r="E464">
        <v>4477</v>
      </c>
      <c r="F464" s="106" t="s">
        <v>413</v>
      </c>
      <c r="G464" s="106" t="s">
        <v>262</v>
      </c>
      <c r="H464" s="106" t="s">
        <v>261</v>
      </c>
      <c r="I464" s="106">
        <v>346</v>
      </c>
      <c r="J464" s="106"/>
    </row>
    <row r="465" spans="1:10" x14ac:dyDescent="0.2">
      <c r="A465" s="106" t="s">
        <v>1385</v>
      </c>
      <c r="B465" s="106" t="s">
        <v>247</v>
      </c>
      <c r="C465" s="106" t="s">
        <v>252</v>
      </c>
      <c r="D465" s="106" t="s">
        <v>253</v>
      </c>
      <c r="E465">
        <v>4482</v>
      </c>
      <c r="F465" s="106" t="s">
        <v>1011</v>
      </c>
      <c r="G465" s="106" t="s">
        <v>262</v>
      </c>
      <c r="H465" s="106" t="s">
        <v>261</v>
      </c>
      <c r="I465" s="106">
        <v>210</v>
      </c>
      <c r="J465" s="106"/>
    </row>
    <row r="466" spans="1:10" x14ac:dyDescent="0.2">
      <c r="A466" s="106" t="s">
        <v>1385</v>
      </c>
      <c r="B466" s="106" t="s">
        <v>247</v>
      </c>
      <c r="C466" s="106" t="s">
        <v>257</v>
      </c>
      <c r="D466" s="106" t="s">
        <v>249</v>
      </c>
      <c r="E466">
        <v>4484</v>
      </c>
      <c r="F466" s="106" t="s">
        <v>1012</v>
      </c>
      <c r="G466" s="106" t="s">
        <v>262</v>
      </c>
      <c r="H466" s="106" t="s">
        <v>261</v>
      </c>
      <c r="I466">
        <v>151</v>
      </c>
    </row>
    <row r="467" spans="1:10" x14ac:dyDescent="0.2">
      <c r="A467" s="106" t="s">
        <v>1385</v>
      </c>
      <c r="B467" s="106" t="s">
        <v>247</v>
      </c>
      <c r="C467" s="106" t="s">
        <v>252</v>
      </c>
      <c r="D467" s="106" t="s">
        <v>253</v>
      </c>
      <c r="E467">
        <v>4487</v>
      </c>
      <c r="F467" s="106" t="s">
        <v>1085</v>
      </c>
      <c r="G467" s="106" t="s">
        <v>262</v>
      </c>
      <c r="H467" s="106" t="s">
        <v>261</v>
      </c>
      <c r="I467">
        <v>121</v>
      </c>
    </row>
    <row r="468" spans="1:10" x14ac:dyDescent="0.2">
      <c r="A468" s="106" t="s">
        <v>1385</v>
      </c>
      <c r="B468" s="106" t="s">
        <v>247</v>
      </c>
      <c r="C468" s="106" t="s">
        <v>257</v>
      </c>
      <c r="D468" s="106" t="s">
        <v>253</v>
      </c>
      <c r="E468">
        <v>4488</v>
      </c>
      <c r="F468" s="106" t="s">
        <v>1132</v>
      </c>
      <c r="G468" s="106" t="s">
        <v>262</v>
      </c>
      <c r="H468" s="106" t="s">
        <v>261</v>
      </c>
      <c r="I468" s="106">
        <v>735</v>
      </c>
      <c r="J468" s="106"/>
    </row>
    <row r="469" spans="1:10" x14ac:dyDescent="0.2">
      <c r="A469" s="106" t="s">
        <v>1385</v>
      </c>
      <c r="B469" s="106" t="s">
        <v>247</v>
      </c>
      <c r="C469" s="106" t="s">
        <v>252</v>
      </c>
      <c r="D469" s="106" t="s">
        <v>249</v>
      </c>
      <c r="E469">
        <v>4631</v>
      </c>
      <c r="F469" s="106" t="s">
        <v>414</v>
      </c>
      <c r="G469" s="106" t="s">
        <v>250</v>
      </c>
      <c r="H469" s="106" t="s">
        <v>263</v>
      </c>
      <c r="I469" s="106" t="s">
        <v>273</v>
      </c>
      <c r="J469" s="106" t="s">
        <v>2265</v>
      </c>
    </row>
    <row r="470" spans="1:10" x14ac:dyDescent="0.2">
      <c r="A470" s="106" t="s">
        <v>1385</v>
      </c>
      <c r="B470" s="106" t="s">
        <v>247</v>
      </c>
      <c r="C470" s="106" t="s">
        <v>257</v>
      </c>
      <c r="D470" s="106" t="s">
        <v>249</v>
      </c>
      <c r="E470">
        <v>4691</v>
      </c>
      <c r="F470" s="106" t="s">
        <v>415</v>
      </c>
      <c r="G470" s="106" t="s">
        <v>258</v>
      </c>
      <c r="H470" s="106" t="s">
        <v>255</v>
      </c>
      <c r="I470" s="106">
        <v>129</v>
      </c>
      <c r="J470" s="106"/>
    </row>
    <row r="471" spans="1:10" x14ac:dyDescent="0.2">
      <c r="A471" s="106" t="s">
        <v>1385</v>
      </c>
      <c r="B471" s="106" t="s">
        <v>247</v>
      </c>
      <c r="C471" s="106" t="s">
        <v>248</v>
      </c>
      <c r="D471" s="106" t="s">
        <v>249</v>
      </c>
      <c r="E471">
        <v>4845</v>
      </c>
      <c r="F471" s="106" t="s">
        <v>416</v>
      </c>
      <c r="G471" s="106" t="s">
        <v>250</v>
      </c>
      <c r="H471" s="106" t="s">
        <v>261</v>
      </c>
      <c r="I471" s="106">
        <v>124</v>
      </c>
      <c r="J471" s="106"/>
    </row>
    <row r="472" spans="1:10" x14ac:dyDescent="0.2">
      <c r="A472" s="106" t="s">
        <v>1385</v>
      </c>
      <c r="B472" s="106" t="s">
        <v>247</v>
      </c>
      <c r="C472" s="106" t="s">
        <v>257</v>
      </c>
      <c r="D472" s="106" t="s">
        <v>249</v>
      </c>
      <c r="E472">
        <v>5192</v>
      </c>
      <c r="F472" s="106" t="s">
        <v>390</v>
      </c>
      <c r="G472" s="106" t="s">
        <v>250</v>
      </c>
      <c r="H472" s="106" t="s">
        <v>391</v>
      </c>
      <c r="I472" s="106">
        <v>572</v>
      </c>
      <c r="J472" s="106"/>
    </row>
    <row r="473" spans="1:10" x14ac:dyDescent="0.2">
      <c r="A473" s="106" t="s">
        <v>1385</v>
      </c>
      <c r="B473" s="106" t="s">
        <v>247</v>
      </c>
      <c r="C473" s="106" t="s">
        <v>248</v>
      </c>
      <c r="D473" s="106" t="s">
        <v>249</v>
      </c>
      <c r="E473">
        <v>6239</v>
      </c>
      <c r="F473" s="106" t="s">
        <v>1133</v>
      </c>
      <c r="G473" s="106" t="s">
        <v>254</v>
      </c>
      <c r="H473" s="106" t="s">
        <v>271</v>
      </c>
      <c r="I473">
        <v>90</v>
      </c>
    </row>
    <row r="474" spans="1:10" x14ac:dyDescent="0.2">
      <c r="A474" s="106" t="s">
        <v>1385</v>
      </c>
      <c r="B474" s="106" t="s">
        <v>247</v>
      </c>
      <c r="C474" s="106" t="s">
        <v>248</v>
      </c>
      <c r="D474" s="106" t="s">
        <v>253</v>
      </c>
      <c r="E474">
        <v>6597</v>
      </c>
      <c r="F474" s="106" t="s">
        <v>418</v>
      </c>
      <c r="G474" s="106" t="s">
        <v>262</v>
      </c>
      <c r="H474" s="106" t="s">
        <v>275</v>
      </c>
      <c r="I474">
        <v>82</v>
      </c>
    </row>
    <row r="475" spans="1:10" x14ac:dyDescent="0.2">
      <c r="A475" s="106" t="s">
        <v>1385</v>
      </c>
      <c r="B475" s="106" t="s">
        <v>247</v>
      </c>
      <c r="C475" s="106" t="s">
        <v>257</v>
      </c>
      <c r="D475" s="106" t="s">
        <v>249</v>
      </c>
      <c r="E475">
        <v>6618</v>
      </c>
      <c r="F475" s="106" t="s">
        <v>1134</v>
      </c>
      <c r="G475" s="106" t="s">
        <v>262</v>
      </c>
      <c r="H475" s="106" t="s">
        <v>275</v>
      </c>
      <c r="I475">
        <v>62</v>
      </c>
    </row>
    <row r="476" spans="1:10" x14ac:dyDescent="0.2">
      <c r="A476" s="106" t="s">
        <v>1385</v>
      </c>
      <c r="B476" s="106" t="s">
        <v>247</v>
      </c>
      <c r="C476" s="106" t="s">
        <v>257</v>
      </c>
      <c r="D476" s="106" t="s">
        <v>249</v>
      </c>
      <c r="E476">
        <v>6788</v>
      </c>
      <c r="F476" s="106" t="s">
        <v>359</v>
      </c>
      <c r="G476" s="106" t="s">
        <v>250</v>
      </c>
      <c r="H476" s="106" t="s">
        <v>275</v>
      </c>
      <c r="I476" s="106">
        <v>323</v>
      </c>
      <c r="J476" s="106"/>
    </row>
    <row r="477" spans="1:10" x14ac:dyDescent="0.2">
      <c r="A477" s="106" t="s">
        <v>1385</v>
      </c>
      <c r="B477" s="106" t="s">
        <v>247</v>
      </c>
      <c r="C477" s="106" t="s">
        <v>257</v>
      </c>
      <c r="D477" s="106" t="s">
        <v>249</v>
      </c>
      <c r="E477">
        <v>6819</v>
      </c>
      <c r="F477" s="106" t="s">
        <v>419</v>
      </c>
      <c r="G477" s="106" t="s">
        <v>254</v>
      </c>
      <c r="H477" s="106" t="s">
        <v>255</v>
      </c>
      <c r="I477">
        <v>32</v>
      </c>
    </row>
    <row r="478" spans="1:10" x14ac:dyDescent="0.2">
      <c r="A478" s="106" t="s">
        <v>1385</v>
      </c>
      <c r="B478" s="106" t="s">
        <v>247</v>
      </c>
      <c r="C478" s="106" t="s">
        <v>257</v>
      </c>
      <c r="D478" s="106" t="s">
        <v>253</v>
      </c>
      <c r="E478">
        <v>7079</v>
      </c>
      <c r="F478" s="106" t="s">
        <v>1135</v>
      </c>
      <c r="G478" s="106" t="s">
        <v>262</v>
      </c>
      <c r="H478" s="106" t="s">
        <v>255</v>
      </c>
      <c r="I478" s="106">
        <v>58</v>
      </c>
      <c r="J478" s="106"/>
    </row>
    <row r="479" spans="1:10" x14ac:dyDescent="0.2">
      <c r="A479" s="106" t="s">
        <v>1385</v>
      </c>
      <c r="B479" s="106" t="s">
        <v>247</v>
      </c>
      <c r="C479" s="106" t="s">
        <v>252</v>
      </c>
      <c r="D479" s="106" t="s">
        <v>249</v>
      </c>
      <c r="E479">
        <v>7080</v>
      </c>
      <c r="F479" s="106" t="s">
        <v>1136</v>
      </c>
      <c r="G479" s="106" t="s">
        <v>262</v>
      </c>
      <c r="H479" s="106" t="s">
        <v>255</v>
      </c>
      <c r="I479" s="106">
        <v>37</v>
      </c>
      <c r="J479" s="106"/>
    </row>
    <row r="480" spans="1:10" x14ac:dyDescent="0.2">
      <c r="A480" s="106" t="s">
        <v>1385</v>
      </c>
      <c r="B480" s="106" t="s">
        <v>247</v>
      </c>
      <c r="C480" s="106" t="s">
        <v>248</v>
      </c>
      <c r="D480" s="106" t="s">
        <v>249</v>
      </c>
      <c r="E480">
        <v>7325</v>
      </c>
      <c r="F480" s="106" t="s">
        <v>451</v>
      </c>
      <c r="G480" s="106" t="s">
        <v>262</v>
      </c>
      <c r="H480" s="106" t="s">
        <v>452</v>
      </c>
      <c r="I480">
        <v>113</v>
      </c>
    </row>
    <row r="481" spans="1:10" x14ac:dyDescent="0.2">
      <c r="A481" s="106" t="s">
        <v>1385</v>
      </c>
      <c r="B481" s="106" t="s">
        <v>247</v>
      </c>
      <c r="C481" s="106" t="s">
        <v>257</v>
      </c>
      <c r="D481" s="106" t="s">
        <v>249</v>
      </c>
      <c r="E481">
        <v>7442</v>
      </c>
      <c r="F481" s="106" t="s">
        <v>1006</v>
      </c>
      <c r="G481" s="106" t="s">
        <v>250</v>
      </c>
      <c r="H481" s="106" t="s">
        <v>256</v>
      </c>
      <c r="I481" s="106">
        <v>103</v>
      </c>
      <c r="J481" s="106"/>
    </row>
    <row r="482" spans="1:10" x14ac:dyDescent="0.2">
      <c r="A482" s="106" t="s">
        <v>1385</v>
      </c>
      <c r="B482" s="106" t="s">
        <v>247</v>
      </c>
      <c r="C482" s="106" t="s">
        <v>259</v>
      </c>
      <c r="D482" s="106" t="s">
        <v>249</v>
      </c>
      <c r="E482">
        <v>7681</v>
      </c>
      <c r="F482" s="106" t="s">
        <v>420</v>
      </c>
      <c r="G482" s="106" t="s">
        <v>258</v>
      </c>
      <c r="H482" s="106" t="s">
        <v>256</v>
      </c>
      <c r="I482" s="106">
        <v>39</v>
      </c>
      <c r="J482" s="106"/>
    </row>
    <row r="483" spans="1:10" x14ac:dyDescent="0.2">
      <c r="A483" s="106" t="s">
        <v>1385</v>
      </c>
      <c r="B483" s="106" t="s">
        <v>247</v>
      </c>
      <c r="C483" s="106" t="s">
        <v>252</v>
      </c>
      <c r="D483" s="106" t="s">
        <v>253</v>
      </c>
      <c r="E483">
        <v>7685</v>
      </c>
      <c r="F483" s="106" t="s">
        <v>1043</v>
      </c>
      <c r="G483" s="106" t="s">
        <v>262</v>
      </c>
      <c r="H483" s="106" t="s">
        <v>256</v>
      </c>
      <c r="I483">
        <v>206</v>
      </c>
    </row>
    <row r="484" spans="1:10" x14ac:dyDescent="0.2">
      <c r="A484" s="106" t="s">
        <v>1385</v>
      </c>
      <c r="B484" s="106" t="s">
        <v>247</v>
      </c>
      <c r="C484" s="106" t="s">
        <v>257</v>
      </c>
      <c r="D484" s="106" t="s">
        <v>249</v>
      </c>
      <c r="E484">
        <v>7686</v>
      </c>
      <c r="F484" s="106" t="s">
        <v>1086</v>
      </c>
      <c r="G484" s="106" t="s">
        <v>258</v>
      </c>
      <c r="H484" s="106" t="s">
        <v>256</v>
      </c>
      <c r="I484">
        <v>123</v>
      </c>
    </row>
    <row r="485" spans="1:10" x14ac:dyDescent="0.2">
      <c r="A485" s="106" t="s">
        <v>1385</v>
      </c>
      <c r="B485" s="106" t="s">
        <v>247</v>
      </c>
      <c r="C485" s="106" t="s">
        <v>259</v>
      </c>
      <c r="D485" s="106" t="s">
        <v>253</v>
      </c>
      <c r="E485">
        <v>7800</v>
      </c>
      <c r="F485" s="106" t="s">
        <v>421</v>
      </c>
      <c r="G485" s="106" t="s">
        <v>254</v>
      </c>
      <c r="H485" s="106" t="s">
        <v>272</v>
      </c>
      <c r="I485" s="106">
        <v>28</v>
      </c>
      <c r="J485" s="106"/>
    </row>
    <row r="486" spans="1:10" x14ac:dyDescent="0.2">
      <c r="A486" s="106" t="s">
        <v>1385</v>
      </c>
      <c r="B486" s="106" t="s">
        <v>247</v>
      </c>
      <c r="C486" s="106" t="s">
        <v>248</v>
      </c>
      <c r="D486" s="106" t="s">
        <v>249</v>
      </c>
      <c r="E486">
        <v>7813</v>
      </c>
      <c r="F486" s="106" t="s">
        <v>395</v>
      </c>
      <c r="G486" s="106" t="s">
        <v>262</v>
      </c>
      <c r="H486" s="106" t="s">
        <v>272</v>
      </c>
      <c r="I486" s="106">
        <v>58</v>
      </c>
      <c r="J486" s="106"/>
    </row>
    <row r="487" spans="1:10" x14ac:dyDescent="0.2">
      <c r="A487" s="106" t="s">
        <v>1385</v>
      </c>
      <c r="B487" s="106" t="s">
        <v>247</v>
      </c>
      <c r="C487" s="106" t="s">
        <v>257</v>
      </c>
      <c r="D487" s="106" t="s">
        <v>249</v>
      </c>
      <c r="E487">
        <v>7940</v>
      </c>
      <c r="F487" s="106" t="s">
        <v>1127</v>
      </c>
      <c r="G487" s="106" t="s">
        <v>250</v>
      </c>
      <c r="H487" s="106" t="s">
        <v>263</v>
      </c>
      <c r="I487" s="106">
        <v>76</v>
      </c>
      <c r="J487" s="106"/>
    </row>
    <row r="488" spans="1:10" x14ac:dyDescent="0.2">
      <c r="A488" s="106" t="s">
        <v>1385</v>
      </c>
      <c r="B488" s="106" t="s">
        <v>247</v>
      </c>
      <c r="C488" s="106" t="s">
        <v>257</v>
      </c>
      <c r="D488" s="106" t="s">
        <v>249</v>
      </c>
      <c r="E488">
        <v>7995</v>
      </c>
      <c r="F488" s="106" t="s">
        <v>361</v>
      </c>
      <c r="G488" s="106" t="s">
        <v>250</v>
      </c>
      <c r="H488" s="106" t="s">
        <v>263</v>
      </c>
      <c r="I488" s="106">
        <v>429</v>
      </c>
      <c r="J488" s="106"/>
    </row>
    <row r="489" spans="1:10" x14ac:dyDescent="0.2">
      <c r="A489" s="106" t="s">
        <v>1385</v>
      </c>
      <c r="B489" s="106" t="s">
        <v>247</v>
      </c>
      <c r="C489" s="106" t="s">
        <v>257</v>
      </c>
      <c r="D489" s="106" t="s">
        <v>249</v>
      </c>
      <c r="E489">
        <v>8150</v>
      </c>
      <c r="F489" s="106" t="s">
        <v>1083</v>
      </c>
      <c r="G489" s="106" t="s">
        <v>250</v>
      </c>
      <c r="H489" s="106" t="s">
        <v>256</v>
      </c>
      <c r="I489">
        <v>393</v>
      </c>
    </row>
    <row r="490" spans="1:10" x14ac:dyDescent="0.2">
      <c r="A490" s="106" t="s">
        <v>1385</v>
      </c>
      <c r="B490" s="106" t="s">
        <v>247</v>
      </c>
      <c r="C490" s="106" t="s">
        <v>248</v>
      </c>
      <c r="D490" s="106" t="s">
        <v>249</v>
      </c>
      <c r="E490">
        <v>8928</v>
      </c>
      <c r="F490" s="106" t="s">
        <v>453</v>
      </c>
      <c r="G490" s="106" t="s">
        <v>250</v>
      </c>
      <c r="H490" s="106" t="s">
        <v>276</v>
      </c>
      <c r="I490" s="106">
        <v>189</v>
      </c>
      <c r="J490" s="106"/>
    </row>
    <row r="491" spans="1:10" x14ac:dyDescent="0.2">
      <c r="A491" s="106" t="s">
        <v>1385</v>
      </c>
      <c r="B491" s="106" t="s">
        <v>247</v>
      </c>
      <c r="C491" s="106" t="s">
        <v>257</v>
      </c>
      <c r="D491" s="106" t="s">
        <v>249</v>
      </c>
      <c r="E491">
        <v>9936</v>
      </c>
      <c r="F491" s="106" t="s">
        <v>363</v>
      </c>
      <c r="G491" s="106" t="s">
        <v>250</v>
      </c>
      <c r="H491" s="106" t="s">
        <v>260</v>
      </c>
      <c r="I491" t="s">
        <v>281</v>
      </c>
      <c r="J491" t="s">
        <v>2092</v>
      </c>
    </row>
    <row r="492" spans="1:10" x14ac:dyDescent="0.2">
      <c r="A492" s="106" t="s">
        <v>1044</v>
      </c>
      <c r="B492" s="106" t="s">
        <v>247</v>
      </c>
      <c r="C492" s="106" t="s">
        <v>257</v>
      </c>
      <c r="D492" s="106" t="s">
        <v>253</v>
      </c>
      <c r="E492">
        <v>8186</v>
      </c>
      <c r="F492" s="106" t="s">
        <v>1721</v>
      </c>
      <c r="G492" s="106" t="s">
        <v>254</v>
      </c>
      <c r="H492" s="106" t="s">
        <v>260</v>
      </c>
      <c r="I492" s="106">
        <v>120</v>
      </c>
      <c r="J492" s="106"/>
    </row>
    <row r="493" spans="1:10" x14ac:dyDescent="0.2">
      <c r="A493" s="106" t="s">
        <v>1044</v>
      </c>
      <c r="B493" s="106" t="s">
        <v>247</v>
      </c>
      <c r="C493" s="106" t="s">
        <v>257</v>
      </c>
      <c r="D493" s="106" t="s">
        <v>253</v>
      </c>
      <c r="E493">
        <v>8975</v>
      </c>
      <c r="F493" s="106" t="s">
        <v>1045</v>
      </c>
      <c r="G493" s="106" t="s">
        <v>287</v>
      </c>
      <c r="H493" s="106" t="s">
        <v>288</v>
      </c>
      <c r="I493" s="106" t="s">
        <v>281</v>
      </c>
      <c r="J493" s="106" t="s">
        <v>2266</v>
      </c>
    </row>
    <row r="494" spans="1:10" x14ac:dyDescent="0.2">
      <c r="A494" s="106" t="s">
        <v>1197</v>
      </c>
      <c r="B494" s="106" t="s">
        <v>247</v>
      </c>
      <c r="C494" s="106" t="s">
        <v>257</v>
      </c>
      <c r="D494" s="106" t="s">
        <v>253</v>
      </c>
      <c r="E494">
        <v>3279</v>
      </c>
      <c r="F494" s="106" t="s">
        <v>1198</v>
      </c>
      <c r="G494" s="106" t="s">
        <v>287</v>
      </c>
      <c r="H494" s="106" t="s">
        <v>288</v>
      </c>
      <c r="I494" s="106" t="s">
        <v>300</v>
      </c>
      <c r="J494" s="106" t="s">
        <v>2267</v>
      </c>
    </row>
    <row r="495" spans="1:10" x14ac:dyDescent="0.2">
      <c r="A495" s="106" t="s">
        <v>1197</v>
      </c>
      <c r="B495" s="106" t="s">
        <v>247</v>
      </c>
      <c r="C495" s="106" t="s">
        <v>257</v>
      </c>
      <c r="D495" s="106" t="s">
        <v>253</v>
      </c>
      <c r="E495">
        <v>8976</v>
      </c>
      <c r="F495" s="106" t="s">
        <v>1316</v>
      </c>
      <c r="G495" s="106" t="s">
        <v>287</v>
      </c>
      <c r="H495" s="106" t="s">
        <v>288</v>
      </c>
      <c r="I495" t="s">
        <v>300</v>
      </c>
      <c r="J495" t="s">
        <v>2268</v>
      </c>
    </row>
    <row r="496" spans="1:10" x14ac:dyDescent="0.2">
      <c r="A496" s="106"/>
      <c r="B496" s="106"/>
      <c r="C496" s="106"/>
      <c r="D496" s="106"/>
      <c r="F496" s="106"/>
      <c r="G496" s="106"/>
      <c r="H496" s="106"/>
      <c r="I496" s="106"/>
      <c r="J496" s="106"/>
    </row>
    <row r="497" spans="1:10" x14ac:dyDescent="0.2">
      <c r="A497" s="106"/>
      <c r="B497" s="106"/>
      <c r="C497" s="106"/>
      <c r="D497" s="106"/>
      <c r="F497" s="106"/>
      <c r="G497" s="106"/>
      <c r="H497" s="106"/>
    </row>
    <row r="498" spans="1:10" x14ac:dyDescent="0.2">
      <c r="A498" s="106"/>
      <c r="B498" s="106"/>
      <c r="C498" s="106"/>
      <c r="D498" s="106"/>
      <c r="F498" s="106"/>
      <c r="G498" s="106"/>
      <c r="H498" s="106"/>
      <c r="I498" s="106"/>
      <c r="J498" s="106"/>
    </row>
    <row r="499" spans="1:10" x14ac:dyDescent="0.2">
      <c r="A499" s="106"/>
      <c r="B499" s="106"/>
      <c r="C499" s="106"/>
      <c r="D499" s="106"/>
      <c r="F499" s="106"/>
      <c r="G499" s="106"/>
      <c r="H499" s="106"/>
      <c r="I499" s="106"/>
      <c r="J499" s="106"/>
    </row>
    <row r="500" spans="1:10" x14ac:dyDescent="0.2">
      <c r="A500" s="106"/>
      <c r="B500" s="106"/>
      <c r="C500" s="106"/>
      <c r="D500" s="106"/>
      <c r="F500" s="106"/>
      <c r="G500" s="106"/>
      <c r="H500" s="106"/>
    </row>
    <row r="501" spans="1:10" x14ac:dyDescent="0.2">
      <c r="A501" s="106"/>
      <c r="B501" s="106"/>
      <c r="C501" s="106"/>
      <c r="D501" s="106"/>
      <c r="F501" s="106"/>
      <c r="G501" s="106"/>
      <c r="H501" s="106"/>
    </row>
    <row r="502" spans="1:10" x14ac:dyDescent="0.2">
      <c r="A502" s="106"/>
      <c r="B502" s="106"/>
      <c r="C502" s="106"/>
      <c r="D502" s="106"/>
      <c r="F502" s="106"/>
      <c r="G502" s="106"/>
      <c r="H502" s="106"/>
    </row>
    <row r="503" spans="1:10" x14ac:dyDescent="0.2">
      <c r="A503" s="106"/>
      <c r="B503" s="106"/>
      <c r="C503" s="106"/>
      <c r="D503" s="106"/>
      <c r="F503" s="106"/>
      <c r="G503" s="106"/>
      <c r="H503" s="106"/>
      <c r="I503" s="106"/>
      <c r="J503" s="106"/>
    </row>
    <row r="504" spans="1:10" x14ac:dyDescent="0.2">
      <c r="A504" s="106"/>
      <c r="B504" s="106"/>
      <c r="C504" s="106"/>
      <c r="D504" s="106"/>
      <c r="F504" s="106"/>
      <c r="G504" s="106"/>
      <c r="H504" s="106"/>
      <c r="I504" s="106"/>
      <c r="J504" s="106"/>
    </row>
    <row r="505" spans="1:10" x14ac:dyDescent="0.2">
      <c r="A505" s="106"/>
      <c r="B505" s="106"/>
      <c r="C505" s="106"/>
      <c r="D505" s="106"/>
      <c r="F505" s="106"/>
      <c r="G505" s="106"/>
      <c r="H505" s="106"/>
    </row>
    <row r="506" spans="1:10" x14ac:dyDescent="0.2">
      <c r="A506" s="106"/>
      <c r="B506" s="106"/>
      <c r="C506" s="106"/>
      <c r="D506" s="106"/>
      <c r="F506" s="106"/>
      <c r="G506" s="106"/>
      <c r="H506" s="106"/>
    </row>
    <row r="507" spans="1:10" x14ac:dyDescent="0.2">
      <c r="A507" s="106"/>
      <c r="B507" s="106"/>
      <c r="C507" s="106"/>
      <c r="D507" s="106"/>
      <c r="F507" s="106"/>
      <c r="G507" s="106"/>
      <c r="H507" s="106"/>
    </row>
    <row r="508" spans="1:10" x14ac:dyDescent="0.2">
      <c r="A508" s="106"/>
      <c r="B508" s="106"/>
      <c r="C508" s="106"/>
      <c r="D508" s="106"/>
      <c r="F508" s="106"/>
      <c r="G508" s="106"/>
      <c r="H508" s="106"/>
      <c r="I508" s="106"/>
      <c r="J508" s="106"/>
    </row>
    <row r="509" spans="1:10" x14ac:dyDescent="0.2">
      <c r="A509" s="106"/>
      <c r="B509" s="106"/>
      <c r="C509" s="106"/>
      <c r="D509" s="106"/>
      <c r="F509" s="106"/>
      <c r="G509" s="106"/>
      <c r="H509" s="106"/>
      <c r="I509" s="106"/>
      <c r="J509" s="106"/>
    </row>
    <row r="510" spans="1:10" x14ac:dyDescent="0.2">
      <c r="A510" s="106"/>
      <c r="B510" s="106"/>
      <c r="C510" s="106"/>
      <c r="D510" s="106"/>
      <c r="F510" s="106"/>
      <c r="G510" s="106"/>
      <c r="H510" s="106"/>
      <c r="I510" s="106"/>
      <c r="J510" s="106"/>
    </row>
    <row r="511" spans="1:10" x14ac:dyDescent="0.2">
      <c r="A511" s="106"/>
      <c r="B511" s="106"/>
      <c r="C511" s="106"/>
      <c r="D511" s="106"/>
      <c r="F511" s="106"/>
      <c r="G511" s="106"/>
      <c r="H511" s="106"/>
      <c r="I511" s="106"/>
      <c r="J511" s="106"/>
    </row>
    <row r="512" spans="1:10" x14ac:dyDescent="0.2">
      <c r="A512" s="106"/>
      <c r="B512" s="106"/>
      <c r="C512" s="106"/>
      <c r="D512" s="106"/>
      <c r="F512" s="106"/>
      <c r="G512" s="106"/>
      <c r="H512" s="106"/>
    </row>
    <row r="513" spans="1:10" x14ac:dyDescent="0.2">
      <c r="A513" s="106"/>
      <c r="B513" s="106"/>
      <c r="C513" s="106"/>
      <c r="D513" s="106"/>
      <c r="F513" s="106"/>
      <c r="G513" s="106"/>
      <c r="H513" s="106"/>
      <c r="I513" s="106"/>
      <c r="J513" s="106"/>
    </row>
    <row r="514" spans="1:10" x14ac:dyDescent="0.2">
      <c r="A514" s="106"/>
      <c r="B514" s="106"/>
      <c r="C514" s="106"/>
      <c r="D514" s="106"/>
      <c r="F514" s="106"/>
      <c r="G514" s="106"/>
      <c r="H514" s="106"/>
      <c r="I514" s="106"/>
      <c r="J514" s="106"/>
    </row>
    <row r="515" spans="1:10" x14ac:dyDescent="0.2">
      <c r="A515" s="106"/>
      <c r="B515" s="106"/>
      <c r="C515" s="106"/>
      <c r="D515" s="106"/>
      <c r="F515" s="106"/>
      <c r="G515" s="106"/>
      <c r="H515" s="106"/>
      <c r="I515" s="106"/>
      <c r="J515" s="106"/>
    </row>
    <row r="516" spans="1:10" x14ac:dyDescent="0.2">
      <c r="A516" s="106"/>
      <c r="B516" s="106"/>
      <c r="C516" s="106"/>
      <c r="D516" s="106"/>
      <c r="F516" s="106"/>
      <c r="G516" s="106"/>
      <c r="H516" s="106"/>
    </row>
    <row r="517" spans="1:10" x14ac:dyDescent="0.2">
      <c r="A517" s="106"/>
      <c r="B517" s="106"/>
      <c r="C517" s="106"/>
      <c r="D517" s="106"/>
      <c r="F517" s="106"/>
      <c r="G517" s="106"/>
      <c r="H517" s="106"/>
    </row>
    <row r="518" spans="1:10" x14ac:dyDescent="0.2">
      <c r="A518" s="106"/>
      <c r="B518" s="106"/>
      <c r="C518" s="106"/>
      <c r="D518" s="106"/>
      <c r="F518" s="106"/>
      <c r="G518" s="106"/>
      <c r="H518" s="106"/>
    </row>
    <row r="519" spans="1:10" x14ac:dyDescent="0.2">
      <c r="A519" s="106"/>
      <c r="B519" s="106"/>
      <c r="C519" s="106"/>
      <c r="D519" s="106"/>
      <c r="F519" s="106"/>
      <c r="G519" s="106"/>
      <c r="H519" s="106"/>
      <c r="I519" s="106"/>
      <c r="J519" s="106"/>
    </row>
    <row r="520" spans="1:10" x14ac:dyDescent="0.2">
      <c r="A520" s="106"/>
      <c r="B520" s="106"/>
      <c r="C520" s="106"/>
      <c r="D520" s="106"/>
      <c r="F520" s="106"/>
      <c r="G520" s="106"/>
      <c r="H520" s="106"/>
      <c r="I520" s="106"/>
      <c r="J520" s="106"/>
    </row>
    <row r="521" spans="1:10" x14ac:dyDescent="0.2">
      <c r="A521" s="106"/>
      <c r="B521" s="106"/>
      <c r="C521" s="106"/>
      <c r="D521" s="106"/>
      <c r="F521" s="106"/>
      <c r="G521" s="106"/>
      <c r="H521" s="106"/>
      <c r="I521" s="106"/>
      <c r="J521" s="106"/>
    </row>
    <row r="522" spans="1:10" x14ac:dyDescent="0.2">
      <c r="A522" s="106"/>
      <c r="B522" s="106"/>
      <c r="C522" s="106"/>
      <c r="D522" s="106"/>
      <c r="F522" s="106"/>
      <c r="G522" s="106"/>
      <c r="H522" s="106"/>
      <c r="I522" s="106"/>
      <c r="J522" s="106"/>
    </row>
    <row r="523" spans="1:10" x14ac:dyDescent="0.2">
      <c r="A523" s="106"/>
      <c r="B523" s="106"/>
      <c r="C523" s="106"/>
      <c r="D523" s="106"/>
      <c r="F523" s="106"/>
      <c r="G523" s="106"/>
      <c r="H523" s="106"/>
      <c r="I523" s="106"/>
      <c r="J523" s="106"/>
    </row>
    <row r="524" spans="1:10" x14ac:dyDescent="0.2">
      <c r="A524" s="106"/>
      <c r="B524" s="106"/>
      <c r="C524" s="106"/>
      <c r="D524" s="106"/>
      <c r="F524" s="106"/>
      <c r="G524" s="106"/>
      <c r="H524" s="106"/>
      <c r="I524" s="106"/>
      <c r="J524" s="106"/>
    </row>
    <row r="525" spans="1:10" x14ac:dyDescent="0.2">
      <c r="A525" s="106"/>
      <c r="B525" s="106"/>
      <c r="C525" s="106"/>
      <c r="D525" s="106"/>
      <c r="F525" s="106"/>
      <c r="G525" s="106"/>
      <c r="H525" s="106"/>
    </row>
    <row r="526" spans="1:10" x14ac:dyDescent="0.2">
      <c r="A526" s="106"/>
      <c r="B526" s="106"/>
      <c r="C526" s="106"/>
      <c r="D526" s="106"/>
      <c r="F526" s="106"/>
      <c r="G526" s="106"/>
      <c r="H526" s="106"/>
      <c r="I526" s="106"/>
      <c r="J526" s="106"/>
    </row>
    <row r="527" spans="1:10" x14ac:dyDescent="0.2">
      <c r="A527" s="106"/>
      <c r="B527" s="106"/>
      <c r="C527" s="106"/>
      <c r="D527" s="106"/>
      <c r="F527" s="106"/>
      <c r="G527" s="106"/>
      <c r="H527" s="106"/>
      <c r="I527" s="106"/>
      <c r="J527" s="106"/>
    </row>
    <row r="528" spans="1:10" x14ac:dyDescent="0.2">
      <c r="A528" s="106"/>
      <c r="B528" s="106"/>
      <c r="C528" s="106"/>
      <c r="D528" s="106"/>
      <c r="F528" s="106"/>
      <c r="G528" s="106"/>
      <c r="H528" s="106"/>
      <c r="I528" s="106"/>
      <c r="J528" s="106"/>
    </row>
    <row r="529" spans="1:10" x14ac:dyDescent="0.2">
      <c r="A529" s="106"/>
      <c r="B529" s="106"/>
      <c r="C529" s="106"/>
      <c r="D529" s="106"/>
      <c r="F529" s="106"/>
      <c r="G529" s="106"/>
      <c r="H529" s="106"/>
      <c r="I529" s="106"/>
      <c r="J529" s="106"/>
    </row>
    <row r="530" spans="1:10" x14ac:dyDescent="0.2">
      <c r="A530" s="106"/>
      <c r="B530" s="106"/>
      <c r="C530" s="106"/>
      <c r="D530" s="106"/>
      <c r="F530" s="106"/>
      <c r="G530" s="106"/>
      <c r="H530" s="106"/>
      <c r="I530" s="106"/>
      <c r="J530" s="106"/>
    </row>
    <row r="531" spans="1:10" x14ac:dyDescent="0.2">
      <c r="A531" s="106"/>
      <c r="B531" s="106"/>
      <c r="C531" s="106"/>
      <c r="D531" s="106"/>
      <c r="F531" s="106"/>
      <c r="G531" s="106"/>
      <c r="H531" s="106"/>
    </row>
    <row r="532" spans="1:10" x14ac:dyDescent="0.2">
      <c r="A532" s="106"/>
      <c r="B532" s="106"/>
      <c r="C532" s="106"/>
      <c r="D532" s="106"/>
      <c r="F532" s="106"/>
      <c r="G532" s="106"/>
      <c r="H532" s="106"/>
    </row>
    <row r="533" spans="1:10" x14ac:dyDescent="0.2">
      <c r="A533" s="106"/>
      <c r="B533" s="106"/>
      <c r="C533" s="106"/>
      <c r="D533" s="106"/>
      <c r="F533" s="106"/>
      <c r="G533" s="106"/>
      <c r="H533" s="106"/>
    </row>
    <row r="534" spans="1:10" x14ac:dyDescent="0.2">
      <c r="A534" s="106"/>
      <c r="B534" s="106"/>
      <c r="C534" s="106"/>
      <c r="D534" s="106"/>
      <c r="F534" s="106"/>
      <c r="G534" s="106"/>
      <c r="H534" s="106"/>
    </row>
    <row r="535" spans="1:10" x14ac:dyDescent="0.2">
      <c r="A535" s="106"/>
      <c r="B535" s="106"/>
      <c r="C535" s="106"/>
      <c r="D535" s="106"/>
      <c r="F535" s="106"/>
      <c r="G535" s="106"/>
      <c r="H535" s="106"/>
    </row>
    <row r="536" spans="1:10" x14ac:dyDescent="0.2">
      <c r="A536" s="106"/>
      <c r="B536" s="106"/>
      <c r="C536" s="106"/>
      <c r="D536" s="106"/>
      <c r="F536" s="106"/>
      <c r="G536" s="106"/>
      <c r="H536" s="106"/>
      <c r="I536" s="106"/>
      <c r="J536" s="106"/>
    </row>
    <row r="537" spans="1:10" x14ac:dyDescent="0.2">
      <c r="A537" s="106"/>
      <c r="B537" s="106"/>
      <c r="C537" s="106"/>
      <c r="D537" s="106"/>
      <c r="F537" s="106"/>
      <c r="G537" s="106"/>
      <c r="H537" s="106"/>
      <c r="I537" s="106"/>
      <c r="J537" s="106"/>
    </row>
    <row r="538" spans="1:10" x14ac:dyDescent="0.2">
      <c r="A538" s="106"/>
      <c r="B538" s="106"/>
      <c r="C538" s="106"/>
      <c r="D538" s="106"/>
      <c r="F538" s="106"/>
      <c r="G538" s="106"/>
      <c r="H538" s="106"/>
    </row>
    <row r="539" spans="1:10" x14ac:dyDescent="0.2">
      <c r="A539" s="106"/>
      <c r="B539" s="106"/>
      <c r="C539" s="106"/>
      <c r="D539" s="106"/>
      <c r="F539" s="106"/>
      <c r="G539" s="106"/>
      <c r="H539" s="106"/>
    </row>
    <row r="540" spans="1:10" x14ac:dyDescent="0.2">
      <c r="A540" s="106"/>
      <c r="B540" s="106"/>
      <c r="C540" s="106"/>
      <c r="D540" s="106"/>
      <c r="F540" s="106"/>
      <c r="G540" s="106"/>
      <c r="H540" s="106"/>
    </row>
    <row r="541" spans="1:10" x14ac:dyDescent="0.2">
      <c r="A541" s="106"/>
      <c r="B541" s="106"/>
      <c r="C541" s="106"/>
      <c r="D541" s="106"/>
      <c r="F541" s="106"/>
      <c r="G541" s="106"/>
      <c r="H541" s="106"/>
    </row>
    <row r="542" spans="1:10" x14ac:dyDescent="0.2">
      <c r="A542" s="106"/>
      <c r="B542" s="106"/>
      <c r="C542" s="106"/>
      <c r="D542" s="106"/>
      <c r="F542" s="106"/>
      <c r="G542" s="106"/>
      <c r="H542" s="106"/>
    </row>
    <row r="543" spans="1:10" x14ac:dyDescent="0.2">
      <c r="A543" s="106"/>
      <c r="B543" s="106"/>
      <c r="C543" s="106"/>
      <c r="D543" s="106"/>
      <c r="F543" s="106"/>
      <c r="G543" s="106"/>
      <c r="H543" s="106"/>
    </row>
    <row r="544" spans="1:10" x14ac:dyDescent="0.2">
      <c r="A544" s="106"/>
      <c r="B544" s="106"/>
      <c r="C544" s="106"/>
      <c r="D544" s="106"/>
      <c r="F544" s="106"/>
      <c r="G544" s="106"/>
      <c r="H544" s="106"/>
    </row>
    <row r="545" spans="1:10" x14ac:dyDescent="0.2">
      <c r="A545" s="106"/>
      <c r="B545" s="106"/>
      <c r="C545" s="106"/>
      <c r="D545" s="106"/>
      <c r="F545" s="106"/>
      <c r="G545" s="106"/>
      <c r="H545" s="106"/>
    </row>
    <row r="546" spans="1:10" x14ac:dyDescent="0.2">
      <c r="A546" s="106"/>
      <c r="B546" s="106"/>
      <c r="C546" s="106"/>
      <c r="D546" s="106"/>
      <c r="F546" s="106"/>
      <c r="G546" s="106"/>
      <c r="H546" s="106"/>
    </row>
    <row r="547" spans="1:10" x14ac:dyDescent="0.2">
      <c r="A547" s="106"/>
      <c r="B547" s="106"/>
      <c r="C547" s="106"/>
      <c r="D547" s="106"/>
      <c r="F547" s="106"/>
      <c r="G547" s="106"/>
      <c r="H547" s="106"/>
    </row>
    <row r="548" spans="1:10" x14ac:dyDescent="0.2">
      <c r="A548" s="106"/>
      <c r="B548" s="106"/>
      <c r="C548" s="106"/>
      <c r="D548" s="106"/>
      <c r="F548" s="106"/>
      <c r="G548" s="106"/>
      <c r="H548" s="106"/>
    </row>
    <row r="549" spans="1:10" x14ac:dyDescent="0.2">
      <c r="A549" s="106"/>
      <c r="B549" s="106"/>
      <c r="C549" s="106"/>
      <c r="D549" s="106"/>
      <c r="F549" s="106"/>
      <c r="G549" s="106"/>
      <c r="H549" s="106"/>
    </row>
    <row r="550" spans="1:10" x14ac:dyDescent="0.2">
      <c r="A550" s="106"/>
      <c r="B550" s="106"/>
      <c r="C550" s="106"/>
      <c r="D550" s="106"/>
      <c r="F550" s="106"/>
      <c r="G550" s="106"/>
      <c r="H550" s="106"/>
    </row>
    <row r="551" spans="1:10" x14ac:dyDescent="0.2">
      <c r="A551" s="106"/>
      <c r="B551" s="106"/>
      <c r="C551" s="106"/>
      <c r="D551" s="106"/>
      <c r="F551" s="106"/>
      <c r="G551" s="106"/>
      <c r="H551" s="106"/>
    </row>
    <row r="552" spans="1:10" x14ac:dyDescent="0.2">
      <c r="A552" s="106"/>
      <c r="B552" s="106"/>
      <c r="C552" s="106"/>
      <c r="D552" s="106"/>
      <c r="F552" s="106"/>
      <c r="G552" s="106"/>
      <c r="H552" s="106"/>
    </row>
    <row r="553" spans="1:10" x14ac:dyDescent="0.2">
      <c r="A553" s="106"/>
      <c r="B553" s="106"/>
      <c r="C553" s="106"/>
      <c r="D553" s="106"/>
      <c r="F553" s="106"/>
      <c r="G553" s="106"/>
      <c r="H553" s="106"/>
    </row>
    <row r="554" spans="1:10" x14ac:dyDescent="0.2">
      <c r="A554" s="106"/>
      <c r="B554" s="106"/>
      <c r="C554" s="106"/>
      <c r="D554" s="106"/>
      <c r="F554" s="106"/>
      <c r="G554" s="106"/>
      <c r="H554" s="106"/>
    </row>
    <row r="555" spans="1:10" x14ac:dyDescent="0.2">
      <c r="A555" s="106"/>
      <c r="B555" s="106"/>
      <c r="C555" s="106"/>
      <c r="D555" s="106"/>
      <c r="F555" s="106"/>
      <c r="G555" s="106"/>
      <c r="H555" s="106"/>
    </row>
    <row r="556" spans="1:10" x14ac:dyDescent="0.2">
      <c r="A556" s="106"/>
      <c r="B556" s="106"/>
      <c r="C556" s="106"/>
      <c r="D556" s="106"/>
      <c r="F556" s="106"/>
      <c r="G556" s="106"/>
      <c r="H556" s="106"/>
      <c r="I556" s="106"/>
      <c r="J556" s="106"/>
    </row>
    <row r="557" spans="1:10" x14ac:dyDescent="0.2">
      <c r="A557" s="106"/>
      <c r="B557" s="106"/>
      <c r="C557" s="106"/>
      <c r="D557" s="106"/>
      <c r="F557" s="106"/>
      <c r="G557" s="106"/>
      <c r="H557" s="106"/>
      <c r="I557" s="106"/>
      <c r="J557" s="106"/>
    </row>
    <row r="558" spans="1:10" x14ac:dyDescent="0.2">
      <c r="A558" s="106"/>
      <c r="B558" s="106"/>
      <c r="C558" s="106"/>
      <c r="D558" s="106"/>
      <c r="F558" s="106"/>
      <c r="G558" s="106"/>
      <c r="H558" s="106"/>
      <c r="I558" s="106"/>
      <c r="J558" s="106"/>
    </row>
    <row r="559" spans="1:10" x14ac:dyDescent="0.2">
      <c r="A559" s="106"/>
      <c r="B559" s="106"/>
      <c r="C559" s="106"/>
      <c r="D559" s="106"/>
      <c r="F559" s="106"/>
      <c r="G559" s="106"/>
      <c r="H559" s="106"/>
    </row>
    <row r="560" spans="1:10" x14ac:dyDescent="0.2">
      <c r="A560" s="106"/>
      <c r="B560" s="106"/>
      <c r="C560" s="106"/>
      <c r="D560" s="106"/>
      <c r="F560" s="106"/>
      <c r="G560" s="106"/>
      <c r="H560" s="106"/>
    </row>
    <row r="561" spans="1:10" x14ac:dyDescent="0.2">
      <c r="A561" s="106"/>
      <c r="B561" s="106"/>
      <c r="C561" s="106"/>
      <c r="D561" s="106"/>
      <c r="F561" s="106"/>
      <c r="G561" s="106"/>
      <c r="H561" s="106"/>
    </row>
    <row r="562" spans="1:10" x14ac:dyDescent="0.2">
      <c r="A562" s="106"/>
      <c r="B562" s="106"/>
      <c r="C562" s="106"/>
      <c r="D562" s="106"/>
      <c r="F562" s="106"/>
      <c r="G562" s="106"/>
      <c r="H562" s="106"/>
    </row>
    <row r="563" spans="1:10" x14ac:dyDescent="0.2">
      <c r="A563" s="106"/>
      <c r="B563" s="106"/>
      <c r="C563" s="106"/>
      <c r="D563" s="106"/>
      <c r="F563" s="106"/>
      <c r="G563" s="106"/>
      <c r="H563" s="106"/>
    </row>
    <row r="564" spans="1:10" x14ac:dyDescent="0.2">
      <c r="A564" s="106"/>
      <c r="B564" s="106"/>
      <c r="C564" s="106"/>
      <c r="D564" s="106"/>
      <c r="F564" s="106"/>
      <c r="G564" s="106"/>
      <c r="H564" s="106"/>
    </row>
    <row r="565" spans="1:10" x14ac:dyDescent="0.2">
      <c r="A565" s="106"/>
      <c r="B565" s="106"/>
      <c r="C565" s="106"/>
      <c r="D565" s="106"/>
      <c r="F565" s="106"/>
      <c r="G565" s="106"/>
      <c r="H565" s="106"/>
    </row>
    <row r="566" spans="1:10" x14ac:dyDescent="0.2">
      <c r="A566" s="106"/>
      <c r="B566" s="106"/>
      <c r="C566" s="106"/>
      <c r="D566" s="106"/>
      <c r="F566" s="106"/>
      <c r="G566" s="106"/>
      <c r="H566" s="106"/>
    </row>
    <row r="567" spans="1:10" x14ac:dyDescent="0.2">
      <c r="A567" s="106"/>
      <c r="B567" s="106"/>
      <c r="C567" s="106"/>
      <c r="D567" s="106"/>
      <c r="F567" s="106"/>
      <c r="G567" s="106"/>
      <c r="H567" s="106"/>
    </row>
    <row r="568" spans="1:10" x14ac:dyDescent="0.2">
      <c r="A568" s="106"/>
      <c r="B568" s="106"/>
      <c r="C568" s="106"/>
      <c r="D568" s="106"/>
      <c r="F568" s="106"/>
      <c r="G568" s="106"/>
      <c r="H568" s="106"/>
    </row>
    <row r="569" spans="1:10" x14ac:dyDescent="0.2">
      <c r="A569" s="106"/>
      <c r="B569" s="106"/>
      <c r="C569" s="106"/>
      <c r="D569" s="106"/>
      <c r="F569" s="106"/>
      <c r="G569" s="106"/>
      <c r="H569" s="106"/>
      <c r="I569" s="106"/>
      <c r="J569" s="106"/>
    </row>
    <row r="570" spans="1:10" x14ac:dyDescent="0.2">
      <c r="A570" s="106"/>
      <c r="B570" s="106"/>
      <c r="C570" s="106"/>
      <c r="D570" s="106"/>
      <c r="F570" s="106"/>
      <c r="G570" s="106"/>
      <c r="H570" s="106"/>
      <c r="I570" s="106"/>
      <c r="J570" s="106"/>
    </row>
    <row r="571" spans="1:10" x14ac:dyDescent="0.2">
      <c r="A571" s="106"/>
      <c r="B571" s="106"/>
      <c r="C571" s="106"/>
      <c r="D571" s="106"/>
      <c r="F571" s="106"/>
      <c r="G571" s="106"/>
      <c r="H571" s="106"/>
    </row>
    <row r="572" spans="1:10" x14ac:dyDescent="0.2">
      <c r="A572" s="106"/>
      <c r="B572" s="106"/>
      <c r="C572" s="106"/>
      <c r="D572" s="106"/>
      <c r="F572" s="106"/>
      <c r="G572" s="106"/>
      <c r="H572" s="106"/>
      <c r="I572" s="106"/>
      <c r="J572" s="106"/>
    </row>
    <row r="573" spans="1:10" x14ac:dyDescent="0.2">
      <c r="A573" s="106"/>
      <c r="B573" s="106"/>
      <c r="C573" s="106"/>
      <c r="D573" s="106"/>
      <c r="F573" s="106"/>
      <c r="G573" s="106"/>
      <c r="H573" s="106"/>
    </row>
    <row r="574" spans="1:10" x14ac:dyDescent="0.2">
      <c r="A574" s="106"/>
      <c r="B574" s="106"/>
      <c r="C574" s="106"/>
      <c r="D574" s="106"/>
      <c r="F574" s="106"/>
      <c r="G574" s="106"/>
      <c r="H574" s="106"/>
      <c r="I574" s="106"/>
      <c r="J574" s="106"/>
    </row>
    <row r="575" spans="1:10" x14ac:dyDescent="0.2">
      <c r="A575" s="106"/>
      <c r="B575" s="106"/>
      <c r="C575" s="106"/>
      <c r="D575" s="106"/>
      <c r="F575" s="106"/>
      <c r="G575" s="106"/>
      <c r="H575" s="106"/>
    </row>
    <row r="576" spans="1:10" x14ac:dyDescent="0.2">
      <c r="A576" s="106"/>
      <c r="B576" s="106"/>
      <c r="C576" s="106"/>
      <c r="D576" s="106"/>
      <c r="F576" s="106"/>
      <c r="G576" s="106"/>
      <c r="H576" s="106"/>
    </row>
    <row r="577" spans="1:10" x14ac:dyDescent="0.2">
      <c r="A577" s="106"/>
      <c r="B577" s="106"/>
      <c r="C577" s="106"/>
      <c r="D577" s="106"/>
      <c r="F577" s="106"/>
      <c r="G577" s="106"/>
      <c r="H577" s="106"/>
    </row>
    <row r="578" spans="1:10" x14ac:dyDescent="0.2">
      <c r="A578" s="106"/>
      <c r="B578" s="106"/>
      <c r="C578" s="106"/>
      <c r="D578" s="106"/>
      <c r="F578" s="106"/>
      <c r="G578" s="106"/>
      <c r="H578" s="106"/>
    </row>
    <row r="579" spans="1:10" x14ac:dyDescent="0.2">
      <c r="A579" s="106"/>
      <c r="B579" s="106"/>
      <c r="C579" s="106"/>
      <c r="D579" s="106"/>
      <c r="F579" s="106"/>
      <c r="G579" s="106"/>
      <c r="H579" s="106"/>
    </row>
    <row r="580" spans="1:10" x14ac:dyDescent="0.2">
      <c r="A580" s="106"/>
      <c r="B580" s="106"/>
      <c r="C580" s="106"/>
      <c r="D580" s="106"/>
      <c r="F580" s="106"/>
      <c r="G580" s="106"/>
      <c r="H580" s="106"/>
    </row>
    <row r="581" spans="1:10" x14ac:dyDescent="0.2">
      <c r="A581" s="106"/>
      <c r="B581" s="106"/>
      <c r="C581" s="106"/>
      <c r="D581" s="106"/>
      <c r="F581" s="106"/>
      <c r="G581" s="106"/>
      <c r="H581" s="106"/>
    </row>
    <row r="582" spans="1:10" x14ac:dyDescent="0.2">
      <c r="A582" s="106"/>
      <c r="B582" s="106"/>
      <c r="C582" s="106"/>
      <c r="D582" s="106"/>
      <c r="F582" s="106"/>
      <c r="G582" s="106"/>
      <c r="H582" s="106"/>
    </row>
    <row r="583" spans="1:10" x14ac:dyDescent="0.2">
      <c r="A583" s="106"/>
      <c r="B583" s="106"/>
      <c r="C583" s="106"/>
      <c r="D583" s="106"/>
      <c r="F583" s="106"/>
      <c r="G583" s="106"/>
      <c r="H583" s="106"/>
    </row>
    <row r="584" spans="1:10" x14ac:dyDescent="0.2">
      <c r="A584" s="106"/>
      <c r="B584" s="106"/>
      <c r="C584" s="106"/>
      <c r="D584" s="106"/>
      <c r="F584" s="106"/>
      <c r="G584" s="106"/>
      <c r="H584" s="106"/>
    </row>
    <row r="585" spans="1:10" x14ac:dyDescent="0.2">
      <c r="A585" s="106"/>
      <c r="B585" s="106"/>
      <c r="C585" s="106"/>
      <c r="D585" s="106"/>
      <c r="F585" s="106"/>
      <c r="G585" s="106"/>
      <c r="H585" s="106"/>
    </row>
    <row r="586" spans="1:10" x14ac:dyDescent="0.2">
      <c r="A586" s="106"/>
      <c r="B586" s="106"/>
      <c r="C586" s="106"/>
      <c r="D586" s="106"/>
      <c r="F586" s="106"/>
      <c r="G586" s="106"/>
      <c r="H586" s="106"/>
      <c r="I586" s="106"/>
      <c r="J586" s="106"/>
    </row>
    <row r="587" spans="1:10" x14ac:dyDescent="0.2">
      <c r="A587" s="106"/>
      <c r="B587" s="106"/>
      <c r="C587" s="106"/>
      <c r="D587" s="106"/>
      <c r="F587" s="106"/>
      <c r="G587" s="106"/>
      <c r="H587" s="106"/>
    </row>
    <row r="588" spans="1:10" x14ac:dyDescent="0.2">
      <c r="A588" s="106"/>
      <c r="B588" s="106"/>
      <c r="C588" s="106"/>
      <c r="D588" s="106"/>
      <c r="F588" s="106"/>
      <c r="G588" s="106"/>
      <c r="H588" s="106"/>
      <c r="I588" s="106"/>
      <c r="J588" s="106"/>
    </row>
    <row r="589" spans="1:10" x14ac:dyDescent="0.2">
      <c r="A589" s="106"/>
      <c r="B589" s="106"/>
      <c r="C589" s="106"/>
      <c r="D589" s="106"/>
      <c r="F589" s="106"/>
      <c r="G589" s="106"/>
      <c r="H589" s="106"/>
      <c r="I589" s="106"/>
      <c r="J589" s="106"/>
    </row>
    <row r="590" spans="1:10" x14ac:dyDescent="0.2">
      <c r="A590" s="106"/>
      <c r="B590" s="106"/>
      <c r="C590" s="106"/>
      <c r="D590" s="106"/>
      <c r="F590" s="106"/>
      <c r="G590" s="106"/>
      <c r="H590" s="106"/>
      <c r="I590" s="106"/>
      <c r="J590" s="106"/>
    </row>
    <row r="591" spans="1:10" x14ac:dyDescent="0.2">
      <c r="A591" s="106"/>
      <c r="B591" s="106"/>
      <c r="C591" s="106"/>
      <c r="D591" s="106"/>
      <c r="F591" s="106"/>
      <c r="G591" s="106"/>
      <c r="H591" s="106"/>
      <c r="I591" s="106"/>
      <c r="J591" s="106"/>
    </row>
    <row r="592" spans="1:10" x14ac:dyDescent="0.2">
      <c r="A592" s="106"/>
      <c r="B592" s="106"/>
      <c r="C592" s="106"/>
      <c r="D592" s="106"/>
      <c r="F592" s="106"/>
      <c r="G592" s="106"/>
      <c r="H592" s="106"/>
      <c r="I592" s="106"/>
      <c r="J592" s="106"/>
    </row>
    <row r="593" spans="1:10" x14ac:dyDescent="0.2">
      <c r="A593" s="106"/>
      <c r="B593" s="106"/>
      <c r="C593" s="106"/>
      <c r="D593" s="106"/>
      <c r="F593" s="106"/>
      <c r="G593" s="106"/>
      <c r="H593" s="106"/>
      <c r="I593" s="106"/>
      <c r="J593" s="106"/>
    </row>
    <row r="594" spans="1:10" x14ac:dyDescent="0.2">
      <c r="A594" s="106"/>
      <c r="B594" s="106"/>
      <c r="C594" s="106"/>
      <c r="D594" s="106"/>
      <c r="F594" s="106"/>
      <c r="G594" s="106"/>
      <c r="H594" s="106"/>
      <c r="I594" s="106"/>
      <c r="J594" s="106"/>
    </row>
    <row r="595" spans="1:10" x14ac:dyDescent="0.2">
      <c r="A595" s="106"/>
      <c r="B595" s="106"/>
      <c r="C595" s="106"/>
      <c r="D595" s="106"/>
      <c r="F595" s="106"/>
      <c r="G595" s="106"/>
      <c r="H595" s="106"/>
      <c r="I595" s="106"/>
      <c r="J595" s="106"/>
    </row>
    <row r="596" spans="1:10" x14ac:dyDescent="0.2">
      <c r="A596" s="106"/>
      <c r="B596" s="106"/>
      <c r="C596" s="106"/>
      <c r="D596" s="106"/>
      <c r="F596" s="106"/>
      <c r="G596" s="106"/>
      <c r="H596" s="106"/>
    </row>
    <row r="597" spans="1:10" x14ac:dyDescent="0.2">
      <c r="A597" s="106"/>
      <c r="B597" s="106"/>
      <c r="C597" s="106"/>
      <c r="D597" s="106"/>
      <c r="F597" s="106"/>
      <c r="G597" s="106"/>
      <c r="H597" s="106"/>
    </row>
    <row r="598" spans="1:10" x14ac:dyDescent="0.2">
      <c r="A598" s="106"/>
      <c r="B598" s="106"/>
      <c r="C598" s="106"/>
      <c r="D598" s="106"/>
      <c r="F598" s="106"/>
      <c r="G598" s="106"/>
      <c r="H598" s="106"/>
    </row>
    <row r="599" spans="1:10" x14ac:dyDescent="0.2">
      <c r="A599" s="106"/>
      <c r="B599" s="106"/>
      <c r="C599" s="106"/>
      <c r="D599" s="106"/>
      <c r="F599" s="106"/>
      <c r="G599" s="106"/>
      <c r="H599" s="106"/>
    </row>
    <row r="600" spans="1:10" x14ac:dyDescent="0.2">
      <c r="A600" s="106"/>
      <c r="B600" s="106"/>
      <c r="C600" s="106"/>
      <c r="D600" s="106"/>
      <c r="F600" s="106"/>
      <c r="G600" s="106"/>
      <c r="H600" s="106"/>
    </row>
    <row r="601" spans="1:10" x14ac:dyDescent="0.2">
      <c r="A601" s="106"/>
      <c r="B601" s="106"/>
      <c r="C601" s="106"/>
      <c r="D601" s="106"/>
      <c r="F601" s="106"/>
      <c r="G601" s="106"/>
      <c r="H601" s="106"/>
    </row>
    <row r="602" spans="1:10" x14ac:dyDescent="0.2">
      <c r="A602" s="106"/>
      <c r="B602" s="106"/>
      <c r="C602" s="106"/>
      <c r="D602" s="106"/>
      <c r="F602" s="106"/>
      <c r="G602" s="106"/>
      <c r="H602" s="106"/>
    </row>
    <row r="603" spans="1:10" x14ac:dyDescent="0.2">
      <c r="A603" s="106"/>
      <c r="B603" s="106"/>
      <c r="C603" s="106"/>
      <c r="D603" s="106"/>
      <c r="F603" s="106"/>
      <c r="G603" s="106"/>
      <c r="H603" s="106"/>
    </row>
    <row r="604" spans="1:10" x14ac:dyDescent="0.2">
      <c r="A604" s="106"/>
      <c r="B604" s="106"/>
      <c r="C604" s="106"/>
      <c r="D604" s="106"/>
      <c r="F604" s="106"/>
      <c r="G604" s="106"/>
      <c r="H604" s="106"/>
      <c r="I604" s="106"/>
      <c r="J604" s="106"/>
    </row>
    <row r="605" spans="1:10" x14ac:dyDescent="0.2">
      <c r="A605" s="106"/>
      <c r="B605" s="106"/>
      <c r="C605" s="106"/>
      <c r="D605" s="106"/>
      <c r="F605" s="106"/>
      <c r="G605" s="106"/>
      <c r="H605" s="106"/>
      <c r="I605" s="106"/>
      <c r="J605" s="106"/>
    </row>
    <row r="606" spans="1:10" x14ac:dyDescent="0.2">
      <c r="A606" s="106"/>
      <c r="B606" s="106"/>
      <c r="C606" s="106"/>
      <c r="D606" s="106"/>
      <c r="F606" s="106"/>
      <c r="G606" s="106"/>
      <c r="H606" s="106"/>
    </row>
    <row r="607" spans="1:10" x14ac:dyDescent="0.2">
      <c r="A607" s="106"/>
      <c r="B607" s="106"/>
      <c r="C607" s="106"/>
      <c r="D607" s="106"/>
      <c r="F607" s="106"/>
      <c r="G607" s="106"/>
      <c r="H607" s="106"/>
    </row>
    <row r="608" spans="1:10" x14ac:dyDescent="0.2">
      <c r="A608" s="106"/>
      <c r="B608" s="106"/>
      <c r="C608" s="106"/>
      <c r="D608" s="106"/>
      <c r="F608" s="106"/>
      <c r="G608" s="106"/>
      <c r="H608" s="106"/>
    </row>
    <row r="609" spans="1:10" x14ac:dyDescent="0.2">
      <c r="A609" s="106"/>
      <c r="B609" s="106"/>
      <c r="C609" s="106"/>
      <c r="D609" s="106"/>
      <c r="F609" s="106"/>
      <c r="G609" s="106"/>
      <c r="H609" s="106"/>
      <c r="I609" s="106"/>
      <c r="J609" s="106"/>
    </row>
    <row r="610" spans="1:10" x14ac:dyDescent="0.2">
      <c r="A610" s="106"/>
      <c r="B610" s="106"/>
      <c r="C610" s="106"/>
      <c r="D610" s="106"/>
      <c r="F610" s="106"/>
      <c r="G610" s="106"/>
      <c r="H610" s="106"/>
      <c r="I610" s="106"/>
      <c r="J610" s="106"/>
    </row>
    <row r="611" spans="1:10" x14ac:dyDescent="0.2">
      <c r="A611" s="106"/>
      <c r="B611" s="106"/>
      <c r="C611" s="106"/>
      <c r="D611" s="106"/>
      <c r="F611" s="106"/>
      <c r="G611" s="106"/>
      <c r="H611" s="106"/>
    </row>
    <row r="612" spans="1:10" x14ac:dyDescent="0.2">
      <c r="A612" s="106"/>
      <c r="B612" s="106"/>
      <c r="C612" s="106"/>
      <c r="D612" s="106"/>
      <c r="F612" s="106"/>
      <c r="G612" s="106"/>
      <c r="H612" s="106"/>
      <c r="I612" s="106"/>
      <c r="J612" s="106"/>
    </row>
    <row r="613" spans="1:10" x14ac:dyDescent="0.2">
      <c r="A613" s="106"/>
      <c r="B613" s="106"/>
      <c r="C613" s="106"/>
      <c r="D613" s="106"/>
      <c r="F613" s="106"/>
      <c r="G613" s="106"/>
      <c r="H613" s="106"/>
    </row>
    <row r="614" spans="1:10" x14ac:dyDescent="0.2">
      <c r="A614" s="106"/>
      <c r="B614" s="106"/>
      <c r="C614" s="106"/>
      <c r="D614" s="106"/>
      <c r="F614" s="106"/>
      <c r="G614" s="106"/>
      <c r="H614" s="106"/>
    </row>
    <row r="615" spans="1:10" x14ac:dyDescent="0.2">
      <c r="A615" s="106"/>
      <c r="B615" s="106"/>
      <c r="C615" s="106"/>
      <c r="D615" s="106"/>
      <c r="F615" s="106"/>
      <c r="G615" s="106"/>
      <c r="H615" s="106"/>
    </row>
    <row r="616" spans="1:10" x14ac:dyDescent="0.2">
      <c r="A616" s="106"/>
      <c r="B616" s="106"/>
      <c r="C616" s="106"/>
      <c r="D616" s="106"/>
      <c r="F616" s="106"/>
      <c r="G616" s="106"/>
      <c r="H616" s="106"/>
    </row>
    <row r="617" spans="1:10" x14ac:dyDescent="0.2">
      <c r="A617" s="106"/>
      <c r="B617" s="106"/>
      <c r="C617" s="106"/>
      <c r="D617" s="106"/>
      <c r="F617" s="106"/>
      <c r="G617" s="106"/>
      <c r="H617" s="106"/>
    </row>
    <row r="618" spans="1:10" x14ac:dyDescent="0.2">
      <c r="A618" s="106"/>
      <c r="B618" s="106"/>
      <c r="C618" s="106"/>
      <c r="D618" s="106"/>
      <c r="F618" s="106"/>
      <c r="G618" s="106"/>
      <c r="H618" s="106"/>
    </row>
    <row r="619" spans="1:10" x14ac:dyDescent="0.2">
      <c r="A619" s="106"/>
      <c r="B619" s="106"/>
      <c r="C619" s="106"/>
      <c r="D619" s="106"/>
      <c r="F619" s="106"/>
      <c r="G619" s="106"/>
      <c r="H619" s="106"/>
      <c r="I619" s="106"/>
      <c r="J619" s="106"/>
    </row>
    <row r="620" spans="1:10" x14ac:dyDescent="0.2">
      <c r="A620" s="106"/>
      <c r="B620" s="106"/>
      <c r="C620" s="106"/>
      <c r="D620" s="106"/>
      <c r="F620" s="106"/>
      <c r="G620" s="106"/>
      <c r="H620" s="106"/>
      <c r="I620" s="106"/>
      <c r="J620" s="106"/>
    </row>
    <row r="621" spans="1:10" x14ac:dyDescent="0.2">
      <c r="A621" s="106"/>
      <c r="B621" s="106"/>
      <c r="C621" s="106"/>
      <c r="D621" s="106"/>
      <c r="F621" s="106"/>
      <c r="G621" s="106"/>
      <c r="H621" s="106"/>
    </row>
    <row r="622" spans="1:10" x14ac:dyDescent="0.2">
      <c r="A622" s="106"/>
      <c r="B622" s="106"/>
      <c r="C622" s="106"/>
      <c r="D622" s="106"/>
      <c r="F622" s="106"/>
      <c r="G622" s="106"/>
      <c r="H622" s="106"/>
      <c r="I622" s="106"/>
      <c r="J622" s="106"/>
    </row>
    <row r="623" spans="1:10" x14ac:dyDescent="0.2">
      <c r="A623" s="106"/>
      <c r="B623" s="106"/>
      <c r="C623" s="106"/>
      <c r="D623" s="106"/>
      <c r="F623" s="106"/>
      <c r="G623" s="106"/>
      <c r="H623" s="106"/>
      <c r="I623" s="106"/>
      <c r="J623" s="106"/>
    </row>
    <row r="624" spans="1:10" x14ac:dyDescent="0.2">
      <c r="A624" s="106"/>
      <c r="B624" s="106"/>
      <c r="C624" s="106"/>
      <c r="D624" s="106"/>
      <c r="F624" s="106"/>
      <c r="G624" s="106"/>
      <c r="H624" s="106"/>
      <c r="I624" s="106"/>
      <c r="J624" s="106"/>
    </row>
    <row r="625" spans="1:10" x14ac:dyDescent="0.2">
      <c r="A625" s="106"/>
      <c r="B625" s="106"/>
      <c r="C625" s="106"/>
      <c r="D625" s="106"/>
      <c r="F625" s="106"/>
      <c r="G625" s="106"/>
      <c r="H625" s="106"/>
      <c r="I625" s="106"/>
      <c r="J625" s="106"/>
    </row>
    <row r="626" spans="1:10" x14ac:dyDescent="0.2">
      <c r="A626" s="106"/>
      <c r="B626" s="106"/>
      <c r="C626" s="106"/>
      <c r="D626" s="106"/>
      <c r="F626" s="106"/>
      <c r="G626" s="106"/>
      <c r="H626" s="106"/>
    </row>
    <row r="627" spans="1:10" x14ac:dyDescent="0.2">
      <c r="A627" s="106"/>
      <c r="B627" s="106"/>
      <c r="C627" s="106"/>
      <c r="D627" s="106"/>
      <c r="F627" s="106"/>
      <c r="G627" s="106"/>
      <c r="H627" s="106"/>
      <c r="I627" s="106"/>
      <c r="J627" s="106"/>
    </row>
    <row r="628" spans="1:10" x14ac:dyDescent="0.2">
      <c r="A628" s="106"/>
      <c r="B628" s="106"/>
      <c r="C628" s="106"/>
      <c r="D628" s="106"/>
      <c r="F628" s="106"/>
      <c r="G628" s="106"/>
      <c r="H628" s="106"/>
    </row>
    <row r="629" spans="1:10" x14ac:dyDescent="0.2">
      <c r="A629" s="106"/>
      <c r="B629" s="106"/>
      <c r="C629" s="106"/>
      <c r="D629" s="106"/>
      <c r="F629" s="106"/>
      <c r="G629" s="106"/>
      <c r="H629" s="106"/>
    </row>
    <row r="630" spans="1:10" x14ac:dyDescent="0.2">
      <c r="A630" s="106"/>
      <c r="B630" s="106"/>
      <c r="C630" s="106"/>
      <c r="D630" s="106"/>
      <c r="F630" s="106"/>
      <c r="G630" s="106"/>
      <c r="H630" s="106"/>
    </row>
    <row r="631" spans="1:10" x14ac:dyDescent="0.2">
      <c r="A631" s="106"/>
      <c r="B631" s="106"/>
      <c r="C631" s="106"/>
      <c r="D631" s="106"/>
      <c r="F631" s="106"/>
      <c r="G631" s="106"/>
      <c r="H631" s="106"/>
      <c r="I631" s="106"/>
      <c r="J631" s="106"/>
    </row>
    <row r="632" spans="1:10" x14ac:dyDescent="0.2">
      <c r="A632" s="106"/>
      <c r="B632" s="106"/>
      <c r="C632" s="106"/>
      <c r="D632" s="106"/>
      <c r="F632" s="106"/>
      <c r="G632" s="106"/>
      <c r="H632" s="106"/>
      <c r="I632" s="106"/>
      <c r="J632" s="106"/>
    </row>
    <row r="633" spans="1:10" x14ac:dyDescent="0.2">
      <c r="A633" s="106"/>
      <c r="B633" s="106"/>
      <c r="C633" s="106"/>
      <c r="D633" s="106"/>
      <c r="F633" s="106"/>
      <c r="G633" s="106"/>
      <c r="H633" s="106"/>
      <c r="I633" s="106"/>
      <c r="J633" s="106"/>
    </row>
    <row r="634" spans="1:10" x14ac:dyDescent="0.2">
      <c r="A634" s="106"/>
      <c r="B634" s="106"/>
      <c r="C634" s="106"/>
      <c r="D634" s="106"/>
      <c r="F634" s="106"/>
      <c r="G634" s="106"/>
      <c r="H634" s="106"/>
    </row>
    <row r="635" spans="1:10" x14ac:dyDescent="0.2">
      <c r="A635" s="106"/>
      <c r="B635" s="106"/>
      <c r="C635" s="106"/>
      <c r="D635" s="106"/>
      <c r="F635" s="106"/>
      <c r="G635" s="106"/>
      <c r="H635" s="106"/>
      <c r="I635" s="106"/>
      <c r="J635" s="106"/>
    </row>
    <row r="636" spans="1:10" x14ac:dyDescent="0.2">
      <c r="A636" s="106"/>
      <c r="B636" s="106"/>
      <c r="C636" s="106"/>
      <c r="D636" s="106"/>
      <c r="F636" s="106"/>
      <c r="G636" s="106"/>
      <c r="H636" s="106"/>
      <c r="I636" s="106"/>
      <c r="J636" s="106"/>
    </row>
    <row r="637" spans="1:10" x14ac:dyDescent="0.2">
      <c r="A637" s="106"/>
      <c r="B637" s="106"/>
      <c r="C637" s="106"/>
      <c r="D637" s="106"/>
      <c r="F637" s="106"/>
      <c r="G637" s="106"/>
      <c r="H637" s="106"/>
      <c r="I637" s="106"/>
      <c r="J637" s="106"/>
    </row>
    <row r="638" spans="1:10" x14ac:dyDescent="0.2">
      <c r="A638" s="106"/>
      <c r="B638" s="106"/>
      <c r="C638" s="106"/>
      <c r="D638" s="106"/>
      <c r="F638" s="106"/>
      <c r="G638" s="106"/>
      <c r="H638" s="106"/>
      <c r="I638" s="106"/>
      <c r="J638" s="106"/>
    </row>
    <row r="639" spans="1:10" x14ac:dyDescent="0.2">
      <c r="A639" s="106"/>
      <c r="B639" s="106"/>
      <c r="C639" s="106"/>
      <c r="D639" s="106"/>
      <c r="F639" s="106"/>
      <c r="G639" s="106"/>
      <c r="H639" s="106"/>
      <c r="I639" s="106"/>
      <c r="J639" s="106"/>
    </row>
    <row r="640" spans="1:10" x14ac:dyDescent="0.2">
      <c r="A640" s="106"/>
      <c r="B640" s="106"/>
      <c r="C640" s="106"/>
      <c r="D640" s="106"/>
      <c r="F640" s="106"/>
      <c r="G640" s="106"/>
      <c r="H640" s="106"/>
      <c r="I640" s="106"/>
      <c r="J640" s="106"/>
    </row>
    <row r="641" spans="1:10" x14ac:dyDescent="0.2">
      <c r="A641" s="106"/>
      <c r="B641" s="106"/>
      <c r="C641" s="106"/>
      <c r="D641" s="106"/>
      <c r="F641" s="106"/>
      <c r="G641" s="106"/>
      <c r="H641" s="106"/>
      <c r="I641" s="106"/>
      <c r="J641" s="106"/>
    </row>
    <row r="642" spans="1:10" x14ac:dyDescent="0.2">
      <c r="A642" s="106"/>
      <c r="B642" s="106"/>
      <c r="C642" s="106"/>
      <c r="D642" s="106"/>
      <c r="F642" s="106"/>
      <c r="G642" s="106"/>
      <c r="H642" s="106"/>
    </row>
    <row r="643" spans="1:10" x14ac:dyDescent="0.2">
      <c r="A643" s="106"/>
      <c r="B643" s="106"/>
      <c r="C643" s="106"/>
      <c r="D643" s="106"/>
      <c r="F643" s="106"/>
      <c r="G643" s="106"/>
      <c r="H643" s="106"/>
    </row>
    <row r="644" spans="1:10" x14ac:dyDescent="0.2">
      <c r="A644" s="106"/>
      <c r="B644" s="106"/>
      <c r="C644" s="106"/>
      <c r="D644" s="106"/>
      <c r="F644" s="106"/>
      <c r="G644" s="106"/>
      <c r="H644" s="106"/>
    </row>
    <row r="645" spans="1:10" x14ac:dyDescent="0.2">
      <c r="A645" s="106"/>
      <c r="B645" s="106"/>
      <c r="C645" s="106"/>
      <c r="D645" s="106"/>
      <c r="F645" s="106"/>
      <c r="G645" s="106"/>
      <c r="H645" s="106"/>
    </row>
    <row r="646" spans="1:10" x14ac:dyDescent="0.2">
      <c r="A646" s="106"/>
      <c r="B646" s="106"/>
      <c r="C646" s="106"/>
      <c r="D646" s="106"/>
      <c r="F646" s="106"/>
      <c r="G646" s="106"/>
      <c r="H646" s="106"/>
    </row>
    <row r="647" spans="1:10" x14ac:dyDescent="0.2">
      <c r="A647" s="106"/>
      <c r="B647" s="106"/>
      <c r="C647" s="106"/>
      <c r="D647" s="106"/>
      <c r="F647" s="106"/>
      <c r="G647" s="106"/>
      <c r="H647" s="106"/>
      <c r="I647" s="106"/>
      <c r="J647" s="106"/>
    </row>
    <row r="648" spans="1:10" x14ac:dyDescent="0.2">
      <c r="A648" s="106"/>
      <c r="B648" s="106"/>
      <c r="C648" s="106"/>
      <c r="D648" s="106"/>
      <c r="F648" s="106"/>
      <c r="G648" s="106"/>
      <c r="H648" s="106"/>
      <c r="I648" s="106"/>
      <c r="J648" s="106"/>
    </row>
    <row r="649" spans="1:10" x14ac:dyDescent="0.2">
      <c r="A649" s="106"/>
      <c r="B649" s="106"/>
      <c r="C649" s="106"/>
      <c r="D649" s="106"/>
      <c r="F649" s="106"/>
      <c r="G649" s="106"/>
      <c r="H649" s="106"/>
      <c r="I649" s="106"/>
      <c r="J649" s="106"/>
    </row>
    <row r="650" spans="1:10" x14ac:dyDescent="0.2">
      <c r="A650" s="106"/>
      <c r="B650" s="106"/>
      <c r="C650" s="106"/>
      <c r="D650" s="106"/>
      <c r="F650" s="106"/>
      <c r="G650" s="106"/>
      <c r="H650" s="106"/>
      <c r="I650" s="106"/>
      <c r="J650" s="106"/>
    </row>
    <row r="651" spans="1:10" x14ac:dyDescent="0.2">
      <c r="A651" s="106"/>
      <c r="B651" s="106"/>
      <c r="C651" s="106"/>
      <c r="D651" s="106"/>
      <c r="F651" s="106"/>
      <c r="G651" s="106"/>
      <c r="H651" s="106"/>
      <c r="I651" s="106"/>
      <c r="J651" s="106"/>
    </row>
    <row r="652" spans="1:10" x14ac:dyDescent="0.2">
      <c r="A652" s="106"/>
      <c r="B652" s="106"/>
      <c r="C652" s="106"/>
      <c r="D652" s="106"/>
      <c r="F652" s="106"/>
      <c r="G652" s="106"/>
      <c r="H652" s="106"/>
    </row>
    <row r="653" spans="1:10" x14ac:dyDescent="0.2">
      <c r="A653" s="106"/>
      <c r="B653" s="106"/>
      <c r="C653" s="106"/>
      <c r="D653" s="106"/>
      <c r="F653" s="106"/>
      <c r="G653" s="106"/>
      <c r="H653" s="106"/>
    </row>
    <row r="654" spans="1:10" x14ac:dyDescent="0.2">
      <c r="A654" s="106"/>
      <c r="B654" s="106"/>
      <c r="C654" s="106"/>
      <c r="D654" s="106"/>
      <c r="F654" s="106"/>
      <c r="G654" s="106"/>
      <c r="H654" s="106"/>
    </row>
    <row r="655" spans="1:10" x14ac:dyDescent="0.2">
      <c r="A655" s="106"/>
      <c r="B655" s="106"/>
      <c r="C655" s="106"/>
      <c r="D655" s="106"/>
      <c r="F655" s="106"/>
      <c r="G655" s="106"/>
      <c r="H655" s="106"/>
    </row>
    <row r="656" spans="1:10" x14ac:dyDescent="0.2">
      <c r="A656" s="106"/>
      <c r="B656" s="106"/>
      <c r="C656" s="106"/>
      <c r="D656" s="106"/>
      <c r="F656" s="106"/>
      <c r="G656" s="106"/>
      <c r="H656" s="106"/>
    </row>
    <row r="657" spans="1:10" x14ac:dyDescent="0.2">
      <c r="A657" s="106"/>
      <c r="B657" s="106"/>
      <c r="C657" s="106"/>
      <c r="D657" s="106"/>
      <c r="F657" s="106"/>
      <c r="G657" s="106"/>
      <c r="H657" s="106"/>
    </row>
    <row r="658" spans="1:10" x14ac:dyDescent="0.2">
      <c r="A658" s="106"/>
      <c r="B658" s="106"/>
      <c r="C658" s="106"/>
      <c r="D658" s="106"/>
      <c r="F658" s="106"/>
      <c r="G658" s="106"/>
      <c r="H658" s="106"/>
    </row>
    <row r="659" spans="1:10" x14ac:dyDescent="0.2">
      <c r="A659" s="106"/>
      <c r="B659" s="106"/>
      <c r="C659" s="106"/>
      <c r="D659" s="106"/>
      <c r="F659" s="106"/>
      <c r="G659" s="106"/>
      <c r="H659" s="106"/>
    </row>
    <row r="660" spans="1:10" x14ac:dyDescent="0.2">
      <c r="A660" s="106"/>
      <c r="B660" s="106"/>
      <c r="C660" s="106"/>
      <c r="D660" s="106"/>
      <c r="F660" s="106"/>
      <c r="G660" s="106"/>
      <c r="H660" s="106"/>
    </row>
    <row r="661" spans="1:10" x14ac:dyDescent="0.2">
      <c r="A661" s="106"/>
      <c r="B661" s="106"/>
      <c r="C661" s="106"/>
      <c r="D661" s="106"/>
      <c r="F661" s="106"/>
      <c r="G661" s="106"/>
      <c r="H661" s="106"/>
      <c r="I661" s="106"/>
      <c r="J661" s="106"/>
    </row>
    <row r="662" spans="1:10" x14ac:dyDescent="0.2">
      <c r="A662" s="106"/>
      <c r="B662" s="106"/>
      <c r="C662" s="106"/>
      <c r="D662" s="106"/>
      <c r="F662" s="106"/>
      <c r="G662" s="106"/>
      <c r="H662" s="106"/>
    </row>
    <row r="663" spans="1:10" x14ac:dyDescent="0.2">
      <c r="A663" s="106"/>
      <c r="B663" s="106"/>
      <c r="C663" s="106"/>
      <c r="D663" s="106"/>
      <c r="F663" s="106"/>
      <c r="G663" s="106"/>
      <c r="H663" s="106"/>
    </row>
    <row r="664" spans="1:10" x14ac:dyDescent="0.2">
      <c r="A664" s="106"/>
      <c r="B664" s="106"/>
      <c r="C664" s="106"/>
      <c r="D664" s="106"/>
      <c r="F664" s="106"/>
      <c r="G664" s="106"/>
      <c r="H664" s="106"/>
    </row>
    <row r="665" spans="1:10" x14ac:dyDescent="0.2">
      <c r="A665" s="106"/>
      <c r="B665" s="106"/>
      <c r="C665" s="106"/>
      <c r="D665" s="106"/>
      <c r="F665" s="106"/>
      <c r="G665" s="106"/>
      <c r="H665" s="106"/>
    </row>
    <row r="666" spans="1:10" x14ac:dyDescent="0.2">
      <c r="A666" s="106"/>
      <c r="B666" s="106"/>
      <c r="C666" s="106"/>
      <c r="D666" s="106"/>
      <c r="F666" s="106"/>
      <c r="G666" s="106"/>
      <c r="H666" s="106"/>
    </row>
    <row r="667" spans="1:10" x14ac:dyDescent="0.2">
      <c r="A667" s="106"/>
      <c r="B667" s="106"/>
      <c r="C667" s="106"/>
      <c r="D667" s="106"/>
      <c r="F667" s="106"/>
      <c r="G667" s="106"/>
      <c r="H667" s="106"/>
      <c r="I667" s="106"/>
      <c r="J667" s="106"/>
    </row>
    <row r="668" spans="1:10" x14ac:dyDescent="0.2">
      <c r="A668" s="106"/>
      <c r="B668" s="106"/>
      <c r="C668" s="106"/>
      <c r="D668" s="106"/>
      <c r="F668" s="106"/>
      <c r="G668" s="106"/>
      <c r="H668" s="106"/>
      <c r="I668" s="106"/>
      <c r="J668" s="106"/>
    </row>
    <row r="669" spans="1:10" x14ac:dyDescent="0.2">
      <c r="A669" s="106"/>
      <c r="B669" s="106"/>
      <c r="C669" s="106"/>
      <c r="D669" s="106"/>
      <c r="F669" s="106"/>
      <c r="G669" s="106"/>
      <c r="H669" s="106"/>
    </row>
    <row r="670" spans="1:10" x14ac:dyDescent="0.2">
      <c r="A670" s="106"/>
      <c r="B670" s="106"/>
      <c r="C670" s="106"/>
      <c r="D670" s="106"/>
      <c r="F670" s="106"/>
      <c r="G670" s="106"/>
      <c r="H670" s="106"/>
    </row>
    <row r="671" spans="1:10" x14ac:dyDescent="0.2">
      <c r="A671" s="106"/>
      <c r="B671" s="106"/>
      <c r="C671" s="106"/>
      <c r="D671" s="106"/>
      <c r="F671" s="106"/>
      <c r="G671" s="106"/>
      <c r="H671" s="106"/>
    </row>
    <row r="672" spans="1:10" x14ac:dyDescent="0.2">
      <c r="A672" s="106"/>
      <c r="B672" s="106"/>
      <c r="C672" s="106"/>
      <c r="D672" s="106"/>
      <c r="F672" s="106"/>
      <c r="G672" s="106"/>
      <c r="H672" s="106"/>
    </row>
    <row r="673" spans="1:10" x14ac:dyDescent="0.2">
      <c r="A673" s="106"/>
      <c r="B673" s="106"/>
      <c r="C673" s="106"/>
      <c r="D673" s="106"/>
      <c r="F673" s="106"/>
      <c r="G673" s="106"/>
      <c r="H673" s="106"/>
    </row>
    <row r="674" spans="1:10" x14ac:dyDescent="0.2">
      <c r="A674" s="106"/>
      <c r="B674" s="106"/>
      <c r="C674" s="106"/>
      <c r="D674" s="106"/>
      <c r="F674" s="106"/>
      <c r="G674" s="106"/>
      <c r="H674" s="106"/>
    </row>
    <row r="675" spans="1:10" x14ac:dyDescent="0.2">
      <c r="A675" s="106"/>
      <c r="B675" s="106"/>
      <c r="C675" s="106"/>
      <c r="D675" s="106"/>
      <c r="F675" s="106"/>
      <c r="G675" s="106"/>
      <c r="H675" s="106"/>
      <c r="I675" s="106"/>
      <c r="J675" s="106"/>
    </row>
    <row r="676" spans="1:10" x14ac:dyDescent="0.2">
      <c r="A676" s="106"/>
      <c r="B676" s="106"/>
      <c r="C676" s="106"/>
      <c r="D676" s="106"/>
      <c r="F676" s="106"/>
      <c r="G676" s="106"/>
      <c r="H676" s="106"/>
    </row>
    <row r="677" spans="1:10" x14ac:dyDescent="0.2">
      <c r="A677" s="106"/>
      <c r="B677" s="106"/>
      <c r="C677" s="106"/>
      <c r="D677" s="106"/>
      <c r="F677" s="106"/>
      <c r="G677" s="106"/>
      <c r="H677" s="106"/>
    </row>
    <row r="678" spans="1:10" x14ac:dyDescent="0.2">
      <c r="A678" s="106"/>
      <c r="B678" s="106"/>
      <c r="C678" s="106"/>
      <c r="D678" s="106"/>
      <c r="F678" s="106"/>
      <c r="G678" s="106"/>
      <c r="H678" s="106"/>
    </row>
    <row r="679" spans="1:10" x14ac:dyDescent="0.2">
      <c r="A679" s="106"/>
      <c r="B679" s="106"/>
      <c r="C679" s="106"/>
      <c r="D679" s="106"/>
      <c r="F679" s="106"/>
      <c r="G679" s="106"/>
      <c r="H679" s="106"/>
    </row>
    <row r="680" spans="1:10" x14ac:dyDescent="0.2">
      <c r="A680" s="106"/>
      <c r="B680" s="106"/>
      <c r="C680" s="106"/>
      <c r="D680" s="106"/>
      <c r="F680" s="106"/>
      <c r="G680" s="106"/>
      <c r="H680" s="106"/>
      <c r="I680" s="106"/>
      <c r="J680" s="106"/>
    </row>
    <row r="681" spans="1:10" x14ac:dyDescent="0.2">
      <c r="A681" s="106"/>
      <c r="B681" s="106"/>
      <c r="C681" s="106"/>
      <c r="D681" s="106"/>
      <c r="F681" s="106"/>
      <c r="G681" s="106"/>
      <c r="H681" s="106"/>
    </row>
    <row r="682" spans="1:10" x14ac:dyDescent="0.2">
      <c r="A682" s="106"/>
      <c r="B682" s="106"/>
      <c r="C682" s="106"/>
      <c r="D682" s="106"/>
      <c r="F682" s="106"/>
      <c r="G682" s="106"/>
      <c r="H682" s="106"/>
    </row>
    <row r="683" spans="1:10" x14ac:dyDescent="0.2">
      <c r="A683" s="106"/>
      <c r="B683" s="106"/>
      <c r="C683" s="106"/>
      <c r="D683" s="106"/>
      <c r="F683" s="106"/>
      <c r="G683" s="106"/>
      <c r="H683" s="106"/>
    </row>
    <row r="684" spans="1:10" x14ac:dyDescent="0.2">
      <c r="A684" s="106"/>
      <c r="B684" s="106"/>
      <c r="C684" s="106"/>
      <c r="D684" s="106"/>
      <c r="F684" s="106"/>
      <c r="G684" s="106"/>
      <c r="H684" s="106"/>
    </row>
    <row r="685" spans="1:10" x14ac:dyDescent="0.2">
      <c r="A685" s="106"/>
      <c r="B685" s="106"/>
      <c r="C685" s="106"/>
      <c r="D685" s="106"/>
      <c r="F685" s="106"/>
      <c r="G685" s="106"/>
      <c r="H685" s="106"/>
    </row>
    <row r="686" spans="1:10" x14ac:dyDescent="0.2">
      <c r="A686" s="106"/>
      <c r="B686" s="106"/>
      <c r="C686" s="106"/>
      <c r="D686" s="106"/>
      <c r="F686" s="106"/>
      <c r="G686" s="106"/>
      <c r="H686" s="106"/>
    </row>
    <row r="687" spans="1:10" x14ac:dyDescent="0.2">
      <c r="A687" s="106"/>
      <c r="B687" s="106"/>
      <c r="C687" s="106"/>
      <c r="D687" s="106"/>
      <c r="F687" s="106"/>
      <c r="G687" s="106"/>
      <c r="H687" s="106"/>
    </row>
    <row r="688" spans="1:10" x14ac:dyDescent="0.2">
      <c r="A688" s="106"/>
      <c r="B688" s="106"/>
      <c r="C688" s="106"/>
      <c r="D688" s="106"/>
      <c r="F688" s="106"/>
      <c r="G688" s="106"/>
      <c r="H688" s="106"/>
    </row>
    <row r="689" spans="1:10" x14ac:dyDescent="0.2">
      <c r="A689" s="106"/>
      <c r="B689" s="106"/>
      <c r="C689" s="106"/>
      <c r="D689" s="106"/>
      <c r="F689" s="106"/>
      <c r="G689" s="106"/>
      <c r="H689" s="106"/>
    </row>
    <row r="690" spans="1:10" x14ac:dyDescent="0.2">
      <c r="A690" s="106"/>
      <c r="B690" s="106"/>
      <c r="C690" s="106"/>
      <c r="D690" s="106"/>
      <c r="F690" s="106"/>
      <c r="G690" s="106"/>
      <c r="H690" s="106"/>
    </row>
    <row r="691" spans="1:10" x14ac:dyDescent="0.2">
      <c r="A691" s="106"/>
      <c r="B691" s="106"/>
      <c r="C691" s="106"/>
      <c r="D691" s="106"/>
      <c r="F691" s="106"/>
      <c r="G691" s="106"/>
      <c r="H691" s="106"/>
    </row>
    <row r="692" spans="1:10" x14ac:dyDescent="0.2">
      <c r="A692" s="106"/>
      <c r="B692" s="106"/>
      <c r="C692" s="106"/>
      <c r="D692" s="106"/>
      <c r="F692" s="106"/>
      <c r="G692" s="106"/>
      <c r="H692" s="106"/>
      <c r="I692" s="106"/>
      <c r="J692" s="106"/>
    </row>
    <row r="693" spans="1:10" x14ac:dyDescent="0.2">
      <c r="A693" s="106"/>
      <c r="B693" s="106"/>
      <c r="C693" s="106"/>
      <c r="D693" s="106"/>
      <c r="F693" s="106"/>
      <c r="G693" s="106"/>
      <c r="H693" s="106"/>
      <c r="I693" s="106"/>
      <c r="J693" s="106"/>
    </row>
    <row r="694" spans="1:10" x14ac:dyDescent="0.2">
      <c r="A694" s="106"/>
      <c r="B694" s="106"/>
      <c r="C694" s="106"/>
      <c r="D694" s="106"/>
      <c r="F694" s="106"/>
      <c r="G694" s="106"/>
      <c r="H694" s="106"/>
      <c r="I694" s="106"/>
      <c r="J694" s="106"/>
    </row>
    <row r="695" spans="1:10" x14ac:dyDescent="0.2">
      <c r="A695" s="106"/>
      <c r="B695" s="106"/>
      <c r="C695" s="106"/>
      <c r="D695" s="106"/>
      <c r="F695" s="106"/>
      <c r="G695" s="106"/>
      <c r="H695" s="106"/>
    </row>
    <row r="696" spans="1:10" x14ac:dyDescent="0.2">
      <c r="A696" s="106"/>
      <c r="B696" s="106"/>
      <c r="C696" s="106"/>
      <c r="D696" s="106"/>
      <c r="F696" s="106"/>
      <c r="G696" s="106"/>
      <c r="H696" s="106"/>
    </row>
    <row r="697" spans="1:10" x14ac:dyDescent="0.2">
      <c r="A697" s="106"/>
      <c r="B697" s="106"/>
      <c r="C697" s="106"/>
      <c r="D697" s="106"/>
      <c r="F697" s="106"/>
      <c r="G697" s="106"/>
      <c r="H697" s="106"/>
    </row>
    <row r="698" spans="1:10" x14ac:dyDescent="0.2">
      <c r="A698" s="106"/>
      <c r="B698" s="106"/>
      <c r="C698" s="106"/>
      <c r="D698" s="106"/>
      <c r="F698" s="106"/>
      <c r="G698" s="106"/>
      <c r="H698" s="106"/>
    </row>
    <row r="699" spans="1:10" x14ac:dyDescent="0.2">
      <c r="A699" s="106"/>
      <c r="B699" s="106"/>
      <c r="C699" s="106"/>
      <c r="D699" s="106"/>
      <c r="F699" s="106"/>
      <c r="G699" s="106"/>
      <c r="H699" s="106"/>
    </row>
    <row r="700" spans="1:10" x14ac:dyDescent="0.2">
      <c r="A700" s="106"/>
      <c r="B700" s="106"/>
      <c r="C700" s="106"/>
      <c r="D700" s="106"/>
      <c r="F700" s="106"/>
      <c r="G700" s="106"/>
      <c r="H700" s="106"/>
    </row>
    <row r="701" spans="1:10" x14ac:dyDescent="0.2">
      <c r="A701" s="106"/>
      <c r="B701" s="106"/>
      <c r="C701" s="106"/>
      <c r="D701" s="106"/>
      <c r="F701" s="106"/>
      <c r="G701" s="106"/>
      <c r="H701" s="106"/>
    </row>
    <row r="702" spans="1:10" x14ac:dyDescent="0.2">
      <c r="A702" s="106"/>
      <c r="B702" s="106"/>
      <c r="C702" s="106"/>
      <c r="D702" s="106"/>
      <c r="F702" s="106"/>
      <c r="G702" s="106"/>
      <c r="H702" s="106"/>
    </row>
    <row r="703" spans="1:10" x14ac:dyDescent="0.2">
      <c r="A703" s="106"/>
      <c r="B703" s="106"/>
      <c r="C703" s="106"/>
      <c r="D703" s="106"/>
      <c r="F703" s="106"/>
      <c r="G703" s="106"/>
      <c r="H703" s="106"/>
      <c r="I703" s="106"/>
      <c r="J703" s="106"/>
    </row>
    <row r="704" spans="1:10" x14ac:dyDescent="0.2">
      <c r="A704" s="106"/>
      <c r="B704" s="106"/>
      <c r="C704" s="106"/>
      <c r="D704" s="106"/>
      <c r="F704" s="106"/>
      <c r="G704" s="106"/>
      <c r="H704" s="106"/>
    </row>
    <row r="705" spans="1:10" x14ac:dyDescent="0.2">
      <c r="A705" s="106"/>
      <c r="B705" s="106"/>
      <c r="C705" s="106"/>
      <c r="D705" s="106"/>
      <c r="F705" s="106"/>
      <c r="G705" s="106"/>
      <c r="H705" s="106"/>
      <c r="I705" s="106"/>
      <c r="J705" s="106"/>
    </row>
    <row r="706" spans="1:10" x14ac:dyDescent="0.2">
      <c r="A706" s="106"/>
      <c r="B706" s="106"/>
      <c r="C706" s="106"/>
      <c r="D706" s="106"/>
      <c r="F706" s="106"/>
      <c r="G706" s="106"/>
      <c r="H706" s="106"/>
      <c r="I706" s="106"/>
      <c r="J706" s="106"/>
    </row>
    <row r="707" spans="1:10" x14ac:dyDescent="0.2">
      <c r="A707" s="106"/>
      <c r="B707" s="106"/>
      <c r="C707" s="106"/>
      <c r="D707" s="106"/>
      <c r="F707" s="106"/>
      <c r="G707" s="106"/>
      <c r="H707" s="106"/>
    </row>
    <row r="708" spans="1:10" x14ac:dyDescent="0.2">
      <c r="A708" s="106"/>
      <c r="B708" s="106"/>
      <c r="C708" s="106"/>
      <c r="D708" s="106"/>
      <c r="F708" s="106"/>
      <c r="G708" s="106"/>
      <c r="H708" s="106"/>
    </row>
    <row r="709" spans="1:10" x14ac:dyDescent="0.2">
      <c r="A709" s="106"/>
      <c r="B709" s="106"/>
      <c r="C709" s="106"/>
      <c r="D709" s="106"/>
      <c r="F709" s="106"/>
      <c r="G709" s="106"/>
      <c r="H709" s="106"/>
    </row>
    <row r="710" spans="1:10" x14ac:dyDescent="0.2">
      <c r="A710" s="106"/>
      <c r="B710" s="106"/>
      <c r="C710" s="106"/>
      <c r="D710" s="106"/>
      <c r="F710" s="106"/>
      <c r="G710" s="106"/>
      <c r="H710" s="106"/>
    </row>
    <row r="711" spans="1:10" x14ac:dyDescent="0.2">
      <c r="A711" s="106"/>
      <c r="B711" s="106"/>
      <c r="C711" s="106"/>
      <c r="D711" s="106"/>
      <c r="F711" s="106"/>
      <c r="G711" s="106"/>
      <c r="H711" s="106"/>
    </row>
    <row r="712" spans="1:10" x14ac:dyDescent="0.2">
      <c r="A712" s="106"/>
      <c r="B712" s="106"/>
      <c r="C712" s="106"/>
      <c r="D712" s="106"/>
      <c r="F712" s="106"/>
      <c r="G712" s="106"/>
      <c r="H712" s="106"/>
      <c r="I712" s="106"/>
      <c r="J712" s="106"/>
    </row>
    <row r="713" spans="1:10" x14ac:dyDescent="0.2">
      <c r="A713" s="106"/>
      <c r="B713" s="106"/>
      <c r="C713" s="106"/>
      <c r="D713" s="106"/>
      <c r="F713" s="106"/>
      <c r="G713" s="106"/>
      <c r="H713" s="106"/>
    </row>
    <row r="714" spans="1:10" x14ac:dyDescent="0.2">
      <c r="A714" s="106"/>
      <c r="B714" s="106"/>
      <c r="C714" s="106"/>
      <c r="D714" s="106"/>
      <c r="F714" s="106"/>
      <c r="G714" s="106"/>
      <c r="H714" s="106"/>
    </row>
    <row r="715" spans="1:10" x14ac:dyDescent="0.2">
      <c r="A715" s="106"/>
      <c r="B715" s="106"/>
      <c r="C715" s="106"/>
      <c r="D715" s="106"/>
      <c r="F715" s="106"/>
      <c r="G715" s="106"/>
      <c r="H715" s="106"/>
    </row>
    <row r="716" spans="1:10" x14ac:dyDescent="0.2">
      <c r="A716" s="106"/>
      <c r="B716" s="106"/>
      <c r="C716" s="106"/>
      <c r="D716" s="106"/>
      <c r="F716" s="106"/>
      <c r="G716" s="106"/>
      <c r="H716" s="106"/>
    </row>
    <row r="717" spans="1:10" x14ac:dyDescent="0.2">
      <c r="A717" s="106"/>
      <c r="B717" s="106"/>
      <c r="C717" s="106"/>
      <c r="D717" s="106"/>
      <c r="F717" s="106"/>
      <c r="G717" s="106"/>
      <c r="H717" s="106"/>
    </row>
    <row r="718" spans="1:10" x14ac:dyDescent="0.2">
      <c r="A718" s="106"/>
      <c r="B718" s="106"/>
      <c r="C718" s="106"/>
      <c r="D718" s="106"/>
      <c r="F718" s="106"/>
      <c r="G718" s="106"/>
      <c r="H718" s="106"/>
    </row>
    <row r="719" spans="1:10" x14ac:dyDescent="0.2">
      <c r="A719" s="106"/>
      <c r="B719" s="106"/>
      <c r="C719" s="106"/>
      <c r="D719" s="106"/>
      <c r="F719" s="106"/>
      <c r="G719" s="106"/>
      <c r="H719" s="106"/>
    </row>
    <row r="720" spans="1:10" x14ac:dyDescent="0.2">
      <c r="A720" s="106"/>
      <c r="B720" s="106"/>
      <c r="C720" s="106"/>
      <c r="D720" s="106"/>
      <c r="F720" s="106"/>
      <c r="G720" s="106"/>
      <c r="H720" s="106"/>
    </row>
    <row r="721" spans="1:10" x14ac:dyDescent="0.2">
      <c r="A721" s="106"/>
      <c r="B721" s="106"/>
      <c r="C721" s="106"/>
      <c r="D721" s="106"/>
      <c r="F721" s="106"/>
      <c r="G721" s="106"/>
      <c r="H721" s="106"/>
      <c r="I721" s="106"/>
      <c r="J721" s="106"/>
    </row>
    <row r="722" spans="1:10" x14ac:dyDescent="0.2">
      <c r="A722" s="106"/>
      <c r="B722" s="106"/>
      <c r="C722" s="106"/>
      <c r="D722" s="106"/>
      <c r="F722" s="106"/>
      <c r="G722" s="106"/>
      <c r="H722" s="106"/>
    </row>
    <row r="723" spans="1:10" x14ac:dyDescent="0.2">
      <c r="A723" s="106"/>
      <c r="B723" s="106"/>
      <c r="C723" s="106"/>
      <c r="D723" s="106"/>
      <c r="F723" s="106"/>
      <c r="G723" s="106"/>
      <c r="H723" s="106"/>
    </row>
    <row r="724" spans="1:10" x14ac:dyDescent="0.2">
      <c r="A724" s="106"/>
      <c r="B724" s="106"/>
      <c r="C724" s="106"/>
      <c r="D724" s="106"/>
      <c r="F724" s="106"/>
      <c r="G724" s="106"/>
      <c r="H724" s="106"/>
    </row>
    <row r="725" spans="1:10" x14ac:dyDescent="0.2">
      <c r="A725" s="106"/>
      <c r="B725" s="106"/>
      <c r="C725" s="106"/>
      <c r="D725" s="106"/>
      <c r="F725" s="106"/>
      <c r="G725" s="106"/>
      <c r="H725" s="106"/>
    </row>
    <row r="726" spans="1:10" x14ac:dyDescent="0.2">
      <c r="A726" s="106"/>
      <c r="B726" s="106"/>
      <c r="C726" s="106"/>
      <c r="D726" s="106"/>
      <c r="F726" s="106"/>
      <c r="G726" s="106"/>
      <c r="H726" s="106"/>
    </row>
    <row r="727" spans="1:10" x14ac:dyDescent="0.2">
      <c r="A727" s="106"/>
      <c r="B727" s="106"/>
      <c r="C727" s="106"/>
      <c r="D727" s="106"/>
      <c r="F727" s="106"/>
      <c r="G727" s="106"/>
      <c r="H727" s="106"/>
    </row>
    <row r="728" spans="1:10" x14ac:dyDescent="0.2">
      <c r="A728" s="106"/>
      <c r="B728" s="106"/>
      <c r="C728" s="106"/>
      <c r="D728" s="106"/>
      <c r="F728" s="106"/>
      <c r="G728" s="106"/>
      <c r="H728" s="106"/>
    </row>
    <row r="729" spans="1:10" x14ac:dyDescent="0.2">
      <c r="A729" s="106"/>
      <c r="B729" s="106"/>
      <c r="C729" s="106"/>
      <c r="D729" s="106"/>
      <c r="F729" s="106"/>
      <c r="G729" s="106"/>
      <c r="H729" s="106"/>
    </row>
    <row r="730" spans="1:10" x14ac:dyDescent="0.2">
      <c r="A730" s="106"/>
      <c r="B730" s="106"/>
      <c r="C730" s="106"/>
      <c r="D730" s="106"/>
      <c r="F730" s="106"/>
      <c r="G730" s="106"/>
      <c r="H730" s="106"/>
    </row>
    <row r="731" spans="1:10" x14ac:dyDescent="0.2">
      <c r="A731" s="106"/>
      <c r="B731" s="106"/>
      <c r="C731" s="106"/>
      <c r="D731" s="106"/>
      <c r="F731" s="106"/>
      <c r="G731" s="106"/>
      <c r="H731" s="106"/>
    </row>
    <row r="732" spans="1:10" x14ac:dyDescent="0.2">
      <c r="A732" s="106"/>
      <c r="B732" s="106"/>
      <c r="C732" s="106"/>
      <c r="D732" s="106"/>
      <c r="F732" s="106"/>
      <c r="G732" s="106"/>
      <c r="H732" s="106"/>
    </row>
    <row r="733" spans="1:10" x14ac:dyDescent="0.2">
      <c r="A733" s="106"/>
      <c r="B733" s="106"/>
      <c r="C733" s="106"/>
      <c r="D733" s="106"/>
      <c r="F733" s="106"/>
      <c r="G733" s="106"/>
      <c r="H733" s="106"/>
    </row>
    <row r="734" spans="1:10" x14ac:dyDescent="0.2">
      <c r="A734" s="106"/>
      <c r="B734" s="106"/>
      <c r="C734" s="106"/>
      <c r="D734" s="106"/>
      <c r="F734" s="106"/>
      <c r="G734" s="106"/>
      <c r="H734" s="106"/>
    </row>
    <row r="735" spans="1:10" x14ac:dyDescent="0.2">
      <c r="A735" s="106"/>
      <c r="B735" s="106"/>
      <c r="C735" s="106"/>
      <c r="D735" s="106"/>
      <c r="F735" s="106"/>
      <c r="G735" s="106"/>
      <c r="H735" s="106"/>
    </row>
    <row r="736" spans="1:10" x14ac:dyDescent="0.2">
      <c r="A736" s="106"/>
      <c r="B736" s="106"/>
      <c r="C736" s="106"/>
      <c r="D736" s="106"/>
      <c r="F736" s="106"/>
      <c r="G736" s="106"/>
      <c r="H736" s="106"/>
    </row>
    <row r="737" spans="1:10" x14ac:dyDescent="0.2">
      <c r="A737" s="106"/>
      <c r="B737" s="106"/>
      <c r="C737" s="106"/>
      <c r="D737" s="106"/>
      <c r="F737" s="106"/>
      <c r="G737" s="106"/>
      <c r="H737" s="106"/>
    </row>
    <row r="738" spans="1:10" x14ac:dyDescent="0.2">
      <c r="A738" s="106"/>
      <c r="B738" s="106"/>
      <c r="C738" s="106"/>
      <c r="D738" s="106"/>
      <c r="F738" s="106"/>
      <c r="G738" s="106"/>
      <c r="H738" s="106"/>
    </row>
    <row r="739" spans="1:10" x14ac:dyDescent="0.2">
      <c r="A739" s="106"/>
      <c r="B739" s="106"/>
      <c r="C739" s="106"/>
      <c r="D739" s="106"/>
      <c r="F739" s="106"/>
      <c r="G739" s="106"/>
      <c r="H739" s="106"/>
    </row>
    <row r="740" spans="1:10" x14ac:dyDescent="0.2">
      <c r="A740" s="106"/>
      <c r="B740" s="106"/>
      <c r="C740" s="106"/>
      <c r="D740" s="106"/>
      <c r="F740" s="106"/>
      <c r="G740" s="106"/>
      <c r="H740" s="106"/>
    </row>
    <row r="741" spans="1:10" x14ac:dyDescent="0.2">
      <c r="A741" s="106"/>
      <c r="B741" s="106"/>
      <c r="C741" s="106"/>
      <c r="D741" s="106"/>
      <c r="F741" s="106"/>
      <c r="G741" s="106"/>
      <c r="H741" s="106"/>
    </row>
    <row r="742" spans="1:10" x14ac:dyDescent="0.2">
      <c r="A742" s="106"/>
      <c r="B742" s="106"/>
      <c r="C742" s="106"/>
      <c r="D742" s="106"/>
      <c r="F742" s="106"/>
      <c r="G742" s="106"/>
      <c r="H742" s="106"/>
    </row>
    <row r="743" spans="1:10" x14ac:dyDescent="0.2">
      <c r="A743" s="106"/>
      <c r="B743" s="106"/>
      <c r="C743" s="106"/>
      <c r="D743" s="106"/>
      <c r="F743" s="106"/>
      <c r="G743" s="106"/>
      <c r="H743" s="106"/>
      <c r="I743" s="106"/>
      <c r="J743" s="106"/>
    </row>
    <row r="744" spans="1:10" x14ac:dyDescent="0.2">
      <c r="A744" s="106"/>
      <c r="B744" s="106"/>
      <c r="C744" s="106"/>
      <c r="D744" s="106"/>
      <c r="F744" s="106"/>
      <c r="G744" s="106"/>
      <c r="H744" s="106"/>
    </row>
    <row r="745" spans="1:10" x14ac:dyDescent="0.2">
      <c r="A745" s="106"/>
      <c r="B745" s="106"/>
      <c r="C745" s="106"/>
      <c r="D745" s="106"/>
      <c r="F745" s="106"/>
      <c r="G745" s="106"/>
      <c r="H745" s="106"/>
    </row>
    <row r="746" spans="1:10" x14ac:dyDescent="0.2">
      <c r="A746" s="106"/>
      <c r="B746" s="106"/>
      <c r="C746" s="106"/>
      <c r="D746" s="106"/>
      <c r="F746" s="106"/>
      <c r="G746" s="106"/>
      <c r="H746" s="106"/>
    </row>
    <row r="747" spans="1:10" x14ac:dyDescent="0.2">
      <c r="A747" s="106"/>
      <c r="B747" s="106"/>
      <c r="C747" s="106"/>
      <c r="D747" s="106"/>
      <c r="F747" s="106"/>
      <c r="G747" s="106"/>
      <c r="H747" s="106"/>
    </row>
    <row r="748" spans="1:10" x14ac:dyDescent="0.2">
      <c r="A748" s="106"/>
      <c r="B748" s="106"/>
      <c r="C748" s="106"/>
      <c r="D748" s="106"/>
      <c r="F748" s="106"/>
      <c r="G748" s="106"/>
      <c r="H748" s="106"/>
    </row>
    <row r="749" spans="1:10" x14ac:dyDescent="0.2">
      <c r="A749" s="106"/>
      <c r="B749" s="106"/>
      <c r="C749" s="106"/>
      <c r="D749" s="106"/>
      <c r="F749" s="106"/>
      <c r="G749" s="106"/>
      <c r="H749" s="106"/>
    </row>
    <row r="750" spans="1:10" x14ac:dyDescent="0.2">
      <c r="A750" s="106"/>
      <c r="B750" s="106"/>
      <c r="C750" s="106"/>
      <c r="D750" s="106"/>
      <c r="F750" s="106"/>
      <c r="G750" s="106"/>
      <c r="H750" s="106"/>
    </row>
    <row r="751" spans="1:10" x14ac:dyDescent="0.2">
      <c r="A751" s="106"/>
      <c r="B751" s="106"/>
      <c r="C751" s="106"/>
      <c r="D751" s="106"/>
      <c r="F751" s="106"/>
      <c r="G751" s="106"/>
      <c r="H751" s="106"/>
    </row>
    <row r="752" spans="1:10" x14ac:dyDescent="0.2">
      <c r="A752" s="106"/>
      <c r="B752" s="106"/>
      <c r="C752" s="106"/>
      <c r="D752" s="106"/>
      <c r="F752" s="106"/>
      <c r="G752" s="106"/>
      <c r="H752" s="106"/>
    </row>
    <row r="753" spans="1:8" x14ac:dyDescent="0.2">
      <c r="A753" s="106"/>
      <c r="B753" s="106"/>
      <c r="C753" s="106"/>
      <c r="D753" s="106"/>
      <c r="F753" s="106"/>
      <c r="G753" s="106"/>
      <c r="H753" s="106"/>
    </row>
    <row r="754" spans="1:8" x14ac:dyDescent="0.2">
      <c r="A754" s="106"/>
      <c r="B754" s="106"/>
      <c r="C754" s="106"/>
      <c r="D754" s="106"/>
      <c r="F754" s="106"/>
      <c r="G754" s="106"/>
      <c r="H754" s="106"/>
    </row>
    <row r="755" spans="1:8" x14ac:dyDescent="0.2">
      <c r="A755" s="106"/>
      <c r="B755" s="106"/>
      <c r="C755" s="106"/>
      <c r="D755" s="106"/>
      <c r="F755" s="106"/>
      <c r="G755" s="106"/>
      <c r="H755" s="106"/>
    </row>
    <row r="756" spans="1:8" x14ac:dyDescent="0.2">
      <c r="A756" s="106"/>
      <c r="B756" s="106"/>
      <c r="C756" s="106"/>
      <c r="D756" s="106"/>
      <c r="F756" s="106"/>
      <c r="G756" s="106"/>
      <c r="H756" s="106"/>
    </row>
    <row r="757" spans="1:8" x14ac:dyDescent="0.2">
      <c r="A757" s="106"/>
      <c r="B757" s="106"/>
      <c r="C757" s="106"/>
      <c r="D757" s="106"/>
      <c r="F757" s="106"/>
      <c r="G757" s="106"/>
      <c r="H757" s="106"/>
    </row>
    <row r="758" spans="1:8" x14ac:dyDescent="0.2">
      <c r="A758" s="106"/>
      <c r="B758" s="106"/>
      <c r="C758" s="106"/>
      <c r="D758" s="106"/>
      <c r="F758" s="106"/>
      <c r="G758" s="106"/>
      <c r="H758" s="106"/>
    </row>
    <row r="759" spans="1:8" x14ac:dyDescent="0.2">
      <c r="A759" s="106"/>
      <c r="B759" s="106"/>
      <c r="C759" s="106"/>
      <c r="D759" s="106"/>
      <c r="F759" s="106"/>
      <c r="G759" s="106"/>
      <c r="H759" s="106"/>
    </row>
    <row r="760" spans="1:8" x14ac:dyDescent="0.2">
      <c r="A760" s="106"/>
      <c r="B760" s="106"/>
      <c r="C760" s="106"/>
      <c r="D760" s="106"/>
      <c r="F760" s="106"/>
      <c r="G760" s="106"/>
      <c r="H760" s="106"/>
    </row>
    <row r="761" spans="1:8" x14ac:dyDescent="0.2">
      <c r="A761" s="106"/>
      <c r="B761" s="106"/>
      <c r="C761" s="106"/>
      <c r="D761" s="106"/>
      <c r="F761" s="106"/>
      <c r="G761" s="106"/>
      <c r="H761" s="106"/>
    </row>
    <row r="762" spans="1:8" x14ac:dyDescent="0.2">
      <c r="A762" s="106"/>
      <c r="B762" s="106"/>
      <c r="C762" s="106"/>
      <c r="D762" s="106"/>
      <c r="F762" s="106"/>
      <c r="G762" s="106"/>
      <c r="H762" s="106"/>
    </row>
    <row r="763" spans="1:8" x14ac:dyDescent="0.2">
      <c r="A763" s="106"/>
      <c r="B763" s="106"/>
      <c r="C763" s="106"/>
      <c r="D763" s="106"/>
      <c r="F763" s="106"/>
      <c r="G763" s="106"/>
      <c r="H763" s="106"/>
    </row>
    <row r="764" spans="1:8" x14ac:dyDescent="0.2">
      <c r="A764" s="106"/>
      <c r="B764" s="106"/>
      <c r="C764" s="106"/>
      <c r="D764" s="106"/>
      <c r="F764" s="106"/>
      <c r="G764" s="106"/>
      <c r="H764" s="106"/>
    </row>
    <row r="765" spans="1:8" x14ac:dyDescent="0.2">
      <c r="A765" s="106"/>
      <c r="B765" s="106"/>
      <c r="C765" s="106"/>
      <c r="D765" s="106"/>
      <c r="F765" s="106"/>
      <c r="G765" s="106"/>
      <c r="H765" s="106"/>
    </row>
    <row r="766" spans="1:8" x14ac:dyDescent="0.2">
      <c r="A766" s="106"/>
      <c r="B766" s="106"/>
      <c r="C766" s="106"/>
      <c r="D766" s="106"/>
      <c r="F766" s="106"/>
      <c r="G766" s="106"/>
      <c r="H766" s="106"/>
    </row>
    <row r="767" spans="1:8" x14ac:dyDescent="0.2">
      <c r="A767" s="106"/>
      <c r="B767" s="106"/>
      <c r="C767" s="106"/>
      <c r="D767" s="106"/>
      <c r="F767" s="106"/>
      <c r="G767" s="106"/>
      <c r="H767" s="106"/>
    </row>
    <row r="768" spans="1:8" x14ac:dyDescent="0.2">
      <c r="A768" s="106"/>
      <c r="B768" s="106"/>
      <c r="C768" s="106"/>
      <c r="D768" s="106"/>
      <c r="F768" s="106"/>
      <c r="G768" s="106"/>
      <c r="H768" s="106"/>
    </row>
    <row r="769" spans="1:10" x14ac:dyDescent="0.2">
      <c r="A769" s="106"/>
      <c r="B769" s="106"/>
      <c r="C769" s="106"/>
      <c r="D769" s="106"/>
      <c r="F769" s="106"/>
      <c r="G769" s="106"/>
      <c r="H769" s="106"/>
    </row>
    <row r="770" spans="1:10" x14ac:dyDescent="0.2">
      <c r="A770" s="106"/>
      <c r="B770" s="106"/>
      <c r="C770" s="106"/>
      <c r="D770" s="106"/>
      <c r="F770" s="106"/>
      <c r="G770" s="106"/>
      <c r="H770" s="106"/>
    </row>
    <row r="771" spans="1:10" x14ac:dyDescent="0.2">
      <c r="A771" s="106"/>
      <c r="B771" s="106"/>
      <c r="C771" s="106"/>
      <c r="D771" s="106"/>
      <c r="F771" s="106"/>
      <c r="G771" s="106"/>
      <c r="H771" s="106"/>
    </row>
    <row r="772" spans="1:10" x14ac:dyDescent="0.2">
      <c r="A772" s="106"/>
      <c r="B772" s="106"/>
      <c r="C772" s="106"/>
      <c r="D772" s="106"/>
      <c r="F772" s="106"/>
      <c r="G772" s="106"/>
      <c r="H772" s="106"/>
    </row>
    <row r="773" spans="1:10" x14ac:dyDescent="0.2">
      <c r="A773" s="106"/>
      <c r="B773" s="106"/>
      <c r="C773" s="106"/>
      <c r="D773" s="106"/>
      <c r="F773" s="106"/>
      <c r="G773" s="106"/>
      <c r="H773" s="106"/>
    </row>
    <row r="774" spans="1:10" x14ac:dyDescent="0.2">
      <c r="A774" s="106"/>
      <c r="B774" s="106"/>
      <c r="C774" s="106"/>
      <c r="D774" s="106"/>
      <c r="F774" s="106"/>
      <c r="G774" s="106"/>
      <c r="H774" s="106"/>
    </row>
    <row r="775" spans="1:10" x14ac:dyDescent="0.2">
      <c r="A775" s="106"/>
      <c r="B775" s="106"/>
      <c r="C775" s="106"/>
      <c r="D775" s="106"/>
      <c r="F775" s="106"/>
      <c r="G775" s="106"/>
      <c r="H775" s="106"/>
    </row>
    <row r="776" spans="1:10" x14ac:dyDescent="0.2">
      <c r="A776" s="106"/>
      <c r="B776" s="106"/>
      <c r="C776" s="106"/>
      <c r="D776" s="106"/>
      <c r="F776" s="106"/>
      <c r="G776" s="106"/>
      <c r="H776" s="106"/>
      <c r="I776" s="106"/>
      <c r="J776" s="106"/>
    </row>
    <row r="777" spans="1:10" x14ac:dyDescent="0.2">
      <c r="A777" s="106"/>
      <c r="B777" s="106"/>
      <c r="C777" s="106"/>
      <c r="D777" s="106"/>
      <c r="F777" s="106"/>
      <c r="G777" s="106"/>
      <c r="H777" s="106"/>
    </row>
    <row r="778" spans="1:10" x14ac:dyDescent="0.2">
      <c r="A778" s="106"/>
      <c r="B778" s="106"/>
      <c r="C778" s="106"/>
      <c r="D778" s="106"/>
      <c r="F778" s="106"/>
      <c r="G778" s="106"/>
      <c r="H778" s="106"/>
    </row>
    <row r="779" spans="1:10" x14ac:dyDescent="0.2">
      <c r="A779" s="106"/>
      <c r="B779" s="106"/>
      <c r="C779" s="106"/>
      <c r="D779" s="106"/>
      <c r="F779" s="106"/>
      <c r="G779" s="106"/>
      <c r="H779" s="106"/>
    </row>
    <row r="780" spans="1:10" x14ac:dyDescent="0.2">
      <c r="A780" s="106"/>
      <c r="B780" s="106"/>
      <c r="C780" s="106"/>
      <c r="D780" s="106"/>
      <c r="F780" s="106"/>
      <c r="G780" s="106"/>
      <c r="H780" s="106"/>
    </row>
    <row r="781" spans="1:10" x14ac:dyDescent="0.2">
      <c r="A781" s="106"/>
      <c r="B781" s="106"/>
      <c r="C781" s="106"/>
      <c r="D781" s="106"/>
      <c r="F781" s="106"/>
      <c r="G781" s="106"/>
      <c r="H781" s="106"/>
    </row>
    <row r="782" spans="1:10" x14ac:dyDescent="0.2">
      <c r="A782" s="106"/>
      <c r="B782" s="106"/>
      <c r="C782" s="106"/>
      <c r="D782" s="106"/>
      <c r="F782" s="106"/>
      <c r="G782" s="106"/>
      <c r="H782" s="106"/>
      <c r="I782" s="106"/>
      <c r="J782" s="106"/>
    </row>
    <row r="783" spans="1:10" x14ac:dyDescent="0.2">
      <c r="A783" s="106"/>
      <c r="B783" s="106"/>
      <c r="C783" s="106"/>
      <c r="D783" s="106"/>
      <c r="F783" s="106"/>
      <c r="G783" s="106"/>
      <c r="H783" s="106"/>
    </row>
    <row r="784" spans="1:10" x14ac:dyDescent="0.2">
      <c r="A784" s="106"/>
      <c r="B784" s="106"/>
      <c r="C784" s="106"/>
      <c r="D784" s="106"/>
      <c r="F784" s="106"/>
      <c r="G784" s="106"/>
      <c r="H784" s="106"/>
    </row>
    <row r="785" spans="1:10" x14ac:dyDescent="0.2">
      <c r="A785" s="106"/>
      <c r="B785" s="106"/>
      <c r="C785" s="106"/>
      <c r="D785" s="106"/>
      <c r="F785" s="106"/>
      <c r="G785" s="106"/>
      <c r="H785" s="106"/>
    </row>
    <row r="786" spans="1:10" x14ac:dyDescent="0.2">
      <c r="A786" s="106"/>
      <c r="B786" s="106"/>
      <c r="C786" s="106"/>
      <c r="D786" s="106"/>
      <c r="F786" s="106"/>
      <c r="G786" s="106"/>
      <c r="H786" s="106"/>
    </row>
    <row r="787" spans="1:10" x14ac:dyDescent="0.2">
      <c r="A787" s="106"/>
      <c r="B787" s="106"/>
      <c r="C787" s="106"/>
      <c r="D787" s="106"/>
      <c r="F787" s="106"/>
      <c r="G787" s="106"/>
      <c r="H787" s="106"/>
    </row>
    <row r="788" spans="1:10" x14ac:dyDescent="0.2">
      <c r="A788" s="106"/>
      <c r="B788" s="106"/>
      <c r="C788" s="106"/>
      <c r="D788" s="106"/>
      <c r="F788" s="106"/>
      <c r="G788" s="106"/>
      <c r="H788" s="106"/>
    </row>
    <row r="789" spans="1:10" x14ac:dyDescent="0.2">
      <c r="A789" s="106"/>
      <c r="B789" s="106"/>
      <c r="C789" s="106"/>
      <c r="D789" s="106"/>
      <c r="F789" s="106"/>
      <c r="G789" s="106"/>
      <c r="H789" s="106"/>
    </row>
    <row r="790" spans="1:10" x14ac:dyDescent="0.2">
      <c r="A790" s="106"/>
      <c r="B790" s="106"/>
      <c r="C790" s="106"/>
      <c r="D790" s="106"/>
      <c r="F790" s="106"/>
      <c r="G790" s="106"/>
      <c r="H790" s="106"/>
    </row>
    <row r="791" spans="1:10" x14ac:dyDescent="0.2">
      <c r="A791" s="106"/>
      <c r="B791" s="106"/>
      <c r="C791" s="106"/>
      <c r="D791" s="106"/>
      <c r="F791" s="106"/>
      <c r="G791" s="106"/>
      <c r="H791" s="106"/>
    </row>
    <row r="792" spans="1:10" x14ac:dyDescent="0.2">
      <c r="A792" s="106"/>
      <c r="B792" s="106"/>
      <c r="C792" s="106"/>
      <c r="D792" s="106"/>
      <c r="F792" s="106"/>
      <c r="G792" s="106"/>
      <c r="H792" s="106"/>
      <c r="I792" s="106"/>
      <c r="J792" s="106"/>
    </row>
    <row r="793" spans="1:10" x14ac:dyDescent="0.2">
      <c r="A793" s="106"/>
      <c r="B793" s="106"/>
      <c r="C793" s="106"/>
      <c r="D793" s="106"/>
      <c r="F793" s="106"/>
      <c r="G793" s="106"/>
      <c r="H793" s="106"/>
      <c r="I793" s="106"/>
      <c r="J793" s="106"/>
    </row>
    <row r="794" spans="1:10" x14ac:dyDescent="0.2">
      <c r="A794" s="106"/>
      <c r="B794" s="106"/>
      <c r="C794" s="106"/>
      <c r="D794" s="106"/>
      <c r="F794" s="106"/>
      <c r="G794" s="106"/>
      <c r="H794" s="106"/>
    </row>
    <row r="795" spans="1:10" x14ac:dyDescent="0.2">
      <c r="A795" s="106"/>
      <c r="B795" s="106"/>
      <c r="C795" s="106"/>
      <c r="D795" s="106"/>
      <c r="F795" s="106"/>
      <c r="G795" s="106"/>
      <c r="H795" s="106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G1091"/>
  <sheetViews>
    <sheetView workbookViewId="0">
      <selection activeCell="K28" sqref="K28"/>
    </sheetView>
  </sheetViews>
  <sheetFormatPr defaultRowHeight="14.25" x14ac:dyDescent="0.2"/>
  <sheetData>
    <row r="1" spans="1:7" x14ac:dyDescent="0.2">
      <c r="A1" s="106" t="s">
        <v>557</v>
      </c>
      <c r="B1" s="106" t="s">
        <v>558</v>
      </c>
      <c r="C1" s="183">
        <v>43882</v>
      </c>
      <c r="D1" s="183">
        <v>43881</v>
      </c>
      <c r="E1" s="183">
        <v>43880</v>
      </c>
      <c r="F1" s="183">
        <v>43879</v>
      </c>
      <c r="G1" s="183">
        <v>43878</v>
      </c>
    </row>
    <row r="2" spans="1:7" x14ac:dyDescent="0.2">
      <c r="A2" s="106">
        <v>1301</v>
      </c>
      <c r="B2" s="106" t="s">
        <v>559</v>
      </c>
      <c r="C2" s="183">
        <v>0</v>
      </c>
      <c r="D2" s="183">
        <v>0</v>
      </c>
      <c r="E2" s="183">
        <v>0</v>
      </c>
      <c r="F2" s="183">
        <v>0</v>
      </c>
      <c r="G2" s="183">
        <v>0</v>
      </c>
    </row>
    <row r="3" spans="1:7" x14ac:dyDescent="0.2">
      <c r="A3">
        <v>1379</v>
      </c>
      <c r="B3" s="106" t="s">
        <v>560</v>
      </c>
      <c r="C3">
        <v>0.05</v>
      </c>
      <c r="D3">
        <v>0.05</v>
      </c>
      <c r="E3">
        <v>0.2</v>
      </c>
      <c r="F3">
        <v>0.05</v>
      </c>
      <c r="G3">
        <v>0.05</v>
      </c>
    </row>
    <row r="4" spans="1:7" x14ac:dyDescent="0.2">
      <c r="A4">
        <v>1414</v>
      </c>
      <c r="B4" s="106" t="s">
        <v>1417</v>
      </c>
      <c r="C4">
        <v>0.1</v>
      </c>
      <c r="D4">
        <v>0</v>
      </c>
      <c r="E4">
        <v>0</v>
      </c>
      <c r="F4" t="s">
        <v>155</v>
      </c>
      <c r="G4" t="s">
        <v>155</v>
      </c>
    </row>
    <row r="5" spans="1:7" x14ac:dyDescent="0.2">
      <c r="A5">
        <v>1420</v>
      </c>
      <c r="B5" s="106" t="s">
        <v>561</v>
      </c>
      <c r="C5">
        <v>0.05</v>
      </c>
      <c r="D5">
        <v>0.05</v>
      </c>
      <c r="E5">
        <v>0.2</v>
      </c>
      <c r="F5">
        <v>0.05</v>
      </c>
      <c r="G5">
        <v>0.05</v>
      </c>
    </row>
    <row r="6" spans="1:7" x14ac:dyDescent="0.2">
      <c r="A6">
        <v>1430</v>
      </c>
      <c r="B6" s="106" t="s">
        <v>562</v>
      </c>
      <c r="C6">
        <v>0</v>
      </c>
      <c r="D6">
        <v>0</v>
      </c>
      <c r="E6">
        <v>0</v>
      </c>
      <c r="F6">
        <v>0</v>
      </c>
      <c r="G6">
        <v>0</v>
      </c>
    </row>
    <row r="7" spans="1:7" x14ac:dyDescent="0.2">
      <c r="A7">
        <v>1433</v>
      </c>
      <c r="B7" s="106" t="s">
        <v>563</v>
      </c>
      <c r="C7">
        <v>0</v>
      </c>
      <c r="D7">
        <v>0</v>
      </c>
      <c r="E7">
        <v>0</v>
      </c>
      <c r="F7">
        <v>0</v>
      </c>
      <c r="G7">
        <v>0</v>
      </c>
    </row>
    <row r="8" spans="1:7" x14ac:dyDescent="0.2">
      <c r="A8">
        <v>1514</v>
      </c>
      <c r="B8" s="106" t="s">
        <v>2020</v>
      </c>
      <c r="C8">
        <v>0</v>
      </c>
      <c r="D8" s="106">
        <v>0</v>
      </c>
      <c r="E8">
        <v>0</v>
      </c>
      <c r="F8">
        <v>0</v>
      </c>
      <c r="G8" s="106" t="s">
        <v>155</v>
      </c>
    </row>
    <row r="9" spans="1:7" x14ac:dyDescent="0.2">
      <c r="A9">
        <v>1605</v>
      </c>
      <c r="B9" s="106" t="s">
        <v>1467</v>
      </c>
      <c r="C9">
        <v>0</v>
      </c>
      <c r="D9">
        <v>0</v>
      </c>
      <c r="E9" t="s">
        <v>155</v>
      </c>
      <c r="F9" t="s">
        <v>155</v>
      </c>
      <c r="G9">
        <v>0</v>
      </c>
    </row>
    <row r="10" spans="1:7" x14ac:dyDescent="0.2">
      <c r="A10">
        <v>1663</v>
      </c>
      <c r="B10" s="106" t="s">
        <v>2269</v>
      </c>
      <c r="C10">
        <v>0</v>
      </c>
      <c r="D10" t="s">
        <v>155</v>
      </c>
      <c r="E10">
        <v>0</v>
      </c>
      <c r="F10">
        <v>0</v>
      </c>
      <c r="G10">
        <v>0</v>
      </c>
    </row>
    <row r="11" spans="1:7" x14ac:dyDescent="0.2">
      <c r="A11">
        <v>1716</v>
      </c>
      <c r="B11" s="106" t="s">
        <v>2101</v>
      </c>
      <c r="C11">
        <v>0</v>
      </c>
      <c r="D11">
        <v>0</v>
      </c>
      <c r="E11" t="s">
        <v>155</v>
      </c>
      <c r="F11" t="s">
        <v>155</v>
      </c>
      <c r="G11" t="s">
        <v>155</v>
      </c>
    </row>
    <row r="12" spans="1:7" x14ac:dyDescent="0.2">
      <c r="A12">
        <v>1719</v>
      </c>
      <c r="B12" s="106" t="s">
        <v>545</v>
      </c>
      <c r="C12">
        <v>0</v>
      </c>
      <c r="D12">
        <v>0</v>
      </c>
      <c r="E12">
        <v>0</v>
      </c>
      <c r="F12" t="s">
        <v>155</v>
      </c>
      <c r="G12">
        <v>0</v>
      </c>
    </row>
    <row r="13" spans="1:7" x14ac:dyDescent="0.2">
      <c r="A13">
        <v>1766</v>
      </c>
      <c r="B13" s="106" t="s">
        <v>565</v>
      </c>
      <c r="C13">
        <v>0.2</v>
      </c>
      <c r="D13">
        <v>0.2</v>
      </c>
      <c r="E13">
        <v>0.8</v>
      </c>
      <c r="F13">
        <v>0.15</v>
      </c>
      <c r="G13">
        <v>0.2</v>
      </c>
    </row>
    <row r="14" spans="1:7" x14ac:dyDescent="0.2">
      <c r="A14">
        <v>1768</v>
      </c>
      <c r="B14" s="106" t="s">
        <v>1859</v>
      </c>
      <c r="C14">
        <v>0</v>
      </c>
      <c r="D14">
        <v>0</v>
      </c>
      <c r="E14" s="106">
        <v>0</v>
      </c>
      <c r="F14">
        <v>0</v>
      </c>
      <c r="G14" s="106">
        <v>0</v>
      </c>
    </row>
    <row r="15" spans="1:7" x14ac:dyDescent="0.2">
      <c r="A15">
        <v>1780</v>
      </c>
      <c r="B15" s="106" t="s">
        <v>566</v>
      </c>
      <c r="C15">
        <v>0</v>
      </c>
      <c r="D15">
        <v>0</v>
      </c>
      <c r="E15">
        <v>0.2</v>
      </c>
      <c r="F15">
        <v>0.05</v>
      </c>
      <c r="G15">
        <v>0.05</v>
      </c>
    </row>
    <row r="16" spans="1:7" x14ac:dyDescent="0.2">
      <c r="A16">
        <v>1802</v>
      </c>
      <c r="B16" s="106" t="s">
        <v>1445</v>
      </c>
      <c r="C16">
        <v>0</v>
      </c>
      <c r="D16" s="106">
        <v>0</v>
      </c>
      <c r="E16" s="106">
        <v>0</v>
      </c>
      <c r="F16" s="106">
        <v>0</v>
      </c>
      <c r="G16" s="106">
        <v>0</v>
      </c>
    </row>
    <row r="17" spans="1:7" x14ac:dyDescent="0.2">
      <c r="A17">
        <v>1803</v>
      </c>
      <c r="B17" s="106" t="s">
        <v>1250</v>
      </c>
      <c r="C17">
        <v>0</v>
      </c>
      <c r="D17" s="106" t="s">
        <v>155</v>
      </c>
      <c r="E17" s="106">
        <v>0</v>
      </c>
      <c r="F17" s="106">
        <v>0</v>
      </c>
      <c r="G17" s="106">
        <v>0</v>
      </c>
    </row>
    <row r="18" spans="1:7" x14ac:dyDescent="0.2">
      <c r="A18">
        <v>1808</v>
      </c>
      <c r="B18" s="106" t="s">
        <v>567</v>
      </c>
      <c r="C18">
        <v>0.05</v>
      </c>
      <c r="D18">
        <v>0.05</v>
      </c>
      <c r="E18" s="106">
        <v>0.2</v>
      </c>
      <c r="F18" s="106">
        <v>0.05</v>
      </c>
      <c r="G18">
        <v>0.05</v>
      </c>
    </row>
    <row r="19" spans="1:7" x14ac:dyDescent="0.2">
      <c r="A19">
        <v>1810</v>
      </c>
      <c r="B19" s="106" t="s">
        <v>568</v>
      </c>
      <c r="C19">
        <v>0</v>
      </c>
      <c r="D19" s="106">
        <v>0</v>
      </c>
      <c r="E19" s="106">
        <v>0</v>
      </c>
      <c r="F19">
        <v>0</v>
      </c>
      <c r="G19">
        <v>0</v>
      </c>
    </row>
    <row r="20" spans="1:7" x14ac:dyDescent="0.2">
      <c r="A20">
        <v>1811</v>
      </c>
      <c r="B20" s="106" t="s">
        <v>2270</v>
      </c>
      <c r="C20">
        <v>0</v>
      </c>
      <c r="D20" t="s">
        <v>155</v>
      </c>
      <c r="E20" t="s">
        <v>155</v>
      </c>
      <c r="F20" t="s">
        <v>155</v>
      </c>
      <c r="G20" t="s">
        <v>155</v>
      </c>
    </row>
    <row r="21" spans="1:7" x14ac:dyDescent="0.2">
      <c r="A21">
        <v>1814</v>
      </c>
      <c r="B21" s="106" t="s">
        <v>1548</v>
      </c>
      <c r="C21">
        <v>0</v>
      </c>
      <c r="D21" s="106">
        <v>0</v>
      </c>
      <c r="E21" s="106">
        <v>0</v>
      </c>
      <c r="F21" s="106">
        <v>0</v>
      </c>
      <c r="G21" s="106">
        <v>0</v>
      </c>
    </row>
    <row r="22" spans="1:7" x14ac:dyDescent="0.2">
      <c r="A22">
        <v>1820</v>
      </c>
      <c r="B22" s="106" t="s">
        <v>59</v>
      </c>
      <c r="C22">
        <v>0</v>
      </c>
      <c r="D22" s="106">
        <v>0</v>
      </c>
      <c r="E22" s="106">
        <v>0</v>
      </c>
      <c r="F22" s="106">
        <v>0</v>
      </c>
      <c r="G22" s="106">
        <v>0</v>
      </c>
    </row>
    <row r="23" spans="1:7" x14ac:dyDescent="0.2">
      <c r="A23">
        <v>1826</v>
      </c>
      <c r="B23" s="106" t="s">
        <v>2271</v>
      </c>
      <c r="C23">
        <v>0</v>
      </c>
      <c r="D23" t="s">
        <v>155</v>
      </c>
      <c r="E23">
        <v>0</v>
      </c>
      <c r="F23" s="106">
        <v>0</v>
      </c>
      <c r="G23" s="106">
        <v>0</v>
      </c>
    </row>
    <row r="24" spans="1:7" x14ac:dyDescent="0.2">
      <c r="A24">
        <v>1848</v>
      </c>
      <c r="B24" s="106" t="s">
        <v>569</v>
      </c>
      <c r="C24">
        <v>0</v>
      </c>
      <c r="D24">
        <v>0</v>
      </c>
      <c r="E24">
        <v>0</v>
      </c>
      <c r="F24" s="106">
        <v>0</v>
      </c>
      <c r="G24" s="106">
        <v>0</v>
      </c>
    </row>
    <row r="25" spans="1:7" x14ac:dyDescent="0.2">
      <c r="A25">
        <v>1860</v>
      </c>
      <c r="B25" s="106" t="s">
        <v>54</v>
      </c>
      <c r="C25">
        <v>0</v>
      </c>
      <c r="D25">
        <v>0</v>
      </c>
      <c r="E25" s="106">
        <v>0</v>
      </c>
      <c r="F25" s="106">
        <v>0</v>
      </c>
      <c r="G25" s="106">
        <v>0</v>
      </c>
    </row>
    <row r="26" spans="1:7" x14ac:dyDescent="0.2">
      <c r="A26">
        <v>1870</v>
      </c>
      <c r="B26" s="106" t="s">
        <v>1141</v>
      </c>
      <c r="C26">
        <v>0.05</v>
      </c>
      <c r="D26" s="106">
        <v>0.05</v>
      </c>
      <c r="E26" s="106">
        <v>0.2</v>
      </c>
      <c r="F26" s="106">
        <v>0.05</v>
      </c>
      <c r="G26" s="106">
        <v>0.05</v>
      </c>
    </row>
    <row r="27" spans="1:7" x14ac:dyDescent="0.2">
      <c r="A27">
        <v>1878</v>
      </c>
      <c r="B27" s="106" t="s">
        <v>2102</v>
      </c>
      <c r="C27">
        <v>0.25</v>
      </c>
      <c r="D27" s="106">
        <v>0</v>
      </c>
      <c r="E27" t="s">
        <v>155</v>
      </c>
      <c r="F27" s="106" t="s">
        <v>155</v>
      </c>
      <c r="G27" t="s">
        <v>155</v>
      </c>
    </row>
    <row r="28" spans="1:7" x14ac:dyDescent="0.2">
      <c r="A28">
        <v>1881</v>
      </c>
      <c r="B28" s="106" t="s">
        <v>570</v>
      </c>
      <c r="C28">
        <v>0</v>
      </c>
      <c r="D28" s="106">
        <v>0</v>
      </c>
      <c r="E28">
        <v>0.2</v>
      </c>
      <c r="F28" s="106">
        <v>0</v>
      </c>
      <c r="G28" s="106">
        <v>0.05</v>
      </c>
    </row>
    <row r="29" spans="1:7" x14ac:dyDescent="0.2">
      <c r="A29">
        <v>1884</v>
      </c>
      <c r="B29" s="106" t="s">
        <v>1199</v>
      </c>
      <c r="C29">
        <v>0.15</v>
      </c>
      <c r="D29">
        <v>0.15</v>
      </c>
      <c r="E29">
        <v>0.6</v>
      </c>
      <c r="F29">
        <v>0.15</v>
      </c>
      <c r="G29" s="106">
        <v>0.15</v>
      </c>
    </row>
    <row r="30" spans="1:7" x14ac:dyDescent="0.2">
      <c r="A30">
        <v>1885</v>
      </c>
      <c r="B30" s="106" t="s">
        <v>1064</v>
      </c>
      <c r="C30">
        <v>0</v>
      </c>
      <c r="D30">
        <v>0</v>
      </c>
      <c r="E30">
        <v>0.2</v>
      </c>
      <c r="F30">
        <v>0.05</v>
      </c>
      <c r="G30">
        <v>0.05</v>
      </c>
    </row>
    <row r="31" spans="1:7" x14ac:dyDescent="0.2">
      <c r="A31">
        <v>1911</v>
      </c>
      <c r="B31" s="106" t="s">
        <v>50</v>
      </c>
      <c r="C31">
        <v>0.05</v>
      </c>
      <c r="D31">
        <v>0.05</v>
      </c>
      <c r="E31" s="106">
        <v>0.2</v>
      </c>
      <c r="F31">
        <v>0.05</v>
      </c>
      <c r="G31" s="106">
        <v>0.05</v>
      </c>
    </row>
    <row r="32" spans="1:7" x14ac:dyDescent="0.2">
      <c r="A32">
        <v>1914</v>
      </c>
      <c r="B32" s="106" t="s">
        <v>1832</v>
      </c>
      <c r="C32">
        <v>0</v>
      </c>
      <c r="D32">
        <v>0</v>
      </c>
      <c r="E32">
        <v>0</v>
      </c>
      <c r="F32">
        <v>0</v>
      </c>
      <c r="G32" s="106">
        <v>0</v>
      </c>
    </row>
    <row r="33" spans="1:7" x14ac:dyDescent="0.2">
      <c r="A33">
        <v>1928</v>
      </c>
      <c r="B33" s="106" t="s">
        <v>217</v>
      </c>
      <c r="C33">
        <v>0.05</v>
      </c>
      <c r="D33" s="106">
        <v>0.05</v>
      </c>
      <c r="E33" s="106">
        <v>0.2</v>
      </c>
      <c r="F33" s="106">
        <v>0.05</v>
      </c>
      <c r="G33">
        <v>0.05</v>
      </c>
    </row>
    <row r="34" spans="1:7" x14ac:dyDescent="0.2">
      <c r="A34">
        <v>1934</v>
      </c>
      <c r="B34" s="106" t="s">
        <v>2034</v>
      </c>
      <c r="C34">
        <v>0</v>
      </c>
      <c r="D34" s="106">
        <v>0</v>
      </c>
      <c r="E34">
        <v>0</v>
      </c>
      <c r="F34" s="106" t="s">
        <v>155</v>
      </c>
      <c r="G34" t="s">
        <v>155</v>
      </c>
    </row>
    <row r="35" spans="1:7" x14ac:dyDescent="0.2">
      <c r="A35">
        <v>1939</v>
      </c>
      <c r="B35" s="106" t="s">
        <v>2272</v>
      </c>
      <c r="C35">
        <v>0</v>
      </c>
      <c r="D35" s="106" t="s">
        <v>155</v>
      </c>
      <c r="E35">
        <v>0</v>
      </c>
      <c r="F35" s="106" t="s">
        <v>155</v>
      </c>
      <c r="G35" s="106">
        <v>0.05</v>
      </c>
    </row>
    <row r="36" spans="1:7" x14ac:dyDescent="0.2">
      <c r="A36">
        <v>1944</v>
      </c>
      <c r="B36" s="106" t="s">
        <v>1549</v>
      </c>
      <c r="C36">
        <v>0</v>
      </c>
      <c r="D36" s="106" t="s">
        <v>155</v>
      </c>
      <c r="E36">
        <v>0</v>
      </c>
      <c r="F36" s="106">
        <v>0</v>
      </c>
      <c r="G36" s="106">
        <v>0</v>
      </c>
    </row>
    <row r="37" spans="1:7" x14ac:dyDescent="0.2">
      <c r="A37">
        <v>1949</v>
      </c>
      <c r="B37" s="106" t="s">
        <v>2103</v>
      </c>
      <c r="C37">
        <v>0</v>
      </c>
      <c r="D37" s="106">
        <v>0</v>
      </c>
      <c r="E37" s="106" t="s">
        <v>155</v>
      </c>
      <c r="F37" s="106" t="s">
        <v>155</v>
      </c>
      <c r="G37" t="s">
        <v>155</v>
      </c>
    </row>
    <row r="38" spans="1:7" x14ac:dyDescent="0.2">
      <c r="A38">
        <v>1952</v>
      </c>
      <c r="B38" s="106" t="s">
        <v>571</v>
      </c>
      <c r="C38">
        <v>0.05</v>
      </c>
      <c r="D38" s="106">
        <v>0.05</v>
      </c>
      <c r="E38" s="106">
        <v>0.2</v>
      </c>
      <c r="F38">
        <v>0.05</v>
      </c>
      <c r="G38">
        <v>0.05</v>
      </c>
    </row>
    <row r="39" spans="1:7" x14ac:dyDescent="0.2">
      <c r="A39">
        <v>1954</v>
      </c>
      <c r="B39" s="106" t="s">
        <v>572</v>
      </c>
      <c r="C39">
        <v>0.05</v>
      </c>
      <c r="D39">
        <v>0.05</v>
      </c>
      <c r="E39" s="106">
        <v>0.4</v>
      </c>
      <c r="F39">
        <v>0.1</v>
      </c>
      <c r="G39">
        <v>0.1</v>
      </c>
    </row>
    <row r="40" spans="1:7" x14ac:dyDescent="0.2">
      <c r="A40">
        <v>1961</v>
      </c>
      <c r="B40" s="106" t="s">
        <v>573</v>
      </c>
      <c r="C40">
        <v>0</v>
      </c>
      <c r="D40">
        <v>0</v>
      </c>
      <c r="E40">
        <v>0</v>
      </c>
      <c r="F40">
        <v>0</v>
      </c>
      <c r="G40">
        <v>0</v>
      </c>
    </row>
    <row r="41" spans="1:7" x14ac:dyDescent="0.2">
      <c r="A41">
        <v>1963</v>
      </c>
      <c r="B41" s="106" t="s">
        <v>2021</v>
      </c>
      <c r="C41">
        <v>0</v>
      </c>
      <c r="D41">
        <v>0</v>
      </c>
      <c r="E41">
        <v>0</v>
      </c>
      <c r="F41">
        <v>0</v>
      </c>
      <c r="G41" t="s">
        <v>155</v>
      </c>
    </row>
    <row r="42" spans="1:7" x14ac:dyDescent="0.2">
      <c r="A42">
        <v>1964</v>
      </c>
      <c r="B42" s="106" t="s">
        <v>574</v>
      </c>
      <c r="C42">
        <v>0</v>
      </c>
      <c r="D42">
        <v>0</v>
      </c>
      <c r="E42" s="106">
        <v>0</v>
      </c>
      <c r="F42">
        <v>0</v>
      </c>
      <c r="G42">
        <v>0</v>
      </c>
    </row>
    <row r="43" spans="1:7" x14ac:dyDescent="0.2">
      <c r="A43">
        <v>1968</v>
      </c>
      <c r="B43" s="106" t="s">
        <v>2104</v>
      </c>
      <c r="C43">
        <v>0</v>
      </c>
      <c r="D43">
        <v>0</v>
      </c>
      <c r="E43" t="s">
        <v>155</v>
      </c>
      <c r="F43">
        <v>0</v>
      </c>
      <c r="G43" t="s">
        <v>155</v>
      </c>
    </row>
    <row r="44" spans="1:7" x14ac:dyDescent="0.2">
      <c r="A44">
        <v>1969</v>
      </c>
      <c r="B44" s="106" t="s">
        <v>1597</v>
      </c>
      <c r="C44">
        <v>0</v>
      </c>
      <c r="D44" t="s">
        <v>155</v>
      </c>
      <c r="E44" t="s">
        <v>155</v>
      </c>
      <c r="F44" t="s">
        <v>155</v>
      </c>
      <c r="G44" t="s">
        <v>155</v>
      </c>
    </row>
    <row r="45" spans="1:7" x14ac:dyDescent="0.2">
      <c r="A45">
        <v>1975</v>
      </c>
      <c r="B45" s="106" t="s">
        <v>1065</v>
      </c>
      <c r="C45">
        <v>0</v>
      </c>
      <c r="D45">
        <v>0</v>
      </c>
      <c r="E45">
        <v>0</v>
      </c>
      <c r="F45">
        <v>0</v>
      </c>
      <c r="G45">
        <v>0</v>
      </c>
    </row>
    <row r="46" spans="1:7" x14ac:dyDescent="0.2">
      <c r="A46">
        <v>1976</v>
      </c>
      <c r="B46" s="106" t="s">
        <v>575</v>
      </c>
      <c r="C46">
        <v>0</v>
      </c>
      <c r="D46">
        <v>0</v>
      </c>
      <c r="E46" s="106">
        <v>0</v>
      </c>
      <c r="F46" s="106">
        <v>0</v>
      </c>
      <c r="G46">
        <v>0</v>
      </c>
    </row>
    <row r="47" spans="1:7" x14ac:dyDescent="0.2">
      <c r="A47">
        <v>2001</v>
      </c>
      <c r="B47" s="106" t="s">
        <v>1160</v>
      </c>
      <c r="C47">
        <v>0.05</v>
      </c>
      <c r="D47">
        <v>0.05</v>
      </c>
      <c r="E47" s="106">
        <v>0.2</v>
      </c>
      <c r="F47">
        <v>0.05</v>
      </c>
      <c r="G47">
        <v>0.05</v>
      </c>
    </row>
    <row r="48" spans="1:7" x14ac:dyDescent="0.2">
      <c r="A48">
        <v>2053</v>
      </c>
      <c r="B48" s="106" t="s">
        <v>1142</v>
      </c>
      <c r="C48">
        <v>0</v>
      </c>
      <c r="D48" s="106">
        <v>0.05</v>
      </c>
      <c r="E48" s="106">
        <v>0</v>
      </c>
      <c r="F48" s="106">
        <v>0</v>
      </c>
      <c r="G48">
        <v>0</v>
      </c>
    </row>
    <row r="49" spans="1:7" x14ac:dyDescent="0.2">
      <c r="A49">
        <v>2127</v>
      </c>
      <c r="B49" s="106" t="s">
        <v>1419</v>
      </c>
      <c r="C49">
        <v>0</v>
      </c>
      <c r="D49">
        <v>0.1</v>
      </c>
      <c r="E49">
        <v>0</v>
      </c>
      <c r="F49">
        <v>0.1</v>
      </c>
      <c r="G49">
        <v>0</v>
      </c>
    </row>
    <row r="50" spans="1:7" x14ac:dyDescent="0.2">
      <c r="A50">
        <v>2139</v>
      </c>
      <c r="B50" s="106" t="s">
        <v>576</v>
      </c>
      <c r="C50">
        <v>0</v>
      </c>
      <c r="D50" s="106">
        <v>0</v>
      </c>
      <c r="E50" s="106">
        <v>0</v>
      </c>
      <c r="F50" s="106">
        <v>0</v>
      </c>
      <c r="G50" s="106">
        <v>0</v>
      </c>
    </row>
    <row r="51" spans="1:7" x14ac:dyDescent="0.2">
      <c r="A51">
        <v>2146</v>
      </c>
      <c r="B51" s="106" t="s">
        <v>577</v>
      </c>
      <c r="C51">
        <v>0.05</v>
      </c>
      <c r="D51" s="106">
        <v>0.05</v>
      </c>
      <c r="E51" s="106">
        <v>0.2</v>
      </c>
      <c r="F51" s="106">
        <v>0.05</v>
      </c>
      <c r="G51" s="106">
        <v>0.05</v>
      </c>
    </row>
    <row r="52" spans="1:7" x14ac:dyDescent="0.2">
      <c r="A52">
        <v>2168</v>
      </c>
      <c r="B52" s="106" t="s">
        <v>2105</v>
      </c>
      <c r="C52">
        <v>0</v>
      </c>
      <c r="D52" s="106">
        <v>0</v>
      </c>
      <c r="E52" t="s">
        <v>155</v>
      </c>
      <c r="F52" s="106">
        <v>0</v>
      </c>
      <c r="G52" s="106">
        <v>0</v>
      </c>
    </row>
    <row r="53" spans="1:7" x14ac:dyDescent="0.2">
      <c r="A53">
        <v>2170</v>
      </c>
      <c r="B53" s="106" t="s">
        <v>578</v>
      </c>
      <c r="C53">
        <v>0</v>
      </c>
      <c r="D53" s="106">
        <v>0</v>
      </c>
      <c r="E53" s="106">
        <v>0</v>
      </c>
      <c r="F53" s="106">
        <v>0</v>
      </c>
      <c r="G53" s="106">
        <v>0</v>
      </c>
    </row>
    <row r="54" spans="1:7" x14ac:dyDescent="0.2">
      <c r="A54">
        <v>2193</v>
      </c>
      <c r="B54" s="106" t="s">
        <v>1598</v>
      </c>
      <c r="C54">
        <v>0</v>
      </c>
      <c r="D54">
        <v>0</v>
      </c>
      <c r="E54">
        <v>0</v>
      </c>
      <c r="F54">
        <v>0</v>
      </c>
      <c r="G54">
        <v>0</v>
      </c>
    </row>
    <row r="55" spans="1:7" x14ac:dyDescent="0.2">
      <c r="A55">
        <v>2198</v>
      </c>
      <c r="B55" s="106" t="s">
        <v>2273</v>
      </c>
      <c r="C55">
        <v>0</v>
      </c>
      <c r="D55" t="s">
        <v>155</v>
      </c>
      <c r="E55" t="s">
        <v>155</v>
      </c>
      <c r="F55" t="s">
        <v>155</v>
      </c>
      <c r="G55" t="s">
        <v>155</v>
      </c>
    </row>
    <row r="56" spans="1:7" x14ac:dyDescent="0.2">
      <c r="A56">
        <v>2204</v>
      </c>
      <c r="B56" s="106" t="s">
        <v>580</v>
      </c>
      <c r="C56">
        <v>0.1</v>
      </c>
      <c r="D56" s="106">
        <v>0.1</v>
      </c>
      <c r="E56" s="106">
        <v>0.4</v>
      </c>
      <c r="F56" s="106">
        <v>0.1</v>
      </c>
      <c r="G56">
        <v>0.1</v>
      </c>
    </row>
    <row r="57" spans="1:7" x14ac:dyDescent="0.2">
      <c r="A57">
        <v>2206</v>
      </c>
      <c r="B57" s="106" t="s">
        <v>581</v>
      </c>
      <c r="C57">
        <v>0</v>
      </c>
      <c r="D57">
        <v>0</v>
      </c>
      <c r="E57">
        <v>0</v>
      </c>
      <c r="F57" s="106">
        <v>0</v>
      </c>
      <c r="G57">
        <v>0</v>
      </c>
    </row>
    <row r="58" spans="1:7" x14ac:dyDescent="0.2">
      <c r="A58">
        <v>2211</v>
      </c>
      <c r="B58" s="106" t="s">
        <v>1701</v>
      </c>
      <c r="C58">
        <v>0.05</v>
      </c>
      <c r="D58">
        <v>0.05</v>
      </c>
      <c r="E58">
        <v>0.2</v>
      </c>
      <c r="F58" s="106">
        <v>0.05</v>
      </c>
      <c r="G58">
        <v>0.05</v>
      </c>
    </row>
    <row r="59" spans="1:7" x14ac:dyDescent="0.2">
      <c r="A59">
        <v>2212</v>
      </c>
      <c r="B59" s="106" t="s">
        <v>582</v>
      </c>
      <c r="C59">
        <v>0.05</v>
      </c>
      <c r="D59">
        <v>0.05</v>
      </c>
      <c r="E59">
        <v>0.2</v>
      </c>
      <c r="F59">
        <v>0.05</v>
      </c>
      <c r="G59">
        <v>0.05</v>
      </c>
    </row>
    <row r="60" spans="1:7" x14ac:dyDescent="0.2">
      <c r="A60">
        <v>2215</v>
      </c>
      <c r="B60" s="106" t="s">
        <v>583</v>
      </c>
      <c r="C60">
        <v>0</v>
      </c>
      <c r="D60">
        <v>0</v>
      </c>
      <c r="E60">
        <v>0</v>
      </c>
      <c r="F60" s="106">
        <v>0</v>
      </c>
      <c r="G60" s="106">
        <v>0</v>
      </c>
    </row>
    <row r="61" spans="1:7" x14ac:dyDescent="0.2">
      <c r="A61">
        <v>2217</v>
      </c>
      <c r="B61" s="106" t="s">
        <v>584</v>
      </c>
      <c r="C61">
        <v>0.1</v>
      </c>
      <c r="D61">
        <v>0.1</v>
      </c>
      <c r="E61">
        <v>0.4</v>
      </c>
      <c r="F61" s="106">
        <v>0.1</v>
      </c>
      <c r="G61" s="106">
        <v>0.1</v>
      </c>
    </row>
    <row r="62" spans="1:7" x14ac:dyDescent="0.2">
      <c r="A62">
        <v>2220</v>
      </c>
      <c r="B62" s="106" t="s">
        <v>1550</v>
      </c>
      <c r="C62">
        <v>0</v>
      </c>
      <c r="D62" s="106">
        <v>0</v>
      </c>
      <c r="E62">
        <v>0</v>
      </c>
      <c r="F62" s="106" t="s">
        <v>155</v>
      </c>
      <c r="G62" t="s">
        <v>155</v>
      </c>
    </row>
    <row r="63" spans="1:7" x14ac:dyDescent="0.2">
      <c r="A63">
        <v>2222</v>
      </c>
      <c r="B63" s="106" t="s">
        <v>585</v>
      </c>
      <c r="C63">
        <v>0.1</v>
      </c>
      <c r="D63">
        <v>0.1</v>
      </c>
      <c r="E63">
        <v>0.6</v>
      </c>
      <c r="F63">
        <v>0.1</v>
      </c>
      <c r="G63">
        <v>0.1</v>
      </c>
    </row>
    <row r="64" spans="1:7" x14ac:dyDescent="0.2">
      <c r="A64">
        <v>2266</v>
      </c>
      <c r="B64" s="106" t="s">
        <v>586</v>
      </c>
      <c r="C64">
        <v>0.05</v>
      </c>
      <c r="D64">
        <v>0.05</v>
      </c>
      <c r="E64">
        <v>0.2</v>
      </c>
      <c r="F64">
        <v>0.05</v>
      </c>
      <c r="G64">
        <v>0.05</v>
      </c>
    </row>
    <row r="65" spans="1:7" x14ac:dyDescent="0.2">
      <c r="A65">
        <v>2281</v>
      </c>
      <c r="B65" s="106" t="s">
        <v>1090</v>
      </c>
      <c r="C65">
        <v>0.05</v>
      </c>
      <c r="D65">
        <v>0.05</v>
      </c>
      <c r="E65">
        <v>0.2</v>
      </c>
      <c r="F65">
        <v>0.05</v>
      </c>
      <c r="G65">
        <v>0.05</v>
      </c>
    </row>
    <row r="66" spans="1:7" x14ac:dyDescent="0.2">
      <c r="A66">
        <v>2288</v>
      </c>
      <c r="B66" s="106" t="s">
        <v>1200</v>
      </c>
      <c r="C66">
        <v>0</v>
      </c>
      <c r="D66" s="106">
        <v>0</v>
      </c>
      <c r="E66">
        <v>0</v>
      </c>
      <c r="F66" s="106">
        <v>0</v>
      </c>
      <c r="G66">
        <v>0.05</v>
      </c>
    </row>
    <row r="67" spans="1:7" x14ac:dyDescent="0.2">
      <c r="A67">
        <v>2294</v>
      </c>
      <c r="B67" s="106" t="s">
        <v>587</v>
      </c>
      <c r="C67">
        <v>0.1</v>
      </c>
      <c r="D67" s="106">
        <v>0.1</v>
      </c>
      <c r="E67">
        <v>0.4</v>
      </c>
      <c r="F67" s="106">
        <v>0.1</v>
      </c>
      <c r="G67">
        <v>0.1</v>
      </c>
    </row>
    <row r="68" spans="1:7" x14ac:dyDescent="0.2">
      <c r="A68">
        <v>2301</v>
      </c>
      <c r="B68" s="106" t="s">
        <v>588</v>
      </c>
      <c r="C68">
        <v>0.05</v>
      </c>
      <c r="D68">
        <v>0.05</v>
      </c>
      <c r="E68">
        <v>0.4</v>
      </c>
      <c r="F68">
        <v>0.05</v>
      </c>
      <c r="G68">
        <v>0.05</v>
      </c>
    </row>
    <row r="69" spans="1:7" x14ac:dyDescent="0.2">
      <c r="A69">
        <v>2305</v>
      </c>
      <c r="B69" s="106" t="s">
        <v>1924</v>
      </c>
      <c r="C69">
        <v>0.05</v>
      </c>
      <c r="D69">
        <v>0</v>
      </c>
      <c r="E69">
        <v>0.2</v>
      </c>
      <c r="F69">
        <v>0.05</v>
      </c>
      <c r="G69">
        <v>0.05</v>
      </c>
    </row>
    <row r="70" spans="1:7" x14ac:dyDescent="0.2">
      <c r="A70">
        <v>2325</v>
      </c>
      <c r="B70" s="106" t="s">
        <v>1860</v>
      </c>
      <c r="C70">
        <v>0.05</v>
      </c>
      <c r="D70">
        <v>0.05</v>
      </c>
      <c r="E70">
        <v>0.2</v>
      </c>
      <c r="F70" s="106">
        <v>0.05</v>
      </c>
      <c r="G70" s="106">
        <v>0</v>
      </c>
    </row>
    <row r="71" spans="1:7" x14ac:dyDescent="0.2">
      <c r="A71">
        <v>2331</v>
      </c>
      <c r="B71" s="106" t="s">
        <v>1386</v>
      </c>
      <c r="C71">
        <v>0</v>
      </c>
      <c r="D71" s="106">
        <v>0</v>
      </c>
      <c r="E71" t="s">
        <v>155</v>
      </c>
      <c r="F71" s="106" t="s">
        <v>155</v>
      </c>
      <c r="G71" s="106">
        <v>0</v>
      </c>
    </row>
    <row r="72" spans="1:7" x14ac:dyDescent="0.2">
      <c r="A72">
        <v>2371</v>
      </c>
      <c r="B72" s="106" t="s">
        <v>589</v>
      </c>
      <c r="C72">
        <v>0.05</v>
      </c>
      <c r="D72">
        <v>0.05</v>
      </c>
      <c r="E72">
        <v>0.2</v>
      </c>
      <c r="F72" s="106">
        <v>0.05</v>
      </c>
      <c r="G72">
        <v>0.05</v>
      </c>
    </row>
    <row r="73" spans="1:7" x14ac:dyDescent="0.2">
      <c r="A73">
        <v>2379</v>
      </c>
      <c r="B73" s="106" t="s">
        <v>468</v>
      </c>
      <c r="C73">
        <v>0.05</v>
      </c>
      <c r="D73">
        <v>0.05</v>
      </c>
      <c r="E73" s="106">
        <v>0.4</v>
      </c>
      <c r="F73" s="106">
        <v>0.1</v>
      </c>
      <c r="G73">
        <v>0.05</v>
      </c>
    </row>
    <row r="74" spans="1:7" x14ac:dyDescent="0.2">
      <c r="A74">
        <v>2389</v>
      </c>
      <c r="B74" s="106" t="s">
        <v>1066</v>
      </c>
      <c r="C74">
        <v>0</v>
      </c>
      <c r="D74" s="106">
        <v>0</v>
      </c>
      <c r="E74" s="106">
        <v>0</v>
      </c>
      <c r="F74" s="106">
        <v>0</v>
      </c>
      <c r="G74">
        <v>0</v>
      </c>
    </row>
    <row r="75" spans="1:7" x14ac:dyDescent="0.2">
      <c r="A75">
        <v>2398</v>
      </c>
      <c r="B75" s="106" t="s">
        <v>1861</v>
      </c>
      <c r="C75">
        <v>0.05</v>
      </c>
      <c r="D75" s="106">
        <v>0.05</v>
      </c>
      <c r="E75" s="106">
        <v>0.2</v>
      </c>
      <c r="F75" s="106">
        <v>0.05</v>
      </c>
      <c r="G75">
        <v>0.05</v>
      </c>
    </row>
    <row r="76" spans="1:7" x14ac:dyDescent="0.2">
      <c r="A76">
        <v>2410</v>
      </c>
      <c r="B76" s="106" t="s">
        <v>2035</v>
      </c>
      <c r="C76">
        <v>0</v>
      </c>
      <c r="D76" s="106">
        <v>0</v>
      </c>
      <c r="E76" s="106">
        <v>0</v>
      </c>
      <c r="F76" s="106" t="s">
        <v>155</v>
      </c>
      <c r="G76" s="106" t="s">
        <v>155</v>
      </c>
    </row>
    <row r="77" spans="1:7" x14ac:dyDescent="0.2">
      <c r="A77">
        <v>2433</v>
      </c>
      <c r="B77" s="106" t="s">
        <v>1682</v>
      </c>
      <c r="C77">
        <v>0</v>
      </c>
      <c r="D77" s="106">
        <v>0</v>
      </c>
      <c r="E77" t="s">
        <v>155</v>
      </c>
      <c r="F77" s="106" t="s">
        <v>155</v>
      </c>
      <c r="G77" t="s">
        <v>155</v>
      </c>
    </row>
    <row r="78" spans="1:7" x14ac:dyDescent="0.2">
      <c r="A78">
        <v>2440</v>
      </c>
      <c r="B78" s="106" t="s">
        <v>1833</v>
      </c>
      <c r="C78">
        <v>0</v>
      </c>
      <c r="D78" s="106">
        <v>0</v>
      </c>
      <c r="E78">
        <v>0</v>
      </c>
      <c r="F78" s="106">
        <v>0</v>
      </c>
      <c r="G78">
        <v>0</v>
      </c>
    </row>
    <row r="79" spans="1:7" x14ac:dyDescent="0.2">
      <c r="A79">
        <v>2462</v>
      </c>
      <c r="B79" s="106" t="s">
        <v>590</v>
      </c>
      <c r="C79">
        <v>0.05</v>
      </c>
      <c r="D79">
        <v>0.05</v>
      </c>
      <c r="E79">
        <v>0.2</v>
      </c>
      <c r="F79">
        <v>0.05</v>
      </c>
      <c r="G79">
        <v>0.05</v>
      </c>
    </row>
    <row r="80" spans="1:7" x14ac:dyDescent="0.2">
      <c r="A80">
        <v>2475</v>
      </c>
      <c r="B80" s="106" t="s">
        <v>1091</v>
      </c>
      <c r="C80">
        <v>0.05</v>
      </c>
      <c r="D80">
        <v>0.05</v>
      </c>
      <c r="E80">
        <v>0.2</v>
      </c>
      <c r="F80">
        <v>0.05</v>
      </c>
      <c r="G80">
        <v>0.05</v>
      </c>
    </row>
    <row r="81" spans="1:7" x14ac:dyDescent="0.2">
      <c r="A81">
        <v>2485</v>
      </c>
      <c r="B81" s="106" t="s">
        <v>2274</v>
      </c>
      <c r="C81">
        <v>0</v>
      </c>
      <c r="D81" t="s">
        <v>155</v>
      </c>
      <c r="E81">
        <v>0</v>
      </c>
      <c r="F81">
        <v>0</v>
      </c>
      <c r="G81" t="s">
        <v>155</v>
      </c>
    </row>
    <row r="82" spans="1:7" x14ac:dyDescent="0.2">
      <c r="A82">
        <v>2487</v>
      </c>
      <c r="B82" s="106" t="s">
        <v>591</v>
      </c>
      <c r="C82">
        <v>0.05</v>
      </c>
      <c r="D82" s="106">
        <v>0.05</v>
      </c>
      <c r="E82" s="106">
        <v>0.2</v>
      </c>
      <c r="F82" s="106">
        <v>0.05</v>
      </c>
      <c r="G82" s="106">
        <v>0.05</v>
      </c>
    </row>
    <row r="83" spans="1:7" x14ac:dyDescent="0.2">
      <c r="A83">
        <v>2491</v>
      </c>
      <c r="B83" s="106" t="s">
        <v>1387</v>
      </c>
      <c r="C83">
        <v>0</v>
      </c>
      <c r="D83" s="106">
        <v>0</v>
      </c>
      <c r="E83" s="106">
        <v>0</v>
      </c>
      <c r="F83" s="106">
        <v>0</v>
      </c>
      <c r="G83" s="106">
        <v>0.05</v>
      </c>
    </row>
    <row r="84" spans="1:7" x14ac:dyDescent="0.2">
      <c r="A84">
        <v>2492</v>
      </c>
      <c r="B84" s="106" t="s">
        <v>592</v>
      </c>
      <c r="C84">
        <v>0.05</v>
      </c>
      <c r="D84" s="106">
        <v>0.05</v>
      </c>
      <c r="E84">
        <v>0.2</v>
      </c>
      <c r="F84" s="106">
        <v>0.05</v>
      </c>
      <c r="G84">
        <v>0.05</v>
      </c>
    </row>
    <row r="85" spans="1:7" x14ac:dyDescent="0.2">
      <c r="A85">
        <v>2501</v>
      </c>
      <c r="B85" s="106" t="s">
        <v>593</v>
      </c>
      <c r="C85">
        <v>0</v>
      </c>
      <c r="D85">
        <v>0</v>
      </c>
      <c r="E85">
        <v>0.2</v>
      </c>
      <c r="F85">
        <v>0.05</v>
      </c>
      <c r="G85">
        <v>0.05</v>
      </c>
    </row>
    <row r="86" spans="1:7" x14ac:dyDescent="0.2">
      <c r="A86">
        <v>2533</v>
      </c>
      <c r="B86" s="106" t="s">
        <v>1702</v>
      </c>
      <c r="C86">
        <v>0</v>
      </c>
      <c r="D86">
        <v>0</v>
      </c>
      <c r="E86">
        <v>0</v>
      </c>
      <c r="F86">
        <v>0</v>
      </c>
      <c r="G86" s="106">
        <v>0</v>
      </c>
    </row>
    <row r="87" spans="1:7" x14ac:dyDescent="0.2">
      <c r="A87">
        <v>2587</v>
      </c>
      <c r="B87" s="106" t="s">
        <v>1849</v>
      </c>
      <c r="C87">
        <v>0</v>
      </c>
      <c r="D87" s="106">
        <v>0</v>
      </c>
      <c r="E87">
        <v>0</v>
      </c>
      <c r="F87" s="106">
        <v>0</v>
      </c>
      <c r="G87">
        <v>0</v>
      </c>
    </row>
    <row r="88" spans="1:7" x14ac:dyDescent="0.2">
      <c r="A88">
        <v>2593</v>
      </c>
      <c r="B88" s="106" t="s">
        <v>594</v>
      </c>
      <c r="C88">
        <v>0.1</v>
      </c>
      <c r="D88" s="106">
        <v>0.1</v>
      </c>
      <c r="E88">
        <v>0.4</v>
      </c>
      <c r="F88" s="106">
        <v>0.1</v>
      </c>
      <c r="G88">
        <v>0.1</v>
      </c>
    </row>
    <row r="89" spans="1:7" x14ac:dyDescent="0.2">
      <c r="A89">
        <v>2594</v>
      </c>
      <c r="B89" s="106" t="s">
        <v>595</v>
      </c>
      <c r="C89">
        <v>0</v>
      </c>
      <c r="D89" s="106">
        <v>0.05</v>
      </c>
      <c r="E89">
        <v>0.2</v>
      </c>
      <c r="F89" s="106">
        <v>0.05</v>
      </c>
      <c r="G89">
        <v>0.05</v>
      </c>
    </row>
    <row r="90" spans="1:7" x14ac:dyDescent="0.2">
      <c r="A90">
        <v>2599</v>
      </c>
      <c r="B90" s="106" t="s">
        <v>1599</v>
      </c>
      <c r="C90">
        <v>0.05</v>
      </c>
      <c r="D90">
        <v>0.05</v>
      </c>
      <c r="E90">
        <v>0.2</v>
      </c>
      <c r="F90">
        <v>0.05</v>
      </c>
      <c r="G90">
        <v>0</v>
      </c>
    </row>
    <row r="91" spans="1:7" x14ac:dyDescent="0.2">
      <c r="A91">
        <v>2602</v>
      </c>
      <c r="B91" s="106" t="s">
        <v>550</v>
      </c>
      <c r="C91">
        <v>0.1</v>
      </c>
      <c r="D91" t="s">
        <v>155</v>
      </c>
      <c r="E91">
        <v>0.4</v>
      </c>
      <c r="F91" t="s">
        <v>155</v>
      </c>
      <c r="G91">
        <v>0.1</v>
      </c>
    </row>
    <row r="92" spans="1:7" x14ac:dyDescent="0.2">
      <c r="A92">
        <v>2613</v>
      </c>
      <c r="B92" s="106" t="s">
        <v>2036</v>
      </c>
      <c r="C92">
        <v>0</v>
      </c>
      <c r="D92">
        <v>0</v>
      </c>
      <c r="E92">
        <v>0</v>
      </c>
      <c r="F92" t="s">
        <v>155</v>
      </c>
      <c r="G92" t="s">
        <v>155</v>
      </c>
    </row>
    <row r="93" spans="1:7" x14ac:dyDescent="0.2">
      <c r="A93">
        <v>2651</v>
      </c>
      <c r="B93" s="106" t="s">
        <v>596</v>
      </c>
      <c r="C93">
        <v>0.1</v>
      </c>
      <c r="D93">
        <v>0.15</v>
      </c>
      <c r="E93">
        <v>0.6</v>
      </c>
      <c r="F93">
        <v>0.15</v>
      </c>
      <c r="G93">
        <v>0.15</v>
      </c>
    </row>
    <row r="94" spans="1:7" x14ac:dyDescent="0.2">
      <c r="A94">
        <v>2659</v>
      </c>
      <c r="B94" s="106" t="s">
        <v>597</v>
      </c>
      <c r="C94">
        <v>0.1</v>
      </c>
      <c r="D94">
        <v>0.1</v>
      </c>
      <c r="E94">
        <v>0.4</v>
      </c>
      <c r="F94">
        <v>0.1</v>
      </c>
      <c r="G94">
        <v>0.1</v>
      </c>
    </row>
    <row r="95" spans="1:7" x14ac:dyDescent="0.2">
      <c r="A95">
        <v>2664</v>
      </c>
      <c r="B95" s="106" t="s">
        <v>598</v>
      </c>
      <c r="C95">
        <v>0</v>
      </c>
      <c r="D95" s="106">
        <v>0</v>
      </c>
      <c r="E95" s="106">
        <v>0</v>
      </c>
      <c r="F95">
        <v>0</v>
      </c>
      <c r="G95">
        <v>0</v>
      </c>
    </row>
    <row r="96" spans="1:7" x14ac:dyDescent="0.2">
      <c r="A96">
        <v>2670</v>
      </c>
      <c r="B96" s="106" t="s">
        <v>1188</v>
      </c>
      <c r="C96">
        <v>0</v>
      </c>
      <c r="D96">
        <v>0</v>
      </c>
      <c r="E96">
        <v>0</v>
      </c>
      <c r="F96">
        <v>0</v>
      </c>
      <c r="G96">
        <v>0</v>
      </c>
    </row>
    <row r="97" spans="1:7" x14ac:dyDescent="0.2">
      <c r="A97">
        <v>2676</v>
      </c>
      <c r="B97" s="106" t="s">
        <v>2037</v>
      </c>
      <c r="C97">
        <v>0</v>
      </c>
      <c r="D97">
        <v>0</v>
      </c>
      <c r="E97">
        <v>0</v>
      </c>
      <c r="F97" t="s">
        <v>155</v>
      </c>
      <c r="G97" t="s">
        <v>155</v>
      </c>
    </row>
    <row r="98" spans="1:7" x14ac:dyDescent="0.2">
      <c r="A98">
        <v>2678</v>
      </c>
      <c r="B98" s="106" t="s">
        <v>599</v>
      </c>
      <c r="C98">
        <v>0.05</v>
      </c>
      <c r="D98">
        <v>0.05</v>
      </c>
      <c r="E98">
        <v>0.2</v>
      </c>
      <c r="F98">
        <v>0.05</v>
      </c>
      <c r="G98">
        <v>0.05</v>
      </c>
    </row>
    <row r="99" spans="1:7" x14ac:dyDescent="0.2">
      <c r="A99">
        <v>2687</v>
      </c>
      <c r="B99" s="106" t="s">
        <v>2106</v>
      </c>
      <c r="C99">
        <v>0</v>
      </c>
      <c r="D99">
        <v>0</v>
      </c>
      <c r="E99" t="s">
        <v>155</v>
      </c>
      <c r="F99" t="s">
        <v>155</v>
      </c>
      <c r="G99" t="s">
        <v>155</v>
      </c>
    </row>
    <row r="100" spans="1:7" x14ac:dyDescent="0.2">
      <c r="A100">
        <v>2692</v>
      </c>
      <c r="B100" s="106" t="s">
        <v>600</v>
      </c>
      <c r="C100">
        <v>0.1</v>
      </c>
      <c r="D100">
        <v>0.1</v>
      </c>
      <c r="E100">
        <v>0.4</v>
      </c>
      <c r="F100">
        <v>0.1</v>
      </c>
      <c r="G100">
        <v>0.1</v>
      </c>
    </row>
    <row r="101" spans="1:7" x14ac:dyDescent="0.2">
      <c r="A101">
        <v>2695</v>
      </c>
      <c r="B101" s="106" t="s">
        <v>1317</v>
      </c>
      <c r="C101">
        <v>0.1</v>
      </c>
      <c r="D101">
        <v>0.1</v>
      </c>
      <c r="E101">
        <v>0.4</v>
      </c>
      <c r="F101">
        <v>0.1</v>
      </c>
      <c r="G101">
        <v>0.1</v>
      </c>
    </row>
    <row r="102" spans="1:7" x14ac:dyDescent="0.2">
      <c r="A102">
        <v>2698</v>
      </c>
      <c r="B102" s="106" t="s">
        <v>601</v>
      </c>
      <c r="C102">
        <v>0.05</v>
      </c>
      <c r="D102">
        <v>0.05</v>
      </c>
      <c r="E102">
        <v>0.2</v>
      </c>
      <c r="F102">
        <v>0.05</v>
      </c>
      <c r="G102">
        <v>0.05</v>
      </c>
    </row>
    <row r="103" spans="1:7" x14ac:dyDescent="0.2">
      <c r="A103">
        <v>2715</v>
      </c>
      <c r="B103" s="106" t="s">
        <v>1046</v>
      </c>
      <c r="C103">
        <v>0.05</v>
      </c>
      <c r="D103">
        <v>0.05</v>
      </c>
      <c r="E103">
        <v>0</v>
      </c>
      <c r="F103">
        <v>0</v>
      </c>
      <c r="G103">
        <v>0</v>
      </c>
    </row>
    <row r="104" spans="1:7" x14ac:dyDescent="0.2">
      <c r="A104">
        <v>2729</v>
      </c>
      <c r="B104" s="106" t="s">
        <v>1925</v>
      </c>
      <c r="C104">
        <v>0.05</v>
      </c>
      <c r="D104">
        <v>0.05</v>
      </c>
      <c r="E104">
        <v>0.2</v>
      </c>
      <c r="F104">
        <v>0.05</v>
      </c>
      <c r="G104">
        <v>0.05</v>
      </c>
    </row>
    <row r="105" spans="1:7" x14ac:dyDescent="0.2">
      <c r="A105">
        <v>2730</v>
      </c>
      <c r="B105" s="106" t="s">
        <v>602</v>
      </c>
      <c r="C105">
        <v>0</v>
      </c>
      <c r="D105">
        <v>0</v>
      </c>
      <c r="E105" s="106">
        <v>0</v>
      </c>
      <c r="F105" s="106">
        <v>0</v>
      </c>
      <c r="G105" s="106">
        <v>0</v>
      </c>
    </row>
    <row r="106" spans="1:7" x14ac:dyDescent="0.2">
      <c r="A106">
        <v>2733</v>
      </c>
      <c r="B106" s="106" t="s">
        <v>1318</v>
      </c>
      <c r="C106">
        <v>0.1</v>
      </c>
      <c r="D106">
        <v>0.1</v>
      </c>
      <c r="E106">
        <v>0.4</v>
      </c>
      <c r="F106">
        <v>0.1</v>
      </c>
      <c r="G106">
        <v>0.1</v>
      </c>
    </row>
    <row r="107" spans="1:7" x14ac:dyDescent="0.2">
      <c r="A107">
        <v>2749</v>
      </c>
      <c r="B107" s="106" t="s">
        <v>2107</v>
      </c>
      <c r="C107">
        <v>0</v>
      </c>
      <c r="D107">
        <v>0</v>
      </c>
      <c r="E107" t="s">
        <v>155</v>
      </c>
      <c r="F107">
        <v>0</v>
      </c>
      <c r="G107">
        <v>0</v>
      </c>
    </row>
    <row r="108" spans="1:7" x14ac:dyDescent="0.2">
      <c r="A108">
        <v>2760</v>
      </c>
      <c r="B108" s="106" t="s">
        <v>2275</v>
      </c>
      <c r="C108">
        <v>0</v>
      </c>
      <c r="D108" t="s">
        <v>155</v>
      </c>
      <c r="E108" t="s">
        <v>155</v>
      </c>
      <c r="F108" t="s">
        <v>155</v>
      </c>
      <c r="G108" t="s">
        <v>155</v>
      </c>
    </row>
    <row r="109" spans="1:7" x14ac:dyDescent="0.2">
      <c r="A109">
        <v>2784</v>
      </c>
      <c r="B109" s="106" t="s">
        <v>1014</v>
      </c>
      <c r="C109">
        <v>0</v>
      </c>
      <c r="D109">
        <v>0</v>
      </c>
      <c r="E109" t="s">
        <v>155</v>
      </c>
      <c r="F109">
        <v>0</v>
      </c>
      <c r="G109">
        <v>0</v>
      </c>
    </row>
    <row r="110" spans="1:7" x14ac:dyDescent="0.2">
      <c r="A110">
        <v>2791</v>
      </c>
      <c r="B110" s="106" t="s">
        <v>1143</v>
      </c>
      <c r="C110">
        <v>0</v>
      </c>
      <c r="D110" s="106">
        <v>0</v>
      </c>
      <c r="E110" s="106">
        <v>0</v>
      </c>
      <c r="F110">
        <v>0</v>
      </c>
      <c r="G110">
        <v>0</v>
      </c>
    </row>
    <row r="111" spans="1:7" x14ac:dyDescent="0.2">
      <c r="A111">
        <v>2796</v>
      </c>
      <c r="B111" s="106" t="s">
        <v>1047</v>
      </c>
      <c r="C111">
        <v>0</v>
      </c>
      <c r="D111" s="106">
        <v>0</v>
      </c>
      <c r="E111" s="106">
        <v>0</v>
      </c>
      <c r="F111">
        <v>0</v>
      </c>
      <c r="G111">
        <v>0</v>
      </c>
    </row>
    <row r="112" spans="1:7" x14ac:dyDescent="0.2">
      <c r="A112">
        <v>2801</v>
      </c>
      <c r="B112" s="106" t="s">
        <v>603</v>
      </c>
      <c r="C112">
        <v>0.1</v>
      </c>
      <c r="D112">
        <v>0.1</v>
      </c>
      <c r="E112">
        <v>0.4</v>
      </c>
      <c r="F112">
        <v>0.1</v>
      </c>
      <c r="G112">
        <v>0.1</v>
      </c>
    </row>
    <row r="113" spans="1:7" x14ac:dyDescent="0.2">
      <c r="A113">
        <v>2802</v>
      </c>
      <c r="B113" s="106" t="s">
        <v>2108</v>
      </c>
      <c r="C113">
        <v>0</v>
      </c>
      <c r="D113">
        <v>0</v>
      </c>
      <c r="E113" t="s">
        <v>155</v>
      </c>
      <c r="F113">
        <v>0</v>
      </c>
      <c r="G113">
        <v>0</v>
      </c>
    </row>
    <row r="114" spans="1:7" x14ac:dyDescent="0.2">
      <c r="A114">
        <v>2811</v>
      </c>
      <c r="B114" s="106" t="s">
        <v>1600</v>
      </c>
      <c r="C114">
        <v>0</v>
      </c>
      <c r="D114">
        <v>0</v>
      </c>
      <c r="E114">
        <v>0.2</v>
      </c>
      <c r="F114">
        <v>0.05</v>
      </c>
      <c r="G114" s="106">
        <v>0.05</v>
      </c>
    </row>
    <row r="115" spans="1:7" x14ac:dyDescent="0.2">
      <c r="A115">
        <v>2819</v>
      </c>
      <c r="B115" s="106" t="s">
        <v>1834</v>
      </c>
      <c r="C115">
        <v>0.05</v>
      </c>
      <c r="D115">
        <v>0.05</v>
      </c>
      <c r="E115">
        <v>0.2</v>
      </c>
      <c r="F115" s="106">
        <v>0.05</v>
      </c>
      <c r="G115" s="106">
        <v>0.05</v>
      </c>
    </row>
    <row r="116" spans="1:7" x14ac:dyDescent="0.2">
      <c r="A116">
        <v>2871</v>
      </c>
      <c r="B116" s="106" t="s">
        <v>1582</v>
      </c>
      <c r="C116">
        <v>0</v>
      </c>
      <c r="D116">
        <v>0</v>
      </c>
      <c r="E116" s="106">
        <v>0.2</v>
      </c>
      <c r="F116" s="106">
        <v>0.05</v>
      </c>
      <c r="G116" s="106">
        <v>0</v>
      </c>
    </row>
    <row r="117" spans="1:7" x14ac:dyDescent="0.2">
      <c r="A117">
        <v>2874</v>
      </c>
      <c r="B117" s="106" t="s">
        <v>1144</v>
      </c>
      <c r="C117">
        <v>0</v>
      </c>
      <c r="D117">
        <v>0</v>
      </c>
      <c r="E117">
        <v>0</v>
      </c>
      <c r="F117">
        <v>0</v>
      </c>
      <c r="G117">
        <v>0</v>
      </c>
    </row>
    <row r="118" spans="1:7" x14ac:dyDescent="0.2">
      <c r="A118">
        <v>2875</v>
      </c>
      <c r="B118" s="106" t="s">
        <v>604</v>
      </c>
      <c r="C118">
        <v>0.1</v>
      </c>
      <c r="D118">
        <v>0.1</v>
      </c>
      <c r="E118">
        <v>0.4</v>
      </c>
      <c r="F118">
        <v>0.1</v>
      </c>
      <c r="G118">
        <v>0.1</v>
      </c>
    </row>
    <row r="119" spans="1:7" x14ac:dyDescent="0.2">
      <c r="A119">
        <v>2882</v>
      </c>
      <c r="B119" s="106" t="s">
        <v>605</v>
      </c>
      <c r="C119">
        <v>0.05</v>
      </c>
      <c r="D119">
        <v>0.05</v>
      </c>
      <c r="E119" s="106">
        <v>0.2</v>
      </c>
      <c r="F119">
        <v>0.05</v>
      </c>
      <c r="G119">
        <v>0.05</v>
      </c>
    </row>
    <row r="120" spans="1:7" x14ac:dyDescent="0.2">
      <c r="A120">
        <v>2884</v>
      </c>
      <c r="B120" s="106" t="s">
        <v>606</v>
      </c>
      <c r="C120">
        <v>0.05</v>
      </c>
      <c r="D120">
        <v>0.05</v>
      </c>
      <c r="E120">
        <v>0.2</v>
      </c>
      <c r="F120">
        <v>0.05</v>
      </c>
      <c r="G120">
        <v>0.05</v>
      </c>
    </row>
    <row r="121" spans="1:7" x14ac:dyDescent="0.2">
      <c r="A121">
        <v>2897</v>
      </c>
      <c r="B121" s="106" t="s">
        <v>607</v>
      </c>
      <c r="C121">
        <v>0.15</v>
      </c>
      <c r="D121">
        <v>0.15</v>
      </c>
      <c r="E121">
        <v>0.6</v>
      </c>
      <c r="F121">
        <v>0.15</v>
      </c>
      <c r="G121" s="106">
        <v>0.15</v>
      </c>
    </row>
    <row r="122" spans="1:7" x14ac:dyDescent="0.2">
      <c r="A122">
        <v>2904</v>
      </c>
      <c r="B122" s="106" t="s">
        <v>1551</v>
      </c>
      <c r="C122">
        <v>0</v>
      </c>
      <c r="D122">
        <v>0</v>
      </c>
      <c r="E122">
        <v>0</v>
      </c>
      <c r="F122">
        <v>0</v>
      </c>
      <c r="G122">
        <v>0</v>
      </c>
    </row>
    <row r="123" spans="1:7" x14ac:dyDescent="0.2">
      <c r="A123">
        <v>2910</v>
      </c>
      <c r="B123" s="106" t="s">
        <v>608</v>
      </c>
      <c r="C123">
        <v>0</v>
      </c>
      <c r="D123">
        <v>0.05</v>
      </c>
      <c r="E123">
        <v>0</v>
      </c>
      <c r="F123">
        <v>0</v>
      </c>
      <c r="G123">
        <v>0</v>
      </c>
    </row>
    <row r="124" spans="1:7" x14ac:dyDescent="0.2">
      <c r="A124">
        <v>2918</v>
      </c>
      <c r="B124" s="106" t="s">
        <v>1337</v>
      </c>
      <c r="C124">
        <v>0.05</v>
      </c>
      <c r="D124">
        <v>0</v>
      </c>
      <c r="E124">
        <v>0</v>
      </c>
      <c r="F124">
        <v>0</v>
      </c>
      <c r="G124">
        <v>0</v>
      </c>
    </row>
    <row r="125" spans="1:7" x14ac:dyDescent="0.2">
      <c r="A125">
        <v>2922</v>
      </c>
      <c r="B125" s="106" t="s">
        <v>609</v>
      </c>
      <c r="C125">
        <v>0.05</v>
      </c>
      <c r="D125">
        <v>0.05</v>
      </c>
      <c r="E125">
        <v>0.2</v>
      </c>
      <c r="F125">
        <v>0.05</v>
      </c>
      <c r="G125">
        <v>0.05</v>
      </c>
    </row>
    <row r="126" spans="1:7" x14ac:dyDescent="0.2">
      <c r="A126">
        <v>2930</v>
      </c>
      <c r="B126" s="106" t="s">
        <v>610</v>
      </c>
      <c r="C126">
        <v>0</v>
      </c>
      <c r="D126">
        <v>0</v>
      </c>
      <c r="E126">
        <v>0</v>
      </c>
      <c r="F126">
        <v>0</v>
      </c>
      <c r="G126">
        <v>0</v>
      </c>
    </row>
    <row r="127" spans="1:7" x14ac:dyDescent="0.2">
      <c r="A127">
        <v>2931</v>
      </c>
      <c r="B127" s="106" t="s">
        <v>611</v>
      </c>
      <c r="C127">
        <v>0.05</v>
      </c>
      <c r="D127">
        <v>0.05</v>
      </c>
      <c r="E127">
        <v>0.2</v>
      </c>
      <c r="F127">
        <v>0.05</v>
      </c>
      <c r="G127">
        <v>0.05</v>
      </c>
    </row>
    <row r="128" spans="1:7" x14ac:dyDescent="0.2">
      <c r="A128">
        <v>2975</v>
      </c>
      <c r="B128" s="106" t="s">
        <v>612</v>
      </c>
      <c r="C128">
        <v>0.05</v>
      </c>
      <c r="D128">
        <v>0.05</v>
      </c>
      <c r="E128">
        <v>0.2</v>
      </c>
      <c r="F128">
        <v>0.05</v>
      </c>
      <c r="G128">
        <v>0.05</v>
      </c>
    </row>
    <row r="129" spans="1:7" x14ac:dyDescent="0.2">
      <c r="A129">
        <v>3003</v>
      </c>
      <c r="B129" s="106" t="s">
        <v>549</v>
      </c>
      <c r="C129">
        <v>0.05</v>
      </c>
      <c r="D129" s="106">
        <v>0.05</v>
      </c>
      <c r="E129">
        <v>0.2</v>
      </c>
      <c r="F129" s="106">
        <v>0.05</v>
      </c>
      <c r="G129">
        <v>0.05</v>
      </c>
    </row>
    <row r="130" spans="1:7" x14ac:dyDescent="0.2">
      <c r="A130">
        <v>3004</v>
      </c>
      <c r="B130" s="106" t="s">
        <v>613</v>
      </c>
      <c r="C130">
        <v>0</v>
      </c>
      <c r="D130">
        <v>0</v>
      </c>
      <c r="E130">
        <v>0</v>
      </c>
      <c r="F130">
        <v>0</v>
      </c>
      <c r="G130">
        <v>0</v>
      </c>
    </row>
    <row r="131" spans="1:7" x14ac:dyDescent="0.2">
      <c r="A131">
        <v>3028</v>
      </c>
      <c r="B131" s="106" t="s">
        <v>1622</v>
      </c>
      <c r="C131">
        <v>0.05</v>
      </c>
      <c r="D131" s="106">
        <v>0.05</v>
      </c>
      <c r="E131">
        <v>0.2</v>
      </c>
      <c r="F131" s="106">
        <v>0.05</v>
      </c>
      <c r="G131" s="106">
        <v>0.05</v>
      </c>
    </row>
    <row r="132" spans="1:7" x14ac:dyDescent="0.2">
      <c r="A132">
        <v>3031</v>
      </c>
      <c r="B132" s="106" t="s">
        <v>2109</v>
      </c>
      <c r="C132">
        <v>0</v>
      </c>
      <c r="D132" s="106">
        <v>0</v>
      </c>
      <c r="E132" t="s">
        <v>155</v>
      </c>
      <c r="F132" s="106" t="s">
        <v>155</v>
      </c>
      <c r="G132" s="106" t="s">
        <v>155</v>
      </c>
    </row>
    <row r="133" spans="1:7" x14ac:dyDescent="0.2">
      <c r="A133">
        <v>3046</v>
      </c>
      <c r="B133" s="106" t="s">
        <v>614</v>
      </c>
      <c r="C133">
        <v>0.15</v>
      </c>
      <c r="D133">
        <v>0.15</v>
      </c>
      <c r="E133">
        <v>0.6</v>
      </c>
      <c r="F133">
        <v>0.15</v>
      </c>
      <c r="G133">
        <v>0.15</v>
      </c>
    </row>
    <row r="134" spans="1:7" x14ac:dyDescent="0.2">
      <c r="A134">
        <v>3050</v>
      </c>
      <c r="B134" s="106" t="s">
        <v>1275</v>
      </c>
      <c r="C134">
        <v>0.05</v>
      </c>
      <c r="D134">
        <v>0</v>
      </c>
      <c r="E134">
        <v>0</v>
      </c>
      <c r="F134">
        <v>0</v>
      </c>
      <c r="G134">
        <v>0</v>
      </c>
    </row>
    <row r="135" spans="1:7" x14ac:dyDescent="0.2">
      <c r="A135">
        <v>3067</v>
      </c>
      <c r="B135" s="106" t="s">
        <v>615</v>
      </c>
      <c r="C135">
        <v>0.05</v>
      </c>
      <c r="D135" s="106">
        <v>0.05</v>
      </c>
      <c r="E135">
        <v>0.2</v>
      </c>
      <c r="F135">
        <v>0.05</v>
      </c>
      <c r="G135" s="106">
        <v>0.05</v>
      </c>
    </row>
    <row r="136" spans="1:7" x14ac:dyDescent="0.2">
      <c r="A136">
        <v>3079</v>
      </c>
      <c r="B136" s="106" t="s">
        <v>1048</v>
      </c>
      <c r="C136">
        <v>0</v>
      </c>
      <c r="D136" s="106">
        <v>0</v>
      </c>
      <c r="E136">
        <v>0</v>
      </c>
      <c r="F136" s="106">
        <v>0</v>
      </c>
      <c r="G136" s="106">
        <v>0</v>
      </c>
    </row>
    <row r="137" spans="1:7" x14ac:dyDescent="0.2">
      <c r="A137">
        <v>3082</v>
      </c>
      <c r="B137" s="106" t="s">
        <v>616</v>
      </c>
      <c r="C137">
        <v>0.05</v>
      </c>
      <c r="D137" s="106">
        <v>0.05</v>
      </c>
      <c r="E137">
        <v>0.2</v>
      </c>
      <c r="F137">
        <v>0.05</v>
      </c>
      <c r="G137">
        <v>0</v>
      </c>
    </row>
    <row r="138" spans="1:7" x14ac:dyDescent="0.2">
      <c r="A138">
        <v>3085</v>
      </c>
      <c r="B138" s="106" t="s">
        <v>1862</v>
      </c>
      <c r="C138">
        <v>0</v>
      </c>
      <c r="D138">
        <v>0</v>
      </c>
      <c r="E138">
        <v>0</v>
      </c>
      <c r="F138">
        <v>0</v>
      </c>
      <c r="G138">
        <v>0</v>
      </c>
    </row>
    <row r="139" spans="1:7" x14ac:dyDescent="0.2">
      <c r="A139">
        <v>3086</v>
      </c>
      <c r="B139" s="106" t="s">
        <v>617</v>
      </c>
      <c r="C139">
        <v>0.05</v>
      </c>
      <c r="D139" s="106">
        <v>0.05</v>
      </c>
      <c r="E139">
        <v>0.2</v>
      </c>
      <c r="F139">
        <v>0.05</v>
      </c>
      <c r="G139" s="106">
        <v>0.05</v>
      </c>
    </row>
    <row r="140" spans="1:7" x14ac:dyDescent="0.2">
      <c r="A140">
        <v>3087</v>
      </c>
      <c r="B140" s="106" t="s">
        <v>1508</v>
      </c>
      <c r="C140">
        <v>0</v>
      </c>
      <c r="D140" s="106" t="s">
        <v>155</v>
      </c>
      <c r="E140" t="s">
        <v>155</v>
      </c>
      <c r="F140" t="s">
        <v>155</v>
      </c>
      <c r="G140" s="106" t="s">
        <v>155</v>
      </c>
    </row>
    <row r="141" spans="1:7" x14ac:dyDescent="0.2">
      <c r="A141">
        <v>3088</v>
      </c>
      <c r="B141" s="106" t="s">
        <v>618</v>
      </c>
      <c r="C141">
        <v>0</v>
      </c>
      <c r="D141">
        <v>0</v>
      </c>
      <c r="E141">
        <v>0</v>
      </c>
      <c r="F141" s="106">
        <v>0</v>
      </c>
      <c r="G141">
        <v>0.05</v>
      </c>
    </row>
    <row r="142" spans="1:7" x14ac:dyDescent="0.2">
      <c r="A142">
        <v>3092</v>
      </c>
      <c r="B142" s="106" t="s">
        <v>1623</v>
      </c>
      <c r="C142">
        <v>0.05</v>
      </c>
      <c r="D142">
        <v>0</v>
      </c>
      <c r="E142">
        <v>0</v>
      </c>
      <c r="F142">
        <v>0</v>
      </c>
      <c r="G142">
        <v>0</v>
      </c>
    </row>
    <row r="143" spans="1:7" x14ac:dyDescent="0.2">
      <c r="A143">
        <v>3099</v>
      </c>
      <c r="B143" s="106" t="s">
        <v>34</v>
      </c>
      <c r="C143">
        <v>0.05</v>
      </c>
      <c r="D143">
        <v>0.05</v>
      </c>
      <c r="E143" s="106">
        <v>0.2</v>
      </c>
      <c r="F143" s="106">
        <v>0.05</v>
      </c>
      <c r="G143" s="106">
        <v>0.05</v>
      </c>
    </row>
    <row r="144" spans="1:7" x14ac:dyDescent="0.2">
      <c r="A144">
        <v>3105</v>
      </c>
      <c r="B144" s="106" t="s">
        <v>47</v>
      </c>
      <c r="C144">
        <v>0</v>
      </c>
      <c r="D144">
        <v>0</v>
      </c>
      <c r="E144" s="106">
        <v>0</v>
      </c>
      <c r="F144" s="106">
        <v>0</v>
      </c>
      <c r="G144" s="106">
        <v>0</v>
      </c>
    </row>
    <row r="145" spans="1:7" x14ac:dyDescent="0.2">
      <c r="A145">
        <v>3106</v>
      </c>
      <c r="B145" s="106" t="s">
        <v>619</v>
      </c>
      <c r="C145">
        <v>0</v>
      </c>
      <c r="D145">
        <v>0</v>
      </c>
      <c r="E145">
        <v>0.2</v>
      </c>
      <c r="F145">
        <v>0.05</v>
      </c>
      <c r="G145">
        <v>0</v>
      </c>
    </row>
    <row r="146" spans="1:7" x14ac:dyDescent="0.2">
      <c r="A146">
        <v>3110</v>
      </c>
      <c r="B146" s="106" t="s">
        <v>540</v>
      </c>
      <c r="C146">
        <v>0.1</v>
      </c>
      <c r="D146">
        <v>0.1</v>
      </c>
      <c r="E146">
        <v>0.4</v>
      </c>
      <c r="F146">
        <v>0.1</v>
      </c>
      <c r="G146">
        <v>0.1</v>
      </c>
    </row>
    <row r="147" spans="1:7" x14ac:dyDescent="0.2">
      <c r="A147">
        <v>3116</v>
      </c>
      <c r="B147" s="106" t="s">
        <v>1426</v>
      </c>
      <c r="C147">
        <v>0</v>
      </c>
      <c r="D147" s="106">
        <v>0</v>
      </c>
      <c r="E147" s="106">
        <v>0</v>
      </c>
      <c r="F147" s="106">
        <v>0</v>
      </c>
      <c r="G147" s="106">
        <v>0</v>
      </c>
    </row>
    <row r="148" spans="1:7" x14ac:dyDescent="0.2">
      <c r="A148">
        <v>3132</v>
      </c>
      <c r="B148" s="106" t="s">
        <v>1554</v>
      </c>
      <c r="C148">
        <v>0</v>
      </c>
      <c r="D148">
        <v>0</v>
      </c>
      <c r="E148">
        <v>0</v>
      </c>
      <c r="F148">
        <v>0</v>
      </c>
      <c r="G148">
        <v>0</v>
      </c>
    </row>
    <row r="149" spans="1:7" x14ac:dyDescent="0.2">
      <c r="A149">
        <v>3134</v>
      </c>
      <c r="B149" s="106" t="s">
        <v>1015</v>
      </c>
      <c r="C149">
        <v>0.05</v>
      </c>
      <c r="D149">
        <v>0.05</v>
      </c>
      <c r="E149">
        <v>0</v>
      </c>
      <c r="F149">
        <v>0</v>
      </c>
      <c r="G149">
        <v>0.05</v>
      </c>
    </row>
    <row r="150" spans="1:7" x14ac:dyDescent="0.2">
      <c r="A150">
        <v>3139</v>
      </c>
      <c r="B150" s="106" t="s">
        <v>1145</v>
      </c>
      <c r="C150">
        <v>0.1</v>
      </c>
      <c r="D150">
        <v>0.1</v>
      </c>
      <c r="E150">
        <v>0.4</v>
      </c>
      <c r="F150">
        <v>0.1</v>
      </c>
      <c r="G150">
        <v>0.1</v>
      </c>
    </row>
    <row r="151" spans="1:7" x14ac:dyDescent="0.2">
      <c r="A151">
        <v>3141</v>
      </c>
      <c r="B151" s="106" t="s">
        <v>1389</v>
      </c>
      <c r="C151">
        <v>0</v>
      </c>
      <c r="D151">
        <v>0.1</v>
      </c>
      <c r="E151">
        <v>0.4</v>
      </c>
      <c r="F151">
        <v>0</v>
      </c>
      <c r="G151">
        <v>0</v>
      </c>
    </row>
    <row r="152" spans="1:7" x14ac:dyDescent="0.2">
      <c r="A152">
        <v>3148</v>
      </c>
      <c r="B152" s="106" t="s">
        <v>620</v>
      </c>
      <c r="C152">
        <v>0.05</v>
      </c>
      <c r="D152">
        <v>0.05</v>
      </c>
      <c r="E152">
        <v>0.2</v>
      </c>
      <c r="F152">
        <v>0.05</v>
      </c>
      <c r="G152">
        <v>0.05</v>
      </c>
    </row>
    <row r="153" spans="1:7" x14ac:dyDescent="0.2">
      <c r="A153">
        <v>3151</v>
      </c>
      <c r="B153" s="106" t="s">
        <v>621</v>
      </c>
      <c r="C153">
        <v>0.05</v>
      </c>
      <c r="D153">
        <v>0.05</v>
      </c>
      <c r="E153">
        <v>0.2</v>
      </c>
      <c r="F153">
        <v>0.05</v>
      </c>
      <c r="G153">
        <v>0.05</v>
      </c>
    </row>
    <row r="154" spans="1:7" x14ac:dyDescent="0.2">
      <c r="A154">
        <v>3154</v>
      </c>
      <c r="B154" s="106" t="s">
        <v>2110</v>
      </c>
      <c r="C154">
        <v>0</v>
      </c>
      <c r="D154" s="106">
        <v>0</v>
      </c>
      <c r="E154" t="s">
        <v>155</v>
      </c>
      <c r="F154" s="106" t="s">
        <v>155</v>
      </c>
      <c r="G154" s="106">
        <v>0</v>
      </c>
    </row>
    <row r="155" spans="1:7" x14ac:dyDescent="0.2">
      <c r="A155">
        <v>3156</v>
      </c>
      <c r="B155" s="106" t="s">
        <v>1863</v>
      </c>
      <c r="C155">
        <v>0</v>
      </c>
      <c r="D155">
        <v>0</v>
      </c>
      <c r="E155" s="106">
        <v>0</v>
      </c>
      <c r="F155" s="106">
        <v>0</v>
      </c>
      <c r="G155">
        <v>0</v>
      </c>
    </row>
    <row r="156" spans="1:7" x14ac:dyDescent="0.2">
      <c r="A156">
        <v>3159</v>
      </c>
      <c r="B156" s="106" t="s">
        <v>622</v>
      </c>
      <c r="C156">
        <v>0.05</v>
      </c>
      <c r="D156">
        <v>0.05</v>
      </c>
      <c r="E156" s="106">
        <v>0.2</v>
      </c>
      <c r="F156" s="106">
        <v>0.05</v>
      </c>
      <c r="G156">
        <v>0.05</v>
      </c>
    </row>
    <row r="157" spans="1:7" x14ac:dyDescent="0.2">
      <c r="A157">
        <v>3160</v>
      </c>
      <c r="B157" s="106" t="s">
        <v>1926</v>
      </c>
      <c r="C157">
        <v>0</v>
      </c>
      <c r="D157">
        <v>0</v>
      </c>
      <c r="E157">
        <v>0</v>
      </c>
      <c r="F157">
        <v>0</v>
      </c>
      <c r="G157">
        <v>0</v>
      </c>
    </row>
    <row r="158" spans="1:7" x14ac:dyDescent="0.2">
      <c r="A158">
        <v>3166</v>
      </c>
      <c r="B158" s="106" t="s">
        <v>623</v>
      </c>
      <c r="C158">
        <v>0.05</v>
      </c>
      <c r="D158" s="106">
        <v>0.05</v>
      </c>
      <c r="E158" s="106">
        <v>0.2</v>
      </c>
      <c r="F158" s="106">
        <v>0.05</v>
      </c>
      <c r="G158" s="106">
        <v>0.05</v>
      </c>
    </row>
    <row r="159" spans="1:7" x14ac:dyDescent="0.2">
      <c r="A159">
        <v>3176</v>
      </c>
      <c r="B159" s="106" t="s">
        <v>1146</v>
      </c>
      <c r="C159">
        <v>0</v>
      </c>
      <c r="D159">
        <v>0</v>
      </c>
      <c r="E159">
        <v>0</v>
      </c>
      <c r="F159">
        <v>0</v>
      </c>
      <c r="G159">
        <v>0</v>
      </c>
    </row>
    <row r="160" spans="1:7" x14ac:dyDescent="0.2">
      <c r="A160">
        <v>3178</v>
      </c>
      <c r="B160" s="106" t="s">
        <v>624</v>
      </c>
      <c r="C160">
        <v>0.05</v>
      </c>
      <c r="D160">
        <v>0.05</v>
      </c>
      <c r="E160">
        <v>0.2</v>
      </c>
      <c r="F160">
        <v>0.05</v>
      </c>
      <c r="G160">
        <v>0</v>
      </c>
    </row>
    <row r="161" spans="1:7" x14ac:dyDescent="0.2">
      <c r="A161">
        <v>3180</v>
      </c>
      <c r="B161" s="106" t="s">
        <v>1174</v>
      </c>
      <c r="C161">
        <v>0</v>
      </c>
      <c r="D161">
        <v>0</v>
      </c>
      <c r="E161">
        <v>0</v>
      </c>
      <c r="F161">
        <v>0</v>
      </c>
      <c r="G161">
        <v>0</v>
      </c>
    </row>
    <row r="162" spans="1:7" x14ac:dyDescent="0.2">
      <c r="A162">
        <v>3183</v>
      </c>
      <c r="B162" s="106" t="s">
        <v>625</v>
      </c>
      <c r="C162">
        <v>0</v>
      </c>
      <c r="D162">
        <v>0</v>
      </c>
      <c r="E162">
        <v>0.2</v>
      </c>
      <c r="F162">
        <v>0</v>
      </c>
      <c r="G162">
        <v>0.05</v>
      </c>
    </row>
    <row r="163" spans="1:7" x14ac:dyDescent="0.2">
      <c r="A163">
        <v>3186</v>
      </c>
      <c r="B163" s="106" t="s">
        <v>1167</v>
      </c>
      <c r="C163">
        <v>0</v>
      </c>
      <c r="D163">
        <v>0</v>
      </c>
      <c r="E163">
        <v>0</v>
      </c>
      <c r="F163">
        <v>0</v>
      </c>
      <c r="G163">
        <v>0</v>
      </c>
    </row>
    <row r="164" spans="1:7" x14ac:dyDescent="0.2">
      <c r="A164">
        <v>3191</v>
      </c>
      <c r="B164" s="106" t="s">
        <v>1601</v>
      </c>
      <c r="C164">
        <v>0</v>
      </c>
      <c r="D164" s="106">
        <v>0</v>
      </c>
      <c r="E164">
        <v>0</v>
      </c>
      <c r="F164">
        <v>0</v>
      </c>
      <c r="G164">
        <v>0</v>
      </c>
    </row>
    <row r="165" spans="1:7" x14ac:dyDescent="0.2">
      <c r="A165">
        <v>3193</v>
      </c>
      <c r="B165" s="106" t="s">
        <v>626</v>
      </c>
      <c r="C165">
        <v>0.5</v>
      </c>
      <c r="D165">
        <v>0.5</v>
      </c>
      <c r="E165">
        <v>2.2000000000000002</v>
      </c>
      <c r="F165">
        <v>0.1</v>
      </c>
      <c r="G165">
        <v>0.95</v>
      </c>
    </row>
    <row r="166" spans="1:7" x14ac:dyDescent="0.2">
      <c r="A166">
        <v>3204</v>
      </c>
      <c r="B166" s="106" t="s">
        <v>1927</v>
      </c>
      <c r="C166">
        <v>0</v>
      </c>
      <c r="D166">
        <v>0</v>
      </c>
      <c r="E166">
        <v>0</v>
      </c>
      <c r="F166">
        <v>0</v>
      </c>
      <c r="G166">
        <v>0</v>
      </c>
    </row>
    <row r="167" spans="1:7" x14ac:dyDescent="0.2">
      <c r="A167">
        <v>3205</v>
      </c>
      <c r="B167" s="106" t="s">
        <v>628</v>
      </c>
      <c r="C167">
        <v>0.05</v>
      </c>
      <c r="D167">
        <v>0.05</v>
      </c>
      <c r="E167">
        <v>0.2</v>
      </c>
      <c r="F167">
        <v>0.05</v>
      </c>
      <c r="G167">
        <v>0.05</v>
      </c>
    </row>
    <row r="168" spans="1:7" x14ac:dyDescent="0.2">
      <c r="A168">
        <v>3222</v>
      </c>
      <c r="B168" s="106" t="s">
        <v>629</v>
      </c>
      <c r="C168">
        <v>0.05</v>
      </c>
      <c r="D168">
        <v>0</v>
      </c>
      <c r="E168">
        <v>0</v>
      </c>
      <c r="F168">
        <v>0</v>
      </c>
      <c r="G168">
        <v>0</v>
      </c>
    </row>
    <row r="169" spans="1:7" x14ac:dyDescent="0.2">
      <c r="A169">
        <v>3231</v>
      </c>
      <c r="B169" s="106" t="s">
        <v>440</v>
      </c>
      <c r="C169">
        <v>0.05</v>
      </c>
      <c r="D169" s="106">
        <v>0.05</v>
      </c>
      <c r="E169">
        <v>0.2</v>
      </c>
      <c r="F169" s="106">
        <v>0.05</v>
      </c>
      <c r="G169" s="106">
        <v>0.05</v>
      </c>
    </row>
    <row r="170" spans="1:7" x14ac:dyDescent="0.2">
      <c r="A170">
        <v>3232</v>
      </c>
      <c r="B170" s="106" t="s">
        <v>1703</v>
      </c>
      <c r="C170">
        <v>0</v>
      </c>
      <c r="D170" s="106">
        <v>0</v>
      </c>
      <c r="E170">
        <v>0.2</v>
      </c>
      <c r="F170" s="106">
        <v>0</v>
      </c>
      <c r="G170" s="106">
        <v>0</v>
      </c>
    </row>
    <row r="171" spans="1:7" x14ac:dyDescent="0.2">
      <c r="A171">
        <v>3252</v>
      </c>
      <c r="B171" s="106" t="s">
        <v>1995</v>
      </c>
      <c r="C171">
        <v>0</v>
      </c>
      <c r="D171">
        <v>0</v>
      </c>
      <c r="E171">
        <v>0</v>
      </c>
      <c r="F171">
        <v>0</v>
      </c>
      <c r="G171" s="106">
        <v>0</v>
      </c>
    </row>
    <row r="172" spans="1:7" x14ac:dyDescent="0.2">
      <c r="A172">
        <v>3271</v>
      </c>
      <c r="B172" s="106" t="s">
        <v>630</v>
      </c>
      <c r="C172">
        <v>0</v>
      </c>
      <c r="D172">
        <v>0</v>
      </c>
      <c r="E172">
        <v>0</v>
      </c>
      <c r="F172">
        <v>0</v>
      </c>
      <c r="G172" s="106">
        <v>0</v>
      </c>
    </row>
    <row r="173" spans="1:7" x14ac:dyDescent="0.2">
      <c r="A173">
        <v>3280</v>
      </c>
      <c r="B173" s="106" t="s">
        <v>1147</v>
      </c>
      <c r="C173">
        <v>0</v>
      </c>
      <c r="D173">
        <v>0</v>
      </c>
      <c r="E173">
        <v>0</v>
      </c>
      <c r="F173">
        <v>0</v>
      </c>
      <c r="G173" s="106">
        <v>0</v>
      </c>
    </row>
    <row r="174" spans="1:7" x14ac:dyDescent="0.2">
      <c r="A174">
        <v>3288</v>
      </c>
      <c r="B174" s="106" t="s">
        <v>1276</v>
      </c>
      <c r="C174">
        <v>0.1</v>
      </c>
      <c r="D174">
        <v>0.1</v>
      </c>
      <c r="E174">
        <v>0.4</v>
      </c>
      <c r="F174">
        <v>0.05</v>
      </c>
      <c r="G174">
        <v>0.05</v>
      </c>
    </row>
    <row r="175" spans="1:7" x14ac:dyDescent="0.2">
      <c r="A175">
        <v>3289</v>
      </c>
      <c r="B175" s="106" t="s">
        <v>631</v>
      </c>
      <c r="C175">
        <v>0.05</v>
      </c>
      <c r="D175" s="106">
        <v>0</v>
      </c>
      <c r="E175" s="106">
        <v>0.2</v>
      </c>
      <c r="F175" s="106">
        <v>0</v>
      </c>
      <c r="G175" s="106">
        <v>0.05</v>
      </c>
    </row>
    <row r="176" spans="1:7" x14ac:dyDescent="0.2">
      <c r="A176">
        <v>3291</v>
      </c>
      <c r="B176" s="106" t="s">
        <v>56</v>
      </c>
      <c r="C176">
        <v>0</v>
      </c>
      <c r="D176" t="s">
        <v>155</v>
      </c>
      <c r="E176">
        <v>0</v>
      </c>
      <c r="F176">
        <v>0</v>
      </c>
      <c r="G176">
        <v>0</v>
      </c>
    </row>
    <row r="177" spans="1:7" x14ac:dyDescent="0.2">
      <c r="A177">
        <v>3299</v>
      </c>
      <c r="B177" s="106" t="s">
        <v>632</v>
      </c>
      <c r="C177">
        <v>0.05</v>
      </c>
      <c r="D177">
        <v>0.05</v>
      </c>
      <c r="E177">
        <v>0.2</v>
      </c>
      <c r="F177">
        <v>0.05</v>
      </c>
      <c r="G177">
        <v>0.05</v>
      </c>
    </row>
    <row r="178" spans="1:7" x14ac:dyDescent="0.2">
      <c r="A178">
        <v>3302</v>
      </c>
      <c r="B178" s="106" t="s">
        <v>2276</v>
      </c>
      <c r="C178">
        <v>0</v>
      </c>
      <c r="D178" t="s">
        <v>155</v>
      </c>
      <c r="E178" s="106">
        <v>0</v>
      </c>
      <c r="F178">
        <v>0</v>
      </c>
      <c r="G178" t="s">
        <v>155</v>
      </c>
    </row>
    <row r="179" spans="1:7" x14ac:dyDescent="0.2">
      <c r="A179">
        <v>3349</v>
      </c>
      <c r="B179" s="106" t="s">
        <v>633</v>
      </c>
      <c r="C179">
        <v>0.4</v>
      </c>
      <c r="D179">
        <v>0.4</v>
      </c>
      <c r="E179">
        <v>1.6</v>
      </c>
      <c r="F179">
        <v>0.4</v>
      </c>
      <c r="G179">
        <v>0.4</v>
      </c>
    </row>
    <row r="180" spans="1:7" x14ac:dyDescent="0.2">
      <c r="A180">
        <v>3360</v>
      </c>
      <c r="B180" s="106" t="s">
        <v>2277</v>
      </c>
      <c r="C180">
        <v>0</v>
      </c>
      <c r="D180" t="s">
        <v>155</v>
      </c>
      <c r="E180" t="s">
        <v>155</v>
      </c>
      <c r="F180" t="s">
        <v>155</v>
      </c>
      <c r="G180" t="s">
        <v>155</v>
      </c>
    </row>
    <row r="181" spans="1:7" x14ac:dyDescent="0.2">
      <c r="A181">
        <v>3387</v>
      </c>
      <c r="B181" s="106" t="s">
        <v>634</v>
      </c>
      <c r="C181">
        <v>0.05</v>
      </c>
      <c r="D181">
        <v>0.05</v>
      </c>
      <c r="E181">
        <v>0.2</v>
      </c>
      <c r="F181">
        <v>0.05</v>
      </c>
      <c r="G181">
        <v>0.05</v>
      </c>
    </row>
    <row r="182" spans="1:7" x14ac:dyDescent="0.2">
      <c r="A182">
        <v>3391</v>
      </c>
      <c r="B182" s="106" t="s">
        <v>635</v>
      </c>
      <c r="C182">
        <v>0</v>
      </c>
      <c r="D182">
        <v>0</v>
      </c>
      <c r="E182">
        <v>0</v>
      </c>
      <c r="F182">
        <v>0</v>
      </c>
      <c r="G182">
        <v>0</v>
      </c>
    </row>
    <row r="183" spans="1:7" x14ac:dyDescent="0.2">
      <c r="A183">
        <v>3393</v>
      </c>
      <c r="B183" s="106" t="s">
        <v>2278</v>
      </c>
      <c r="C183">
        <v>0</v>
      </c>
      <c r="D183" t="s">
        <v>155</v>
      </c>
      <c r="E183" s="106" t="s">
        <v>155</v>
      </c>
      <c r="F183" t="s">
        <v>155</v>
      </c>
      <c r="G183">
        <v>0</v>
      </c>
    </row>
    <row r="184" spans="1:7" x14ac:dyDescent="0.2">
      <c r="A184">
        <v>3397</v>
      </c>
      <c r="B184" s="106" t="s">
        <v>636</v>
      </c>
      <c r="C184">
        <v>0.05</v>
      </c>
      <c r="D184" s="106">
        <v>0</v>
      </c>
      <c r="E184">
        <v>0</v>
      </c>
      <c r="F184">
        <v>0</v>
      </c>
      <c r="G184">
        <v>0</v>
      </c>
    </row>
    <row r="185" spans="1:7" x14ac:dyDescent="0.2">
      <c r="A185">
        <v>3401</v>
      </c>
      <c r="B185" s="106" t="s">
        <v>637</v>
      </c>
      <c r="C185">
        <v>0</v>
      </c>
      <c r="D185" s="106">
        <v>0</v>
      </c>
      <c r="E185">
        <v>0</v>
      </c>
      <c r="F185">
        <v>0</v>
      </c>
      <c r="G185">
        <v>0</v>
      </c>
    </row>
    <row r="186" spans="1:7" x14ac:dyDescent="0.2">
      <c r="A186">
        <v>3433</v>
      </c>
      <c r="B186" s="106" t="s">
        <v>2279</v>
      </c>
      <c r="C186">
        <v>0</v>
      </c>
      <c r="D186" t="s">
        <v>155</v>
      </c>
      <c r="E186" t="s">
        <v>155</v>
      </c>
      <c r="F186">
        <v>0</v>
      </c>
      <c r="G186">
        <v>0</v>
      </c>
    </row>
    <row r="187" spans="1:7" x14ac:dyDescent="0.2">
      <c r="A187">
        <v>3436</v>
      </c>
      <c r="B187" s="106" t="s">
        <v>1491</v>
      </c>
      <c r="C187">
        <v>0.05</v>
      </c>
      <c r="D187">
        <v>0</v>
      </c>
      <c r="E187">
        <v>0.2</v>
      </c>
      <c r="F187" t="s">
        <v>155</v>
      </c>
      <c r="G187" s="106">
        <v>0.05</v>
      </c>
    </row>
    <row r="188" spans="1:7" x14ac:dyDescent="0.2">
      <c r="A188">
        <v>3445</v>
      </c>
      <c r="B188" s="106" t="s">
        <v>1835</v>
      </c>
      <c r="C188">
        <v>0</v>
      </c>
      <c r="D188">
        <v>0</v>
      </c>
      <c r="E188">
        <v>0</v>
      </c>
      <c r="F188">
        <v>0</v>
      </c>
      <c r="G188">
        <v>0</v>
      </c>
    </row>
    <row r="189" spans="1:7" x14ac:dyDescent="0.2">
      <c r="A189">
        <v>3457</v>
      </c>
      <c r="B189" s="106" t="s">
        <v>638</v>
      </c>
      <c r="C189">
        <v>0</v>
      </c>
      <c r="D189">
        <v>0</v>
      </c>
      <c r="E189">
        <v>0</v>
      </c>
      <c r="F189">
        <v>0</v>
      </c>
      <c r="G189">
        <v>0</v>
      </c>
    </row>
    <row r="190" spans="1:7" x14ac:dyDescent="0.2">
      <c r="A190">
        <v>3526</v>
      </c>
      <c r="B190" s="106" t="s">
        <v>2111</v>
      </c>
      <c r="C190">
        <v>0</v>
      </c>
      <c r="D190">
        <v>0</v>
      </c>
      <c r="E190" t="s">
        <v>155</v>
      </c>
      <c r="F190" t="s">
        <v>155</v>
      </c>
      <c r="G190" t="s">
        <v>155</v>
      </c>
    </row>
    <row r="191" spans="1:7" x14ac:dyDescent="0.2">
      <c r="A191">
        <v>3539</v>
      </c>
      <c r="B191" s="106" t="s">
        <v>1583</v>
      </c>
      <c r="C191">
        <v>0.05</v>
      </c>
      <c r="D191" s="106">
        <v>0.05</v>
      </c>
      <c r="E191" s="106">
        <v>0.2</v>
      </c>
      <c r="F191" s="106">
        <v>0.05</v>
      </c>
      <c r="G191" s="106">
        <v>0.05</v>
      </c>
    </row>
    <row r="192" spans="1:7" x14ac:dyDescent="0.2">
      <c r="A192">
        <v>3544</v>
      </c>
      <c r="B192" s="106" t="s">
        <v>639</v>
      </c>
      <c r="C192">
        <v>0</v>
      </c>
      <c r="D192" s="106">
        <v>0</v>
      </c>
      <c r="E192">
        <v>0</v>
      </c>
      <c r="F192" s="106">
        <v>0</v>
      </c>
      <c r="G192">
        <v>0</v>
      </c>
    </row>
    <row r="193" spans="1:7" x14ac:dyDescent="0.2">
      <c r="A193">
        <v>3546</v>
      </c>
      <c r="B193" s="106" t="s">
        <v>2280</v>
      </c>
      <c r="C193">
        <v>0.05</v>
      </c>
      <c r="D193" s="106" t="s">
        <v>155</v>
      </c>
      <c r="E193" s="106">
        <v>0</v>
      </c>
      <c r="F193" s="106" t="s">
        <v>155</v>
      </c>
      <c r="G193" s="106">
        <v>0</v>
      </c>
    </row>
    <row r="194" spans="1:7" x14ac:dyDescent="0.2">
      <c r="A194">
        <v>3547</v>
      </c>
      <c r="B194" s="106" t="s">
        <v>640</v>
      </c>
      <c r="C194">
        <v>0.05</v>
      </c>
      <c r="D194" s="106">
        <v>0.05</v>
      </c>
      <c r="E194" s="106">
        <v>0.2</v>
      </c>
      <c r="F194">
        <v>0.05</v>
      </c>
      <c r="G194" s="106">
        <v>0.05</v>
      </c>
    </row>
    <row r="195" spans="1:7" x14ac:dyDescent="0.2">
      <c r="A195">
        <v>3561</v>
      </c>
      <c r="B195" s="106" t="s">
        <v>2112</v>
      </c>
      <c r="C195">
        <v>0</v>
      </c>
      <c r="D195">
        <v>0</v>
      </c>
      <c r="E195" s="106" t="s">
        <v>155</v>
      </c>
      <c r="F195" t="s">
        <v>155</v>
      </c>
      <c r="G195" s="106" t="s">
        <v>155</v>
      </c>
    </row>
    <row r="196" spans="1:7" x14ac:dyDescent="0.2">
      <c r="A196">
        <v>3569</v>
      </c>
      <c r="B196" s="106" t="s">
        <v>1390</v>
      </c>
      <c r="C196">
        <v>0.05</v>
      </c>
      <c r="D196">
        <v>0.05</v>
      </c>
      <c r="E196" s="106">
        <v>0.2</v>
      </c>
      <c r="F196" s="106">
        <v>0.05</v>
      </c>
      <c r="G196" s="106">
        <v>0.05</v>
      </c>
    </row>
    <row r="197" spans="1:7" x14ac:dyDescent="0.2">
      <c r="A197">
        <v>3580</v>
      </c>
      <c r="B197" s="106" t="s">
        <v>641</v>
      </c>
      <c r="C197">
        <v>0.05</v>
      </c>
      <c r="D197">
        <v>0.05</v>
      </c>
      <c r="E197">
        <v>0.2</v>
      </c>
      <c r="F197">
        <v>0.05</v>
      </c>
      <c r="G197">
        <v>0.05</v>
      </c>
    </row>
    <row r="198" spans="1:7" x14ac:dyDescent="0.2">
      <c r="A198">
        <v>3591</v>
      </c>
      <c r="B198" s="106" t="s">
        <v>642</v>
      </c>
      <c r="C198">
        <v>0.05</v>
      </c>
      <c r="D198" s="106">
        <v>0</v>
      </c>
      <c r="E198" s="106">
        <v>0.2</v>
      </c>
      <c r="F198" s="106">
        <v>0</v>
      </c>
      <c r="G198" s="106">
        <v>0.05</v>
      </c>
    </row>
    <row r="199" spans="1:7" x14ac:dyDescent="0.2">
      <c r="A199">
        <v>3606</v>
      </c>
      <c r="B199" s="106" t="s">
        <v>643</v>
      </c>
      <c r="C199">
        <v>0</v>
      </c>
      <c r="D199" s="106">
        <v>0</v>
      </c>
      <c r="E199" s="106">
        <v>0</v>
      </c>
      <c r="F199" s="106">
        <v>0</v>
      </c>
      <c r="G199" s="106">
        <v>0</v>
      </c>
    </row>
    <row r="200" spans="1:7" x14ac:dyDescent="0.2">
      <c r="A200">
        <v>3626</v>
      </c>
      <c r="B200" s="106" t="s">
        <v>1420</v>
      </c>
      <c r="C200">
        <v>0</v>
      </c>
      <c r="D200">
        <v>0</v>
      </c>
      <c r="E200" t="s">
        <v>155</v>
      </c>
      <c r="F200" t="s">
        <v>155</v>
      </c>
      <c r="G200">
        <v>0</v>
      </c>
    </row>
    <row r="201" spans="1:7" x14ac:dyDescent="0.2">
      <c r="A201">
        <v>3627</v>
      </c>
      <c r="B201" s="106" t="s">
        <v>644</v>
      </c>
      <c r="C201">
        <v>0</v>
      </c>
      <c r="D201">
        <v>0</v>
      </c>
      <c r="E201">
        <v>0</v>
      </c>
      <c r="F201">
        <v>0</v>
      </c>
      <c r="G201" s="106">
        <v>0</v>
      </c>
    </row>
    <row r="202" spans="1:7" x14ac:dyDescent="0.2">
      <c r="A202">
        <v>3632</v>
      </c>
      <c r="B202" s="106" t="s">
        <v>2281</v>
      </c>
      <c r="C202">
        <v>0</v>
      </c>
      <c r="D202" t="s">
        <v>155</v>
      </c>
      <c r="E202" t="s">
        <v>155</v>
      </c>
      <c r="F202" t="s">
        <v>155</v>
      </c>
      <c r="G202" s="106" t="s">
        <v>155</v>
      </c>
    </row>
    <row r="203" spans="1:7" x14ac:dyDescent="0.2">
      <c r="A203">
        <v>3635</v>
      </c>
      <c r="B203" s="106" t="s">
        <v>44</v>
      </c>
      <c r="C203">
        <v>0.05</v>
      </c>
      <c r="D203">
        <v>0.1</v>
      </c>
      <c r="E203">
        <v>0.4</v>
      </c>
      <c r="F203">
        <v>0.1</v>
      </c>
      <c r="G203">
        <v>0.1</v>
      </c>
    </row>
    <row r="204" spans="1:7" x14ac:dyDescent="0.2">
      <c r="A204">
        <v>3636</v>
      </c>
      <c r="B204" s="106" t="s">
        <v>2113</v>
      </c>
      <c r="C204">
        <v>0</v>
      </c>
      <c r="D204">
        <v>0</v>
      </c>
      <c r="E204" s="106" t="s">
        <v>155</v>
      </c>
      <c r="F204" t="s">
        <v>155</v>
      </c>
      <c r="G204" s="106" t="s">
        <v>155</v>
      </c>
    </row>
    <row r="205" spans="1:7" x14ac:dyDescent="0.2">
      <c r="A205">
        <v>3640</v>
      </c>
      <c r="B205" s="106" t="s">
        <v>645</v>
      </c>
      <c r="C205">
        <v>0.05</v>
      </c>
      <c r="D205">
        <v>0.05</v>
      </c>
      <c r="E205" s="106">
        <v>0.2</v>
      </c>
      <c r="F205">
        <v>0.05</v>
      </c>
      <c r="G205" s="106">
        <v>0.05</v>
      </c>
    </row>
    <row r="206" spans="1:7" x14ac:dyDescent="0.2">
      <c r="A206">
        <v>3648</v>
      </c>
      <c r="B206" s="106" t="s">
        <v>646</v>
      </c>
      <c r="C206">
        <v>0.05</v>
      </c>
      <c r="D206" s="106">
        <v>0.05</v>
      </c>
      <c r="E206" s="106">
        <v>0.2</v>
      </c>
      <c r="F206" s="106">
        <v>0.05</v>
      </c>
      <c r="G206" s="106">
        <v>0.05</v>
      </c>
    </row>
    <row r="207" spans="1:7" x14ac:dyDescent="0.2">
      <c r="A207">
        <v>3655</v>
      </c>
      <c r="B207" s="106" t="s">
        <v>647</v>
      </c>
      <c r="C207">
        <v>0.1</v>
      </c>
      <c r="D207" s="106">
        <v>1.8</v>
      </c>
      <c r="E207">
        <v>0.4</v>
      </c>
      <c r="F207" s="106">
        <v>0.1</v>
      </c>
      <c r="G207" s="106">
        <v>0.1</v>
      </c>
    </row>
    <row r="208" spans="1:7" x14ac:dyDescent="0.2">
      <c r="A208">
        <v>3656</v>
      </c>
      <c r="B208" s="106" t="s">
        <v>648</v>
      </c>
      <c r="C208">
        <v>0</v>
      </c>
      <c r="D208">
        <v>0</v>
      </c>
      <c r="E208">
        <v>0</v>
      </c>
      <c r="F208">
        <v>0</v>
      </c>
      <c r="G208">
        <v>0</v>
      </c>
    </row>
    <row r="209" spans="1:7" x14ac:dyDescent="0.2">
      <c r="A209">
        <v>3659</v>
      </c>
      <c r="B209" s="106" t="s">
        <v>649</v>
      </c>
      <c r="C209">
        <v>0.05</v>
      </c>
      <c r="D209">
        <v>0.05</v>
      </c>
      <c r="E209">
        <v>0.2</v>
      </c>
      <c r="F209">
        <v>0.05</v>
      </c>
      <c r="G209">
        <v>0.05</v>
      </c>
    </row>
    <row r="210" spans="1:7" x14ac:dyDescent="0.2">
      <c r="A210">
        <v>3660</v>
      </c>
      <c r="B210" s="106" t="s">
        <v>1885</v>
      </c>
      <c r="C210">
        <v>0</v>
      </c>
      <c r="D210">
        <v>0</v>
      </c>
      <c r="E210">
        <v>0</v>
      </c>
      <c r="F210" s="106">
        <v>0</v>
      </c>
      <c r="G210" s="106">
        <v>0</v>
      </c>
    </row>
    <row r="211" spans="1:7" x14ac:dyDescent="0.2">
      <c r="A211">
        <v>3661</v>
      </c>
      <c r="B211" s="106" t="s">
        <v>650</v>
      </c>
      <c r="C211">
        <v>0.05</v>
      </c>
      <c r="D211">
        <v>0.05</v>
      </c>
      <c r="E211" s="106">
        <v>0.4</v>
      </c>
      <c r="F211">
        <v>0.05</v>
      </c>
      <c r="G211">
        <v>0.1</v>
      </c>
    </row>
    <row r="212" spans="1:7" x14ac:dyDescent="0.2">
      <c r="A212">
        <v>3662</v>
      </c>
      <c r="B212" s="106" t="s">
        <v>651</v>
      </c>
      <c r="C212">
        <v>0.05</v>
      </c>
      <c r="D212">
        <v>0</v>
      </c>
      <c r="E212">
        <v>0</v>
      </c>
      <c r="F212">
        <v>0</v>
      </c>
      <c r="G212">
        <v>0</v>
      </c>
    </row>
    <row r="213" spans="1:7" x14ac:dyDescent="0.2">
      <c r="A213">
        <v>3667</v>
      </c>
      <c r="B213" s="106" t="s">
        <v>1201</v>
      </c>
      <c r="C213">
        <v>0.05</v>
      </c>
      <c r="D213">
        <v>0.05</v>
      </c>
      <c r="E213">
        <v>0.2</v>
      </c>
      <c r="F213">
        <v>0.05</v>
      </c>
      <c r="G213">
        <v>0.05</v>
      </c>
    </row>
    <row r="214" spans="1:7" x14ac:dyDescent="0.2">
      <c r="A214">
        <v>3668</v>
      </c>
      <c r="B214" s="106" t="s">
        <v>652</v>
      </c>
      <c r="C214">
        <v>0</v>
      </c>
      <c r="D214">
        <v>0.05</v>
      </c>
      <c r="E214">
        <v>0</v>
      </c>
      <c r="F214">
        <v>0</v>
      </c>
      <c r="G214">
        <v>0</v>
      </c>
    </row>
    <row r="215" spans="1:7" x14ac:dyDescent="0.2">
      <c r="A215">
        <v>3678</v>
      </c>
      <c r="B215" s="106" t="s">
        <v>1704</v>
      </c>
      <c r="C215">
        <v>0</v>
      </c>
      <c r="D215">
        <v>0</v>
      </c>
      <c r="E215">
        <v>0</v>
      </c>
      <c r="F215">
        <v>0</v>
      </c>
      <c r="G215">
        <v>0</v>
      </c>
    </row>
    <row r="216" spans="1:7" x14ac:dyDescent="0.2">
      <c r="A216">
        <v>3681</v>
      </c>
      <c r="B216" s="106" t="s">
        <v>2038</v>
      </c>
      <c r="C216">
        <v>0</v>
      </c>
      <c r="D216">
        <v>0.05</v>
      </c>
      <c r="E216">
        <v>0</v>
      </c>
      <c r="F216" t="s">
        <v>155</v>
      </c>
      <c r="G216" t="s">
        <v>155</v>
      </c>
    </row>
    <row r="217" spans="1:7" x14ac:dyDescent="0.2">
      <c r="A217">
        <v>3694</v>
      </c>
      <c r="B217" s="106" t="s">
        <v>653</v>
      </c>
      <c r="C217">
        <v>0.1</v>
      </c>
      <c r="D217">
        <v>0.1</v>
      </c>
      <c r="E217">
        <v>0.4</v>
      </c>
      <c r="F217">
        <v>0.1</v>
      </c>
      <c r="G217">
        <v>0.1</v>
      </c>
    </row>
    <row r="218" spans="1:7" x14ac:dyDescent="0.2">
      <c r="A218">
        <v>3708</v>
      </c>
      <c r="B218" s="106" t="s">
        <v>654</v>
      </c>
      <c r="C218">
        <v>0.1</v>
      </c>
      <c r="D218">
        <v>0.1</v>
      </c>
      <c r="E218">
        <v>0.4</v>
      </c>
      <c r="F218">
        <v>0.1</v>
      </c>
      <c r="G218">
        <v>0.1</v>
      </c>
    </row>
    <row r="219" spans="1:7" x14ac:dyDescent="0.2">
      <c r="A219">
        <v>3738</v>
      </c>
      <c r="B219" s="106" t="s">
        <v>1928</v>
      </c>
      <c r="C219">
        <v>0</v>
      </c>
      <c r="D219">
        <v>0</v>
      </c>
      <c r="E219">
        <v>0</v>
      </c>
      <c r="F219">
        <v>0</v>
      </c>
      <c r="G219">
        <v>0</v>
      </c>
    </row>
    <row r="220" spans="1:7" x14ac:dyDescent="0.2">
      <c r="A220">
        <v>3762</v>
      </c>
      <c r="B220" s="106" t="s">
        <v>1338</v>
      </c>
      <c r="C220">
        <v>0</v>
      </c>
      <c r="D220">
        <v>0</v>
      </c>
      <c r="E220">
        <v>0</v>
      </c>
      <c r="F220">
        <v>0</v>
      </c>
      <c r="G220" s="106">
        <v>0</v>
      </c>
    </row>
    <row r="221" spans="1:7" x14ac:dyDescent="0.2">
      <c r="A221">
        <v>3774</v>
      </c>
      <c r="B221" s="106" t="s">
        <v>655</v>
      </c>
      <c r="C221">
        <v>0.05</v>
      </c>
      <c r="D221">
        <v>0.1</v>
      </c>
      <c r="E221">
        <v>0.2</v>
      </c>
      <c r="F221">
        <v>0.05</v>
      </c>
      <c r="G221" s="106">
        <v>0.05</v>
      </c>
    </row>
    <row r="222" spans="1:7" x14ac:dyDescent="0.2">
      <c r="A222">
        <v>3826</v>
      </c>
      <c r="B222" s="106" t="s">
        <v>2039</v>
      </c>
      <c r="C222">
        <v>0</v>
      </c>
      <c r="D222">
        <v>0</v>
      </c>
      <c r="E222">
        <v>0</v>
      </c>
      <c r="F222" t="s">
        <v>155</v>
      </c>
      <c r="G222" s="106" t="s">
        <v>155</v>
      </c>
    </row>
    <row r="223" spans="1:7" x14ac:dyDescent="0.2">
      <c r="A223">
        <v>3843</v>
      </c>
      <c r="B223" s="106" t="s">
        <v>1016</v>
      </c>
      <c r="C223">
        <v>0</v>
      </c>
      <c r="D223">
        <v>0</v>
      </c>
      <c r="E223">
        <v>0</v>
      </c>
      <c r="F223">
        <v>0</v>
      </c>
      <c r="G223">
        <v>0</v>
      </c>
    </row>
    <row r="224" spans="1:7" x14ac:dyDescent="0.2">
      <c r="A224">
        <v>3878</v>
      </c>
      <c r="B224" s="106" t="s">
        <v>656</v>
      </c>
      <c r="C224">
        <v>0</v>
      </c>
      <c r="D224">
        <v>0</v>
      </c>
      <c r="E224">
        <v>0</v>
      </c>
      <c r="F224">
        <v>0</v>
      </c>
      <c r="G224" s="106">
        <v>0</v>
      </c>
    </row>
    <row r="225" spans="1:7" x14ac:dyDescent="0.2">
      <c r="A225">
        <v>3912</v>
      </c>
      <c r="B225" s="106" t="s">
        <v>1886</v>
      </c>
      <c r="C225">
        <v>0.05</v>
      </c>
      <c r="D225" s="106">
        <v>0.05</v>
      </c>
      <c r="E225">
        <v>0.2</v>
      </c>
      <c r="F225">
        <v>0.05</v>
      </c>
      <c r="G225" s="106">
        <v>0.05</v>
      </c>
    </row>
    <row r="226" spans="1:7" x14ac:dyDescent="0.2">
      <c r="A226">
        <v>3919</v>
      </c>
      <c r="B226" s="106" t="s">
        <v>1319</v>
      </c>
      <c r="C226">
        <v>0</v>
      </c>
      <c r="D226" s="106">
        <v>0</v>
      </c>
      <c r="E226">
        <v>0</v>
      </c>
      <c r="F226">
        <v>0</v>
      </c>
      <c r="G226">
        <v>0</v>
      </c>
    </row>
    <row r="227" spans="1:7" x14ac:dyDescent="0.2">
      <c r="A227">
        <v>3921</v>
      </c>
      <c r="B227" s="106" t="s">
        <v>2282</v>
      </c>
      <c r="C227">
        <v>0.05</v>
      </c>
      <c r="D227" t="s">
        <v>155</v>
      </c>
      <c r="E227">
        <v>0.2</v>
      </c>
      <c r="F227">
        <v>0.05</v>
      </c>
      <c r="G227">
        <v>0.05</v>
      </c>
    </row>
    <row r="228" spans="1:7" x14ac:dyDescent="0.2">
      <c r="A228">
        <v>3928</v>
      </c>
      <c r="B228" s="106" t="s">
        <v>2040</v>
      </c>
      <c r="C228">
        <v>0</v>
      </c>
      <c r="D228">
        <v>0</v>
      </c>
      <c r="E228">
        <v>0</v>
      </c>
      <c r="F228" t="s">
        <v>155</v>
      </c>
      <c r="G228">
        <v>0</v>
      </c>
    </row>
    <row r="229" spans="1:7" x14ac:dyDescent="0.2">
      <c r="A229">
        <v>3938</v>
      </c>
      <c r="B229" s="106" t="s">
        <v>1506</v>
      </c>
      <c r="C229">
        <v>0.05</v>
      </c>
      <c r="D229" t="s">
        <v>155</v>
      </c>
      <c r="E229" t="s">
        <v>155</v>
      </c>
      <c r="F229" t="s">
        <v>155</v>
      </c>
      <c r="G229" t="s">
        <v>155</v>
      </c>
    </row>
    <row r="230" spans="1:7" x14ac:dyDescent="0.2">
      <c r="A230">
        <v>3946</v>
      </c>
      <c r="B230" s="106" t="s">
        <v>2283</v>
      </c>
      <c r="C230">
        <v>0</v>
      </c>
      <c r="D230" t="s">
        <v>155</v>
      </c>
      <c r="E230" t="s">
        <v>155</v>
      </c>
      <c r="F230" t="s">
        <v>155</v>
      </c>
      <c r="G230" t="s">
        <v>155</v>
      </c>
    </row>
    <row r="231" spans="1:7" x14ac:dyDescent="0.2">
      <c r="A231">
        <v>3950</v>
      </c>
      <c r="B231" s="106" t="s">
        <v>1017</v>
      </c>
      <c r="C231">
        <v>0.1</v>
      </c>
      <c r="D231">
        <v>0.1</v>
      </c>
      <c r="E231">
        <v>0.4</v>
      </c>
      <c r="F231">
        <v>0.1</v>
      </c>
      <c r="G231">
        <v>0.1</v>
      </c>
    </row>
    <row r="232" spans="1:7" x14ac:dyDescent="0.2">
      <c r="A232">
        <v>3964</v>
      </c>
      <c r="B232" s="106" t="s">
        <v>657</v>
      </c>
      <c r="C232">
        <v>0.05</v>
      </c>
      <c r="D232">
        <v>0.05</v>
      </c>
      <c r="E232">
        <v>0.2</v>
      </c>
      <c r="F232">
        <v>0.05</v>
      </c>
      <c r="G232">
        <v>0.05</v>
      </c>
    </row>
    <row r="233" spans="1:7" x14ac:dyDescent="0.2">
      <c r="A233">
        <v>3983</v>
      </c>
      <c r="B233" s="106" t="s">
        <v>658</v>
      </c>
      <c r="C233">
        <v>0</v>
      </c>
      <c r="D233" s="106">
        <v>0</v>
      </c>
      <c r="E233">
        <v>0</v>
      </c>
      <c r="F233">
        <v>0</v>
      </c>
      <c r="G233">
        <v>0</v>
      </c>
    </row>
    <row r="234" spans="1:7" x14ac:dyDescent="0.2">
      <c r="A234">
        <v>3996</v>
      </c>
      <c r="B234" s="106" t="s">
        <v>659</v>
      </c>
      <c r="C234">
        <v>0.05</v>
      </c>
      <c r="D234" s="106">
        <v>0.05</v>
      </c>
      <c r="E234">
        <v>0.2</v>
      </c>
      <c r="F234">
        <v>0.05</v>
      </c>
      <c r="G234">
        <v>0.05</v>
      </c>
    </row>
    <row r="235" spans="1:7" x14ac:dyDescent="0.2">
      <c r="A235">
        <v>4021</v>
      </c>
      <c r="B235" s="106" t="s">
        <v>1339</v>
      </c>
      <c r="C235">
        <v>0.1</v>
      </c>
      <c r="D235">
        <v>0.1</v>
      </c>
      <c r="E235">
        <v>0.4</v>
      </c>
      <c r="F235">
        <v>0.1</v>
      </c>
      <c r="G235">
        <v>0.1</v>
      </c>
    </row>
    <row r="236" spans="1:7" x14ac:dyDescent="0.2">
      <c r="A236">
        <v>4025</v>
      </c>
      <c r="B236" s="106" t="s">
        <v>660</v>
      </c>
      <c r="C236">
        <v>0.1</v>
      </c>
      <c r="D236" s="106">
        <v>0.1</v>
      </c>
      <c r="E236" s="106">
        <v>0.4</v>
      </c>
      <c r="F236" s="106">
        <v>0.1</v>
      </c>
      <c r="G236" s="106">
        <v>0.1</v>
      </c>
    </row>
    <row r="237" spans="1:7" x14ac:dyDescent="0.2">
      <c r="A237">
        <v>4031</v>
      </c>
      <c r="B237" s="106" t="s">
        <v>1148</v>
      </c>
      <c r="C237">
        <v>0</v>
      </c>
      <c r="D237" s="106">
        <v>0</v>
      </c>
      <c r="E237">
        <v>0</v>
      </c>
      <c r="F237" s="106">
        <v>0</v>
      </c>
      <c r="G237" s="106">
        <v>0</v>
      </c>
    </row>
    <row r="238" spans="1:7" x14ac:dyDescent="0.2">
      <c r="A238">
        <v>4041</v>
      </c>
      <c r="B238" s="106" t="s">
        <v>661</v>
      </c>
      <c r="C238">
        <v>0</v>
      </c>
      <c r="D238" s="106">
        <v>0</v>
      </c>
      <c r="E238">
        <v>0</v>
      </c>
      <c r="F238" s="106">
        <v>0</v>
      </c>
      <c r="G238" s="106">
        <v>0.05</v>
      </c>
    </row>
    <row r="239" spans="1:7" x14ac:dyDescent="0.2">
      <c r="A239">
        <v>4042</v>
      </c>
      <c r="B239" s="106" t="s">
        <v>1524</v>
      </c>
      <c r="C239">
        <v>0.05</v>
      </c>
      <c r="D239">
        <v>0.05</v>
      </c>
      <c r="E239">
        <v>0</v>
      </c>
      <c r="F239">
        <v>0.05</v>
      </c>
      <c r="G239">
        <v>0.05</v>
      </c>
    </row>
    <row r="240" spans="1:7" x14ac:dyDescent="0.2">
      <c r="A240">
        <v>4045</v>
      </c>
      <c r="B240" s="106" t="s">
        <v>1555</v>
      </c>
      <c r="C240">
        <v>0.05</v>
      </c>
      <c r="D240" s="106">
        <v>0.05</v>
      </c>
      <c r="E240">
        <v>0.2</v>
      </c>
      <c r="F240" s="106">
        <v>0.05</v>
      </c>
      <c r="G240">
        <v>0.05</v>
      </c>
    </row>
    <row r="241" spans="1:7" x14ac:dyDescent="0.2">
      <c r="A241">
        <v>4047</v>
      </c>
      <c r="B241" s="106" t="s">
        <v>1602</v>
      </c>
      <c r="C241">
        <v>0.05</v>
      </c>
      <c r="D241">
        <v>0</v>
      </c>
      <c r="E241">
        <v>0</v>
      </c>
      <c r="F241">
        <v>0.05</v>
      </c>
      <c r="G241">
        <v>0</v>
      </c>
    </row>
    <row r="242" spans="1:7" x14ac:dyDescent="0.2">
      <c r="A242">
        <v>4062</v>
      </c>
      <c r="B242" s="106" t="s">
        <v>229</v>
      </c>
      <c r="C242">
        <v>0.05</v>
      </c>
      <c r="D242">
        <v>0.05</v>
      </c>
      <c r="E242">
        <v>0</v>
      </c>
      <c r="F242">
        <v>0</v>
      </c>
      <c r="G242">
        <v>0</v>
      </c>
    </row>
    <row r="243" spans="1:7" x14ac:dyDescent="0.2">
      <c r="A243">
        <v>4063</v>
      </c>
      <c r="B243" s="106" t="s">
        <v>1556</v>
      </c>
      <c r="C243">
        <v>0.25</v>
      </c>
      <c r="D243">
        <v>0.25</v>
      </c>
      <c r="E243">
        <v>1</v>
      </c>
      <c r="F243">
        <v>0</v>
      </c>
      <c r="G243">
        <v>0.25</v>
      </c>
    </row>
    <row r="244" spans="1:7" x14ac:dyDescent="0.2">
      <c r="A244">
        <v>4100</v>
      </c>
      <c r="B244" s="106" t="s">
        <v>662</v>
      </c>
      <c r="C244">
        <v>0</v>
      </c>
      <c r="D244">
        <v>0</v>
      </c>
      <c r="E244">
        <v>0</v>
      </c>
      <c r="F244">
        <v>0</v>
      </c>
      <c r="G244">
        <v>0</v>
      </c>
    </row>
    <row r="245" spans="1:7" x14ac:dyDescent="0.2">
      <c r="A245">
        <v>4112</v>
      </c>
      <c r="B245" s="106" t="s">
        <v>663</v>
      </c>
      <c r="C245">
        <v>0.1</v>
      </c>
      <c r="D245" s="106">
        <v>0.1</v>
      </c>
      <c r="E245" s="106">
        <v>0.4</v>
      </c>
      <c r="F245" s="106">
        <v>0.1</v>
      </c>
      <c r="G245" s="106">
        <v>0.1</v>
      </c>
    </row>
    <row r="246" spans="1:7" x14ac:dyDescent="0.2">
      <c r="A246">
        <v>4114</v>
      </c>
      <c r="B246" s="106" t="s">
        <v>1391</v>
      </c>
      <c r="C246">
        <v>0</v>
      </c>
      <c r="D246" s="106" t="s">
        <v>155</v>
      </c>
      <c r="E246" s="106" t="s">
        <v>155</v>
      </c>
      <c r="F246" s="106" t="s">
        <v>155</v>
      </c>
      <c r="G246" s="106">
        <v>0</v>
      </c>
    </row>
    <row r="247" spans="1:7" x14ac:dyDescent="0.2">
      <c r="A247">
        <v>4151</v>
      </c>
      <c r="B247" s="106" t="s">
        <v>1168</v>
      </c>
      <c r="C247">
        <v>0</v>
      </c>
      <c r="D247">
        <v>0</v>
      </c>
      <c r="E247">
        <v>0</v>
      </c>
      <c r="F247">
        <v>0.05</v>
      </c>
      <c r="G247" s="106">
        <v>0</v>
      </c>
    </row>
    <row r="248" spans="1:7" x14ac:dyDescent="0.2">
      <c r="A248">
        <v>4182</v>
      </c>
      <c r="B248" s="106" t="s">
        <v>45</v>
      </c>
      <c r="C248">
        <v>0</v>
      </c>
      <c r="D248">
        <v>0</v>
      </c>
      <c r="E248">
        <v>0</v>
      </c>
      <c r="F248">
        <v>0.05</v>
      </c>
      <c r="G248" s="106">
        <v>0</v>
      </c>
    </row>
    <row r="249" spans="1:7" x14ac:dyDescent="0.2">
      <c r="A249">
        <v>4185</v>
      </c>
      <c r="B249" s="106" t="s">
        <v>1642</v>
      </c>
      <c r="C249">
        <v>0</v>
      </c>
      <c r="D249">
        <v>0</v>
      </c>
      <c r="E249" s="106">
        <v>0</v>
      </c>
      <c r="F249" t="s">
        <v>155</v>
      </c>
      <c r="G249" s="106">
        <v>0</v>
      </c>
    </row>
    <row r="250" spans="1:7" x14ac:dyDescent="0.2">
      <c r="A250">
        <v>4186</v>
      </c>
      <c r="B250" s="106" t="s">
        <v>664</v>
      </c>
      <c r="C250">
        <v>0</v>
      </c>
      <c r="D250" s="106">
        <v>0</v>
      </c>
      <c r="E250" s="106">
        <v>0</v>
      </c>
      <c r="F250" s="106">
        <v>0</v>
      </c>
      <c r="G250" s="106">
        <v>0.05</v>
      </c>
    </row>
    <row r="251" spans="1:7" x14ac:dyDescent="0.2">
      <c r="A251">
        <v>4187</v>
      </c>
      <c r="B251" s="106" t="s">
        <v>1018</v>
      </c>
      <c r="C251">
        <v>0</v>
      </c>
      <c r="D251" s="106">
        <v>0</v>
      </c>
      <c r="E251" s="106">
        <v>0</v>
      </c>
      <c r="F251" s="106">
        <v>0</v>
      </c>
      <c r="G251" s="106">
        <v>0</v>
      </c>
    </row>
    <row r="252" spans="1:7" x14ac:dyDescent="0.2">
      <c r="A252">
        <v>4189</v>
      </c>
      <c r="B252" s="106" t="s">
        <v>1864</v>
      </c>
      <c r="C252">
        <v>0</v>
      </c>
      <c r="D252">
        <v>0</v>
      </c>
      <c r="E252" s="106">
        <v>0</v>
      </c>
      <c r="F252">
        <v>0</v>
      </c>
      <c r="G252" s="106">
        <v>0</v>
      </c>
    </row>
    <row r="253" spans="1:7" x14ac:dyDescent="0.2">
      <c r="A253">
        <v>4202</v>
      </c>
      <c r="B253" s="106" t="s">
        <v>46</v>
      </c>
      <c r="C253">
        <v>0.05</v>
      </c>
      <c r="D253">
        <v>0.05</v>
      </c>
      <c r="E253">
        <v>0.2</v>
      </c>
      <c r="F253">
        <v>0.05</v>
      </c>
      <c r="G253">
        <v>0.05</v>
      </c>
    </row>
    <row r="254" spans="1:7" x14ac:dyDescent="0.2">
      <c r="A254">
        <v>4204</v>
      </c>
      <c r="B254" s="106" t="s">
        <v>227</v>
      </c>
      <c r="C254">
        <v>0</v>
      </c>
      <c r="D254">
        <v>0.05</v>
      </c>
      <c r="E254" s="106">
        <v>0.2</v>
      </c>
      <c r="F254" s="106">
        <v>0.05</v>
      </c>
      <c r="G254" s="106">
        <v>0.05</v>
      </c>
    </row>
    <row r="255" spans="1:7" x14ac:dyDescent="0.2">
      <c r="A255">
        <v>4205</v>
      </c>
      <c r="B255" s="106" t="s">
        <v>1392</v>
      </c>
      <c r="C255">
        <v>0</v>
      </c>
      <c r="D255" s="106">
        <v>0.05</v>
      </c>
      <c r="E255">
        <v>0</v>
      </c>
      <c r="F255" s="106">
        <v>0</v>
      </c>
      <c r="G255">
        <v>0</v>
      </c>
    </row>
    <row r="256" spans="1:7" x14ac:dyDescent="0.2">
      <c r="A256">
        <v>4212</v>
      </c>
      <c r="B256" s="106" t="s">
        <v>666</v>
      </c>
      <c r="C256">
        <v>0</v>
      </c>
      <c r="D256">
        <v>0</v>
      </c>
      <c r="E256">
        <v>0</v>
      </c>
      <c r="F256" s="106">
        <v>0</v>
      </c>
      <c r="G256" s="106">
        <v>0</v>
      </c>
    </row>
    <row r="257" spans="1:7" x14ac:dyDescent="0.2">
      <c r="A257">
        <v>4216</v>
      </c>
      <c r="B257" s="106" t="s">
        <v>1603</v>
      </c>
      <c r="C257">
        <v>0</v>
      </c>
      <c r="D257" s="106">
        <v>0</v>
      </c>
      <c r="E257" s="106">
        <v>0</v>
      </c>
      <c r="F257" s="106">
        <v>0</v>
      </c>
      <c r="G257" s="106">
        <v>0</v>
      </c>
    </row>
    <row r="258" spans="1:7" x14ac:dyDescent="0.2">
      <c r="A258">
        <v>4217</v>
      </c>
      <c r="B258" s="106" t="s">
        <v>1099</v>
      </c>
      <c r="C258">
        <v>0.05</v>
      </c>
      <c r="D258" t="s">
        <v>155</v>
      </c>
      <c r="E258" t="s">
        <v>155</v>
      </c>
      <c r="F258" t="s">
        <v>155</v>
      </c>
      <c r="G258" t="s">
        <v>155</v>
      </c>
    </row>
    <row r="259" spans="1:7" x14ac:dyDescent="0.2">
      <c r="A259">
        <v>4218</v>
      </c>
      <c r="B259" s="106" t="s">
        <v>1624</v>
      </c>
      <c r="C259">
        <v>0.05</v>
      </c>
      <c r="D259">
        <v>0.05</v>
      </c>
      <c r="E259" s="106">
        <v>0.2</v>
      </c>
      <c r="F259" s="106">
        <v>0.05</v>
      </c>
      <c r="G259" s="106">
        <v>0.05</v>
      </c>
    </row>
    <row r="260" spans="1:7" x14ac:dyDescent="0.2">
      <c r="A260">
        <v>4286</v>
      </c>
      <c r="B260" s="106" t="s">
        <v>667</v>
      </c>
      <c r="C260">
        <v>0</v>
      </c>
      <c r="D260">
        <v>0</v>
      </c>
      <c r="E260" s="106">
        <v>0</v>
      </c>
      <c r="F260" s="106">
        <v>0</v>
      </c>
      <c r="G260" s="106">
        <v>0</v>
      </c>
    </row>
    <row r="261" spans="1:7" x14ac:dyDescent="0.2">
      <c r="A261">
        <v>4298</v>
      </c>
      <c r="B261" s="106" t="s">
        <v>1277</v>
      </c>
      <c r="C261">
        <v>0.05</v>
      </c>
      <c r="D261">
        <v>0.05</v>
      </c>
      <c r="E261">
        <v>0.2</v>
      </c>
      <c r="F261">
        <v>0.05</v>
      </c>
      <c r="G261">
        <v>0.05</v>
      </c>
    </row>
    <row r="262" spans="1:7" x14ac:dyDescent="0.2">
      <c r="A262">
        <v>4299</v>
      </c>
      <c r="B262" s="106" t="s">
        <v>668</v>
      </c>
      <c r="C262">
        <v>0.05</v>
      </c>
      <c r="D262">
        <v>0</v>
      </c>
      <c r="E262">
        <v>0.2</v>
      </c>
      <c r="F262">
        <v>0</v>
      </c>
      <c r="G262">
        <v>0.05</v>
      </c>
    </row>
    <row r="263" spans="1:7" x14ac:dyDescent="0.2">
      <c r="A263">
        <v>4307</v>
      </c>
      <c r="B263" s="106" t="s">
        <v>1557</v>
      </c>
      <c r="C263">
        <v>0</v>
      </c>
      <c r="D263" s="106">
        <v>0</v>
      </c>
      <c r="E263" s="106">
        <v>0</v>
      </c>
      <c r="F263" s="106">
        <v>0</v>
      </c>
      <c r="G263" s="106">
        <v>0</v>
      </c>
    </row>
    <row r="264" spans="1:7" x14ac:dyDescent="0.2">
      <c r="A264">
        <v>4310</v>
      </c>
      <c r="B264" s="106" t="s">
        <v>1887</v>
      </c>
      <c r="C264">
        <v>0</v>
      </c>
      <c r="D264">
        <v>0</v>
      </c>
      <c r="E264" s="106">
        <v>0</v>
      </c>
      <c r="F264" s="106">
        <v>0</v>
      </c>
      <c r="G264" s="106">
        <v>0</v>
      </c>
    </row>
    <row r="265" spans="1:7" x14ac:dyDescent="0.2">
      <c r="A265">
        <v>4337</v>
      </c>
      <c r="B265" s="106" t="s">
        <v>669</v>
      </c>
      <c r="C265">
        <v>0.1</v>
      </c>
      <c r="D265" s="106">
        <v>0.1</v>
      </c>
      <c r="E265" s="106">
        <v>0.4</v>
      </c>
      <c r="F265" s="106">
        <v>0.1</v>
      </c>
      <c r="G265" s="106">
        <v>0.1</v>
      </c>
    </row>
    <row r="266" spans="1:7" x14ac:dyDescent="0.2">
      <c r="A266">
        <v>4343</v>
      </c>
      <c r="B266" s="106" t="s">
        <v>1996</v>
      </c>
      <c r="C266">
        <v>0</v>
      </c>
      <c r="D266" s="106">
        <v>0</v>
      </c>
      <c r="E266" s="106">
        <v>0</v>
      </c>
      <c r="F266" s="106">
        <v>0</v>
      </c>
      <c r="G266" s="106">
        <v>0</v>
      </c>
    </row>
    <row r="267" spans="1:7" x14ac:dyDescent="0.2">
      <c r="A267">
        <v>4344</v>
      </c>
      <c r="B267" s="106" t="s">
        <v>670</v>
      </c>
      <c r="C267">
        <v>0</v>
      </c>
      <c r="D267">
        <v>0</v>
      </c>
      <c r="E267">
        <v>0</v>
      </c>
      <c r="F267">
        <v>0</v>
      </c>
      <c r="G267">
        <v>0</v>
      </c>
    </row>
    <row r="268" spans="1:7" x14ac:dyDescent="0.2">
      <c r="A268">
        <v>4348</v>
      </c>
      <c r="B268" s="106" t="s">
        <v>1393</v>
      </c>
      <c r="C268">
        <v>0</v>
      </c>
      <c r="D268">
        <v>0</v>
      </c>
      <c r="E268">
        <v>0</v>
      </c>
      <c r="F268">
        <v>0</v>
      </c>
      <c r="G268">
        <v>0</v>
      </c>
    </row>
    <row r="269" spans="1:7" x14ac:dyDescent="0.2">
      <c r="A269">
        <v>4368</v>
      </c>
      <c r="B269" s="106" t="s">
        <v>1625</v>
      </c>
      <c r="C269">
        <v>0</v>
      </c>
      <c r="D269">
        <v>0</v>
      </c>
      <c r="E269" s="106">
        <v>0</v>
      </c>
      <c r="F269">
        <v>0</v>
      </c>
      <c r="G269">
        <v>0</v>
      </c>
    </row>
    <row r="270" spans="1:7" x14ac:dyDescent="0.2">
      <c r="A270">
        <v>4401</v>
      </c>
      <c r="B270" s="106" t="s">
        <v>223</v>
      </c>
      <c r="C270">
        <v>0.05</v>
      </c>
      <c r="D270" s="106">
        <v>0.05</v>
      </c>
      <c r="E270" s="106">
        <v>0</v>
      </c>
      <c r="F270" s="106">
        <v>0</v>
      </c>
      <c r="G270" s="106">
        <v>0</v>
      </c>
    </row>
    <row r="271" spans="1:7" x14ac:dyDescent="0.2">
      <c r="A271">
        <v>4403</v>
      </c>
      <c r="B271" s="106" t="s">
        <v>2114</v>
      </c>
      <c r="C271">
        <v>0.1</v>
      </c>
      <c r="D271" s="106">
        <v>0.1</v>
      </c>
      <c r="E271" s="106" t="s">
        <v>155</v>
      </c>
      <c r="F271" s="106">
        <v>0.05</v>
      </c>
      <c r="G271" s="106">
        <v>0.1</v>
      </c>
    </row>
    <row r="272" spans="1:7" x14ac:dyDescent="0.2">
      <c r="A272">
        <v>4410</v>
      </c>
      <c r="B272" s="106" t="s">
        <v>2284</v>
      </c>
      <c r="C272">
        <v>0</v>
      </c>
      <c r="D272" t="s">
        <v>155</v>
      </c>
      <c r="E272" t="s">
        <v>155</v>
      </c>
      <c r="F272">
        <v>0</v>
      </c>
      <c r="G272" t="s">
        <v>155</v>
      </c>
    </row>
    <row r="273" spans="1:7" x14ac:dyDescent="0.2">
      <c r="A273">
        <v>4461</v>
      </c>
      <c r="B273" s="106" t="s">
        <v>671</v>
      </c>
      <c r="C273">
        <v>0.1</v>
      </c>
      <c r="D273">
        <v>0.1</v>
      </c>
      <c r="E273">
        <v>0.4</v>
      </c>
      <c r="F273">
        <v>0.1</v>
      </c>
      <c r="G273" s="106">
        <v>0.1</v>
      </c>
    </row>
    <row r="274" spans="1:7" x14ac:dyDescent="0.2">
      <c r="A274">
        <v>4462</v>
      </c>
      <c r="B274" s="106" t="s">
        <v>1049</v>
      </c>
      <c r="C274">
        <v>0.05</v>
      </c>
      <c r="D274" s="106">
        <v>0.05</v>
      </c>
      <c r="E274">
        <v>0</v>
      </c>
      <c r="F274" s="106">
        <v>0.05</v>
      </c>
      <c r="G274" s="106">
        <v>0.05</v>
      </c>
    </row>
    <row r="275" spans="1:7" x14ac:dyDescent="0.2">
      <c r="A275">
        <v>4503</v>
      </c>
      <c r="B275" s="106" t="s">
        <v>672</v>
      </c>
      <c r="C275">
        <v>0.05</v>
      </c>
      <c r="D275">
        <v>0.05</v>
      </c>
      <c r="E275">
        <v>0.2</v>
      </c>
      <c r="F275">
        <v>0.05</v>
      </c>
      <c r="G275">
        <v>0.05</v>
      </c>
    </row>
    <row r="276" spans="1:7" x14ac:dyDescent="0.2">
      <c r="A276">
        <v>4508</v>
      </c>
      <c r="B276" s="106" t="s">
        <v>220</v>
      </c>
      <c r="C276">
        <v>0</v>
      </c>
      <c r="D276">
        <v>0</v>
      </c>
      <c r="E276">
        <v>0</v>
      </c>
      <c r="F276">
        <v>0</v>
      </c>
      <c r="G276">
        <v>0</v>
      </c>
    </row>
    <row r="277" spans="1:7" x14ac:dyDescent="0.2">
      <c r="A277">
        <v>4512</v>
      </c>
      <c r="B277" s="106" t="s">
        <v>2115</v>
      </c>
      <c r="C277">
        <v>0</v>
      </c>
      <c r="D277" s="106">
        <v>0</v>
      </c>
      <c r="E277" s="106" t="s">
        <v>155</v>
      </c>
      <c r="F277" s="106">
        <v>0</v>
      </c>
      <c r="G277" s="106">
        <v>0</v>
      </c>
    </row>
    <row r="278" spans="1:7" x14ac:dyDescent="0.2">
      <c r="A278">
        <v>4519</v>
      </c>
      <c r="B278" s="106" t="s">
        <v>435</v>
      </c>
      <c r="C278">
        <v>0.25</v>
      </c>
      <c r="D278">
        <v>0.2</v>
      </c>
      <c r="E278">
        <v>0.8</v>
      </c>
      <c r="F278">
        <v>0.2</v>
      </c>
      <c r="G278">
        <v>0.2</v>
      </c>
    </row>
    <row r="279" spans="1:7" x14ac:dyDescent="0.2">
      <c r="A279">
        <v>4521</v>
      </c>
      <c r="B279" s="106" t="s">
        <v>673</v>
      </c>
      <c r="C279">
        <v>0.1</v>
      </c>
      <c r="D279">
        <v>0.1</v>
      </c>
      <c r="E279">
        <v>0.4</v>
      </c>
      <c r="F279">
        <v>0.1</v>
      </c>
      <c r="G279" s="106">
        <v>0.1</v>
      </c>
    </row>
    <row r="280" spans="1:7" x14ac:dyDescent="0.2">
      <c r="A280">
        <v>4523</v>
      </c>
      <c r="B280" s="106" t="s">
        <v>1427</v>
      </c>
      <c r="C280">
        <v>0</v>
      </c>
      <c r="D280">
        <v>0</v>
      </c>
      <c r="E280">
        <v>0</v>
      </c>
      <c r="F280">
        <v>0</v>
      </c>
      <c r="G280" s="106" t="s">
        <v>155</v>
      </c>
    </row>
    <row r="281" spans="1:7" x14ac:dyDescent="0.2">
      <c r="A281">
        <v>4527</v>
      </c>
      <c r="B281" s="106" t="s">
        <v>1668</v>
      </c>
      <c r="C281">
        <v>0</v>
      </c>
      <c r="D281" s="106">
        <v>0.05</v>
      </c>
      <c r="E281">
        <v>0</v>
      </c>
      <c r="F281">
        <v>0.05</v>
      </c>
      <c r="G281" s="106">
        <v>0.1</v>
      </c>
    </row>
    <row r="282" spans="1:7" x14ac:dyDescent="0.2">
      <c r="A282">
        <v>4528</v>
      </c>
      <c r="B282" s="106" t="s">
        <v>2080</v>
      </c>
      <c r="C282">
        <v>0</v>
      </c>
      <c r="D282" t="s">
        <v>155</v>
      </c>
      <c r="E282" t="s">
        <v>155</v>
      </c>
      <c r="F282" t="s">
        <v>155</v>
      </c>
      <c r="G282" t="s">
        <v>155</v>
      </c>
    </row>
    <row r="283" spans="1:7" x14ac:dyDescent="0.2">
      <c r="A283">
        <v>4530</v>
      </c>
      <c r="B283" s="106" t="s">
        <v>1019</v>
      </c>
      <c r="C283">
        <v>0.1</v>
      </c>
      <c r="D283">
        <v>0.1</v>
      </c>
      <c r="E283">
        <v>0.4</v>
      </c>
      <c r="F283">
        <v>0.1</v>
      </c>
      <c r="G283">
        <v>0.1</v>
      </c>
    </row>
    <row r="284" spans="1:7" x14ac:dyDescent="0.2">
      <c r="A284">
        <v>4531</v>
      </c>
      <c r="B284" s="106" t="s">
        <v>2041</v>
      </c>
      <c r="C284">
        <v>0.05</v>
      </c>
      <c r="D284">
        <v>1.8</v>
      </c>
      <c r="E284">
        <v>8</v>
      </c>
      <c r="F284" t="s">
        <v>155</v>
      </c>
      <c r="G284" t="s">
        <v>155</v>
      </c>
    </row>
    <row r="285" spans="1:7" x14ac:dyDescent="0.2">
      <c r="A285">
        <v>4534</v>
      </c>
      <c r="B285" s="106" t="s">
        <v>1490</v>
      </c>
      <c r="C285">
        <v>0</v>
      </c>
      <c r="D285">
        <v>0</v>
      </c>
      <c r="E285">
        <v>0</v>
      </c>
      <c r="F285">
        <v>0</v>
      </c>
      <c r="G285">
        <v>0</v>
      </c>
    </row>
    <row r="286" spans="1:7" x14ac:dyDescent="0.2">
      <c r="A286">
        <v>4536</v>
      </c>
      <c r="B286" s="106" t="s">
        <v>1523</v>
      </c>
      <c r="C286">
        <v>0</v>
      </c>
      <c r="D286">
        <v>0.05</v>
      </c>
      <c r="E286" t="s">
        <v>155</v>
      </c>
      <c r="F286">
        <v>0.05</v>
      </c>
      <c r="G286">
        <v>0.05</v>
      </c>
    </row>
    <row r="287" spans="1:7" x14ac:dyDescent="0.2">
      <c r="A287">
        <v>4538</v>
      </c>
      <c r="B287" s="106" t="s">
        <v>674</v>
      </c>
      <c r="C287">
        <v>0</v>
      </c>
      <c r="D287">
        <v>0</v>
      </c>
      <c r="E287">
        <v>0</v>
      </c>
      <c r="F287">
        <v>0</v>
      </c>
      <c r="G287">
        <v>0</v>
      </c>
    </row>
    <row r="288" spans="1:7" x14ac:dyDescent="0.2">
      <c r="A288">
        <v>4541</v>
      </c>
      <c r="B288" s="106" t="s">
        <v>2285</v>
      </c>
      <c r="C288">
        <v>0</v>
      </c>
      <c r="D288" t="s">
        <v>155</v>
      </c>
      <c r="E288">
        <v>0</v>
      </c>
      <c r="F288">
        <v>0</v>
      </c>
      <c r="G288" t="s">
        <v>155</v>
      </c>
    </row>
    <row r="289" spans="1:7" x14ac:dyDescent="0.2">
      <c r="A289">
        <v>4547</v>
      </c>
      <c r="B289" s="106" t="s">
        <v>676</v>
      </c>
      <c r="C289">
        <v>0.05</v>
      </c>
      <c r="D289">
        <v>0.05</v>
      </c>
      <c r="E289" s="106">
        <v>0.2</v>
      </c>
      <c r="F289" s="106">
        <v>0.05</v>
      </c>
      <c r="G289" s="106">
        <v>0.05</v>
      </c>
    </row>
    <row r="290" spans="1:7" x14ac:dyDescent="0.2">
      <c r="A290">
        <v>4550</v>
      </c>
      <c r="B290" s="106" t="s">
        <v>1320</v>
      </c>
      <c r="C290">
        <v>0</v>
      </c>
      <c r="D290">
        <v>0</v>
      </c>
      <c r="E290">
        <v>0</v>
      </c>
      <c r="F290">
        <v>0</v>
      </c>
      <c r="G290">
        <v>0</v>
      </c>
    </row>
    <row r="291" spans="1:7" x14ac:dyDescent="0.2">
      <c r="A291">
        <v>4552</v>
      </c>
      <c r="B291" s="106" t="s">
        <v>1626</v>
      </c>
      <c r="C291">
        <v>0</v>
      </c>
      <c r="D291" s="106">
        <v>0</v>
      </c>
      <c r="E291" s="106">
        <v>0</v>
      </c>
      <c r="F291" s="106">
        <v>0</v>
      </c>
      <c r="G291" s="106">
        <v>0</v>
      </c>
    </row>
    <row r="292" spans="1:7" x14ac:dyDescent="0.2">
      <c r="A292">
        <v>4554</v>
      </c>
      <c r="B292" s="106" t="s">
        <v>1394</v>
      </c>
      <c r="C292">
        <v>0</v>
      </c>
      <c r="D292">
        <v>0</v>
      </c>
      <c r="E292">
        <v>0</v>
      </c>
      <c r="F292">
        <v>0</v>
      </c>
      <c r="G292">
        <v>0</v>
      </c>
    </row>
    <row r="293" spans="1:7" x14ac:dyDescent="0.2">
      <c r="A293">
        <v>4555</v>
      </c>
      <c r="B293" s="106" t="s">
        <v>677</v>
      </c>
      <c r="C293">
        <v>0.15</v>
      </c>
      <c r="D293">
        <v>0.15</v>
      </c>
      <c r="E293">
        <v>0.6</v>
      </c>
      <c r="F293">
        <v>0.15</v>
      </c>
      <c r="G293">
        <v>0.15</v>
      </c>
    </row>
    <row r="294" spans="1:7" x14ac:dyDescent="0.2">
      <c r="A294">
        <v>4559</v>
      </c>
      <c r="B294" s="106" t="s">
        <v>1321</v>
      </c>
      <c r="C294">
        <v>0</v>
      </c>
      <c r="D294" t="s">
        <v>155</v>
      </c>
      <c r="E294">
        <v>0</v>
      </c>
      <c r="F294">
        <v>0</v>
      </c>
      <c r="G294">
        <v>0</v>
      </c>
    </row>
    <row r="295" spans="1:7" x14ac:dyDescent="0.2">
      <c r="A295">
        <v>4612</v>
      </c>
      <c r="B295" s="106" t="s">
        <v>678</v>
      </c>
      <c r="C295">
        <v>0.1</v>
      </c>
      <c r="D295">
        <v>0.05</v>
      </c>
      <c r="E295">
        <v>0.4</v>
      </c>
      <c r="F295">
        <v>0.05</v>
      </c>
      <c r="G295">
        <v>0.1</v>
      </c>
    </row>
    <row r="296" spans="1:7" x14ac:dyDescent="0.2">
      <c r="A296">
        <v>4613</v>
      </c>
      <c r="B296" s="106" t="s">
        <v>224</v>
      </c>
      <c r="C296">
        <v>0.05</v>
      </c>
      <c r="D296">
        <v>0.05</v>
      </c>
      <c r="E296">
        <v>0.2</v>
      </c>
      <c r="F296">
        <v>0.05</v>
      </c>
      <c r="G296">
        <v>0.05</v>
      </c>
    </row>
    <row r="297" spans="1:7" x14ac:dyDescent="0.2">
      <c r="A297">
        <v>4617</v>
      </c>
      <c r="B297" s="106" t="s">
        <v>1888</v>
      </c>
      <c r="C297">
        <v>0</v>
      </c>
      <c r="D297">
        <v>0</v>
      </c>
      <c r="E297">
        <v>0</v>
      </c>
      <c r="F297">
        <v>0</v>
      </c>
      <c r="G297">
        <v>0</v>
      </c>
    </row>
    <row r="298" spans="1:7" x14ac:dyDescent="0.2">
      <c r="A298">
        <v>4634</v>
      </c>
      <c r="B298" s="106" t="s">
        <v>63</v>
      </c>
      <c r="C298">
        <v>0</v>
      </c>
      <c r="D298">
        <v>0</v>
      </c>
      <c r="E298">
        <v>0</v>
      </c>
      <c r="F298" s="106">
        <v>0.05</v>
      </c>
      <c r="G298" s="106">
        <v>0.05</v>
      </c>
    </row>
    <row r="299" spans="1:7" x14ac:dyDescent="0.2">
      <c r="A299">
        <v>4661</v>
      </c>
      <c r="B299" s="106" t="s">
        <v>2022</v>
      </c>
      <c r="C299">
        <v>0.2</v>
      </c>
      <c r="D299">
        <v>0</v>
      </c>
      <c r="E299">
        <v>0</v>
      </c>
      <c r="F299">
        <v>0</v>
      </c>
      <c r="G299" s="106" t="s">
        <v>155</v>
      </c>
    </row>
    <row r="300" spans="1:7" x14ac:dyDescent="0.2">
      <c r="A300">
        <v>4665</v>
      </c>
      <c r="B300" s="106" t="s">
        <v>679</v>
      </c>
      <c r="C300">
        <v>0.05</v>
      </c>
      <c r="D300">
        <v>0.05</v>
      </c>
      <c r="E300">
        <v>0.2</v>
      </c>
      <c r="F300">
        <v>0.05</v>
      </c>
      <c r="G300" s="106">
        <v>0.05</v>
      </c>
    </row>
    <row r="301" spans="1:7" x14ac:dyDescent="0.2">
      <c r="A301">
        <v>4668</v>
      </c>
      <c r="B301" s="106" t="s">
        <v>680</v>
      </c>
      <c r="C301">
        <v>0</v>
      </c>
      <c r="D301">
        <v>0</v>
      </c>
      <c r="E301" s="106">
        <v>0</v>
      </c>
      <c r="F301">
        <v>0</v>
      </c>
      <c r="G301" s="106">
        <v>0</v>
      </c>
    </row>
    <row r="302" spans="1:7" x14ac:dyDescent="0.2">
      <c r="A302">
        <v>4671</v>
      </c>
      <c r="B302" s="106" t="s">
        <v>681</v>
      </c>
      <c r="C302">
        <v>0</v>
      </c>
      <c r="D302">
        <v>0</v>
      </c>
      <c r="E302" s="106">
        <v>0</v>
      </c>
      <c r="F302">
        <v>0</v>
      </c>
      <c r="G302" s="106">
        <v>0.05</v>
      </c>
    </row>
    <row r="303" spans="1:7" x14ac:dyDescent="0.2">
      <c r="A303">
        <v>4676</v>
      </c>
      <c r="B303" s="106" t="s">
        <v>1686</v>
      </c>
      <c r="C303">
        <v>0</v>
      </c>
      <c r="D303" s="106">
        <v>0</v>
      </c>
      <c r="E303" s="106">
        <v>0</v>
      </c>
      <c r="F303" s="106">
        <v>0</v>
      </c>
      <c r="G303" s="106">
        <v>0</v>
      </c>
    </row>
    <row r="304" spans="1:7" x14ac:dyDescent="0.2">
      <c r="A304">
        <v>4678</v>
      </c>
      <c r="B304" s="106" t="s">
        <v>1020</v>
      </c>
      <c r="C304">
        <v>0</v>
      </c>
      <c r="D304">
        <v>0</v>
      </c>
      <c r="E304">
        <v>0</v>
      </c>
      <c r="F304">
        <v>0</v>
      </c>
      <c r="G304">
        <v>0</v>
      </c>
    </row>
    <row r="305" spans="1:7" x14ac:dyDescent="0.2">
      <c r="A305">
        <v>4681</v>
      </c>
      <c r="B305" s="106" t="s">
        <v>1050</v>
      </c>
      <c r="C305">
        <v>0</v>
      </c>
      <c r="D305" s="106">
        <v>0</v>
      </c>
      <c r="E305">
        <v>0</v>
      </c>
      <c r="F305">
        <v>0</v>
      </c>
      <c r="G305">
        <v>0</v>
      </c>
    </row>
    <row r="306" spans="1:7" x14ac:dyDescent="0.2">
      <c r="A306">
        <v>4696</v>
      </c>
      <c r="B306" s="106" t="s">
        <v>2116</v>
      </c>
      <c r="C306">
        <v>0</v>
      </c>
      <c r="D306" s="106">
        <v>0</v>
      </c>
      <c r="E306" t="s">
        <v>155</v>
      </c>
      <c r="F306">
        <v>0</v>
      </c>
      <c r="G306" t="s">
        <v>155</v>
      </c>
    </row>
    <row r="307" spans="1:7" x14ac:dyDescent="0.2">
      <c r="A307">
        <v>4704</v>
      </c>
      <c r="B307" s="106" t="s">
        <v>1202</v>
      </c>
      <c r="C307">
        <v>0.1</v>
      </c>
      <c r="D307">
        <v>0.1</v>
      </c>
      <c r="E307">
        <v>0</v>
      </c>
      <c r="F307">
        <v>0</v>
      </c>
      <c r="G307">
        <v>0.1</v>
      </c>
    </row>
    <row r="308" spans="1:7" x14ac:dyDescent="0.2">
      <c r="A308">
        <v>4708</v>
      </c>
      <c r="B308" s="106" t="s">
        <v>2286</v>
      </c>
      <c r="C308">
        <v>0</v>
      </c>
      <c r="D308" t="s">
        <v>155</v>
      </c>
      <c r="E308" t="s">
        <v>155</v>
      </c>
      <c r="F308" t="s">
        <v>155</v>
      </c>
      <c r="G308">
        <v>0</v>
      </c>
    </row>
    <row r="309" spans="1:7" x14ac:dyDescent="0.2">
      <c r="A309">
        <v>4716</v>
      </c>
      <c r="B309" s="106" t="s">
        <v>1558</v>
      </c>
      <c r="C309">
        <v>0</v>
      </c>
      <c r="D309">
        <v>0</v>
      </c>
      <c r="E309">
        <v>0</v>
      </c>
      <c r="F309">
        <v>0</v>
      </c>
      <c r="G309">
        <v>0</v>
      </c>
    </row>
    <row r="310" spans="1:7" x14ac:dyDescent="0.2">
      <c r="A310">
        <v>4718</v>
      </c>
      <c r="B310" s="106" t="s">
        <v>1395</v>
      </c>
      <c r="C310">
        <v>0.05</v>
      </c>
      <c r="D310">
        <v>0.05</v>
      </c>
      <c r="E310">
        <v>0.2</v>
      </c>
      <c r="F310">
        <v>0.05</v>
      </c>
      <c r="G310">
        <v>0.05</v>
      </c>
    </row>
    <row r="311" spans="1:7" x14ac:dyDescent="0.2">
      <c r="A311">
        <v>4719</v>
      </c>
      <c r="B311" s="106" t="s">
        <v>2117</v>
      </c>
      <c r="C311">
        <v>0</v>
      </c>
      <c r="D311">
        <v>0</v>
      </c>
      <c r="E311" t="s">
        <v>155</v>
      </c>
      <c r="F311" t="s">
        <v>155</v>
      </c>
      <c r="G311">
        <v>0</v>
      </c>
    </row>
    <row r="312" spans="1:7" x14ac:dyDescent="0.2">
      <c r="A312">
        <v>4725</v>
      </c>
      <c r="B312" s="106" t="s">
        <v>2287</v>
      </c>
      <c r="C312">
        <v>0.05</v>
      </c>
      <c r="D312" t="s">
        <v>155</v>
      </c>
      <c r="E312">
        <v>0.2</v>
      </c>
      <c r="F312" t="s">
        <v>155</v>
      </c>
      <c r="G312">
        <v>0</v>
      </c>
    </row>
    <row r="313" spans="1:7" x14ac:dyDescent="0.2">
      <c r="A313">
        <v>4726</v>
      </c>
      <c r="B313" s="106" t="s">
        <v>1021</v>
      </c>
      <c r="C313">
        <v>0</v>
      </c>
      <c r="D313">
        <v>0</v>
      </c>
      <c r="E313">
        <v>0</v>
      </c>
      <c r="F313">
        <v>0</v>
      </c>
      <c r="G313">
        <v>0</v>
      </c>
    </row>
    <row r="314" spans="1:7" x14ac:dyDescent="0.2">
      <c r="A314">
        <v>4732</v>
      </c>
      <c r="B314" s="106" t="s">
        <v>682</v>
      </c>
      <c r="C314">
        <v>0</v>
      </c>
      <c r="D314">
        <v>0</v>
      </c>
      <c r="E314" s="106">
        <v>0</v>
      </c>
      <c r="F314">
        <v>0</v>
      </c>
      <c r="G314" s="106">
        <v>0</v>
      </c>
    </row>
    <row r="315" spans="1:7" x14ac:dyDescent="0.2">
      <c r="A315">
        <v>4746</v>
      </c>
      <c r="B315" s="106" t="s">
        <v>1604</v>
      </c>
      <c r="C315">
        <v>0.1</v>
      </c>
      <c r="D315">
        <v>0.1</v>
      </c>
      <c r="E315">
        <v>0.4</v>
      </c>
      <c r="F315">
        <v>0.1</v>
      </c>
      <c r="G315">
        <v>0.1</v>
      </c>
    </row>
    <row r="316" spans="1:7" x14ac:dyDescent="0.2">
      <c r="A316">
        <v>4751</v>
      </c>
      <c r="B316" s="106" t="s">
        <v>1396</v>
      </c>
      <c r="C316">
        <v>0.1</v>
      </c>
      <c r="D316">
        <v>0.1</v>
      </c>
      <c r="E316">
        <v>0.4</v>
      </c>
      <c r="F316">
        <v>0.1</v>
      </c>
      <c r="G316">
        <v>0.1</v>
      </c>
    </row>
    <row r="317" spans="1:7" x14ac:dyDescent="0.2">
      <c r="A317">
        <v>4768</v>
      </c>
      <c r="B317" s="106" t="s">
        <v>1605</v>
      </c>
      <c r="C317">
        <v>0.1</v>
      </c>
      <c r="D317">
        <v>0.1</v>
      </c>
      <c r="E317" s="106">
        <v>0.4</v>
      </c>
      <c r="F317" s="106">
        <v>0.1</v>
      </c>
      <c r="G317">
        <v>0.1</v>
      </c>
    </row>
    <row r="318" spans="1:7" x14ac:dyDescent="0.2">
      <c r="A318">
        <v>4792</v>
      </c>
      <c r="B318" s="106" t="s">
        <v>1149</v>
      </c>
      <c r="C318">
        <v>0</v>
      </c>
      <c r="D318">
        <v>0</v>
      </c>
      <c r="E318">
        <v>0</v>
      </c>
      <c r="F318">
        <v>0</v>
      </c>
      <c r="G318">
        <v>0</v>
      </c>
    </row>
    <row r="319" spans="1:7" x14ac:dyDescent="0.2">
      <c r="A319">
        <v>4812</v>
      </c>
      <c r="B319" s="106" t="s">
        <v>683</v>
      </c>
      <c r="C319">
        <v>0.1</v>
      </c>
      <c r="D319">
        <v>0.1</v>
      </c>
      <c r="E319">
        <v>0.4</v>
      </c>
      <c r="F319" s="106">
        <v>0.1</v>
      </c>
      <c r="G319">
        <v>0.1</v>
      </c>
    </row>
    <row r="320" spans="1:7" x14ac:dyDescent="0.2">
      <c r="A320">
        <v>4820</v>
      </c>
      <c r="B320" s="106" t="s">
        <v>684</v>
      </c>
      <c r="C320">
        <v>0.05</v>
      </c>
      <c r="D320">
        <v>0.05</v>
      </c>
      <c r="E320">
        <v>0.2</v>
      </c>
      <c r="F320" s="106">
        <v>0.05</v>
      </c>
      <c r="G320">
        <v>0.05</v>
      </c>
    </row>
    <row r="321" spans="1:7" x14ac:dyDescent="0.2">
      <c r="A321">
        <v>4825</v>
      </c>
      <c r="B321" s="106" t="s">
        <v>685</v>
      </c>
      <c r="C321">
        <v>0.1</v>
      </c>
      <c r="D321">
        <v>0.1</v>
      </c>
      <c r="E321">
        <v>0.4</v>
      </c>
      <c r="F321" s="106">
        <v>0.1</v>
      </c>
      <c r="G321">
        <v>0.1</v>
      </c>
    </row>
    <row r="322" spans="1:7" x14ac:dyDescent="0.2">
      <c r="A322">
        <v>4828</v>
      </c>
      <c r="B322" s="106" t="s">
        <v>1865</v>
      </c>
      <c r="C322">
        <v>0</v>
      </c>
      <c r="D322">
        <v>0</v>
      </c>
      <c r="E322">
        <v>0</v>
      </c>
      <c r="F322">
        <v>0</v>
      </c>
      <c r="G322">
        <v>0</v>
      </c>
    </row>
    <row r="323" spans="1:7" x14ac:dyDescent="0.2">
      <c r="A323">
        <v>4829</v>
      </c>
      <c r="B323" s="106" t="s">
        <v>2288</v>
      </c>
      <c r="C323">
        <v>0</v>
      </c>
      <c r="D323" t="s">
        <v>155</v>
      </c>
      <c r="E323" t="s">
        <v>155</v>
      </c>
      <c r="F323" t="s">
        <v>155</v>
      </c>
      <c r="G323" t="s">
        <v>155</v>
      </c>
    </row>
    <row r="324" spans="1:7" x14ac:dyDescent="0.2">
      <c r="A324">
        <v>4839</v>
      </c>
      <c r="B324" s="106" t="s">
        <v>686</v>
      </c>
      <c r="C324">
        <v>0</v>
      </c>
      <c r="D324">
        <v>0</v>
      </c>
      <c r="E324">
        <v>0</v>
      </c>
      <c r="F324">
        <v>0</v>
      </c>
      <c r="G324">
        <v>0</v>
      </c>
    </row>
    <row r="325" spans="1:7" x14ac:dyDescent="0.2">
      <c r="A325">
        <v>4847</v>
      </c>
      <c r="B325" s="106" t="s">
        <v>1889</v>
      </c>
      <c r="C325">
        <v>0</v>
      </c>
      <c r="D325">
        <v>0</v>
      </c>
      <c r="E325">
        <v>0</v>
      </c>
      <c r="F325">
        <v>0</v>
      </c>
      <c r="G325">
        <v>0</v>
      </c>
    </row>
    <row r="326" spans="1:7" x14ac:dyDescent="0.2">
      <c r="A326">
        <v>4848</v>
      </c>
      <c r="B326" s="106" t="s">
        <v>687</v>
      </c>
      <c r="C326">
        <v>0.05</v>
      </c>
      <c r="D326">
        <v>0.05</v>
      </c>
      <c r="E326">
        <v>0.2</v>
      </c>
      <c r="F326" s="106">
        <v>0.55000000000000004</v>
      </c>
      <c r="G326">
        <v>0.05</v>
      </c>
    </row>
    <row r="327" spans="1:7" x14ac:dyDescent="0.2">
      <c r="A327">
        <v>4849</v>
      </c>
      <c r="B327" s="106" t="s">
        <v>546</v>
      </c>
      <c r="C327">
        <v>0</v>
      </c>
      <c r="D327">
        <v>0</v>
      </c>
      <c r="E327" t="s">
        <v>155</v>
      </c>
      <c r="F327" s="106">
        <v>0.1</v>
      </c>
      <c r="G327" t="s">
        <v>155</v>
      </c>
    </row>
    <row r="328" spans="1:7" x14ac:dyDescent="0.2">
      <c r="A328">
        <v>4912</v>
      </c>
      <c r="B328" s="106" t="s">
        <v>2043</v>
      </c>
      <c r="C328">
        <v>0.05</v>
      </c>
      <c r="D328">
        <v>0</v>
      </c>
      <c r="E328">
        <v>0</v>
      </c>
      <c r="F328" t="s">
        <v>155</v>
      </c>
      <c r="G328">
        <v>0</v>
      </c>
    </row>
    <row r="329" spans="1:7" x14ac:dyDescent="0.2">
      <c r="A329">
        <v>4917</v>
      </c>
      <c r="B329" s="106" t="s">
        <v>1572</v>
      </c>
      <c r="C329">
        <v>0</v>
      </c>
      <c r="D329">
        <v>0</v>
      </c>
      <c r="E329">
        <v>0</v>
      </c>
      <c r="F329" t="s">
        <v>155</v>
      </c>
      <c r="G329" s="106">
        <v>0</v>
      </c>
    </row>
    <row r="330" spans="1:7" x14ac:dyDescent="0.2">
      <c r="A330">
        <v>4919</v>
      </c>
      <c r="B330" s="106" t="s">
        <v>688</v>
      </c>
      <c r="C330">
        <v>0</v>
      </c>
      <c r="D330">
        <v>0</v>
      </c>
      <c r="E330">
        <v>0.2</v>
      </c>
      <c r="F330">
        <v>0.1</v>
      </c>
      <c r="G330">
        <v>0.15</v>
      </c>
    </row>
    <row r="331" spans="1:7" x14ac:dyDescent="0.2">
      <c r="A331">
        <v>4921</v>
      </c>
      <c r="B331" s="106" t="s">
        <v>1836</v>
      </c>
      <c r="C331">
        <v>0.05</v>
      </c>
      <c r="D331">
        <v>0.05</v>
      </c>
      <c r="E331">
        <v>0.2</v>
      </c>
      <c r="F331">
        <v>0.05</v>
      </c>
      <c r="G331">
        <v>0.1</v>
      </c>
    </row>
    <row r="332" spans="1:7" x14ac:dyDescent="0.2">
      <c r="A332">
        <v>4923</v>
      </c>
      <c r="B332" s="106" t="s">
        <v>1092</v>
      </c>
      <c r="C332">
        <v>0</v>
      </c>
      <c r="D332">
        <v>0.05</v>
      </c>
      <c r="E332">
        <v>0</v>
      </c>
      <c r="F332">
        <v>0.05</v>
      </c>
      <c r="G332">
        <v>0</v>
      </c>
    </row>
    <row r="333" spans="1:7" x14ac:dyDescent="0.2">
      <c r="A333">
        <v>4927</v>
      </c>
      <c r="B333" s="106" t="s">
        <v>1519</v>
      </c>
      <c r="C333">
        <v>0</v>
      </c>
      <c r="D333" t="s">
        <v>155</v>
      </c>
      <c r="E333" t="s">
        <v>155</v>
      </c>
      <c r="F333" t="s">
        <v>155</v>
      </c>
      <c r="G333" t="s">
        <v>155</v>
      </c>
    </row>
    <row r="334" spans="1:7" x14ac:dyDescent="0.2">
      <c r="A334">
        <v>4928</v>
      </c>
      <c r="B334" s="106" t="s">
        <v>1584</v>
      </c>
      <c r="C334">
        <v>0</v>
      </c>
      <c r="D334">
        <v>0</v>
      </c>
      <c r="E334">
        <v>0</v>
      </c>
      <c r="F334">
        <v>0</v>
      </c>
      <c r="G334">
        <v>0</v>
      </c>
    </row>
    <row r="335" spans="1:7" x14ac:dyDescent="0.2">
      <c r="A335">
        <v>4929</v>
      </c>
      <c r="B335" s="106" t="s">
        <v>689</v>
      </c>
      <c r="C335">
        <v>0.05</v>
      </c>
      <c r="D335">
        <v>0.05</v>
      </c>
      <c r="E335">
        <v>0.2</v>
      </c>
      <c r="F335">
        <v>0.05</v>
      </c>
      <c r="G335" s="106">
        <v>0.05</v>
      </c>
    </row>
    <row r="336" spans="1:7" x14ac:dyDescent="0.2">
      <c r="A336">
        <v>4955</v>
      </c>
      <c r="B336" s="106" t="s">
        <v>690</v>
      </c>
      <c r="C336">
        <v>0.05</v>
      </c>
      <c r="D336">
        <v>0.05</v>
      </c>
      <c r="E336">
        <v>0.2</v>
      </c>
      <c r="F336">
        <v>0.05</v>
      </c>
      <c r="G336">
        <v>0.05</v>
      </c>
    </row>
    <row r="337" spans="1:7" x14ac:dyDescent="0.2">
      <c r="A337">
        <v>4958</v>
      </c>
      <c r="B337" s="106" t="s">
        <v>691</v>
      </c>
      <c r="C337">
        <v>0.05</v>
      </c>
      <c r="D337">
        <v>0.05</v>
      </c>
      <c r="E337">
        <v>0.2</v>
      </c>
      <c r="F337">
        <v>0.05</v>
      </c>
      <c r="G337">
        <v>0.05</v>
      </c>
    </row>
    <row r="338" spans="1:7" x14ac:dyDescent="0.2">
      <c r="A338">
        <v>4967</v>
      </c>
      <c r="B338" s="106" t="s">
        <v>692</v>
      </c>
      <c r="C338">
        <v>0.15</v>
      </c>
      <c r="D338">
        <v>0.15</v>
      </c>
      <c r="E338">
        <v>0.6</v>
      </c>
      <c r="F338" s="106">
        <v>0.15</v>
      </c>
      <c r="G338" s="106">
        <v>0.15</v>
      </c>
    </row>
    <row r="339" spans="1:7" x14ac:dyDescent="0.2">
      <c r="A339">
        <v>4975</v>
      </c>
      <c r="B339" s="106" t="s">
        <v>693</v>
      </c>
      <c r="C339">
        <v>0.05</v>
      </c>
      <c r="D339">
        <v>0.05</v>
      </c>
      <c r="E339">
        <v>0.2</v>
      </c>
      <c r="F339">
        <v>0.05</v>
      </c>
      <c r="G339">
        <v>0.05</v>
      </c>
    </row>
    <row r="340" spans="1:7" x14ac:dyDescent="0.2">
      <c r="A340">
        <v>4985</v>
      </c>
      <c r="B340" s="106" t="s">
        <v>694</v>
      </c>
      <c r="C340">
        <v>0.1</v>
      </c>
      <c r="D340">
        <v>0.1</v>
      </c>
      <c r="E340">
        <v>0.4</v>
      </c>
      <c r="F340">
        <v>0.1</v>
      </c>
      <c r="G340">
        <v>0.15</v>
      </c>
    </row>
    <row r="341" spans="1:7" x14ac:dyDescent="0.2">
      <c r="A341">
        <v>4992</v>
      </c>
      <c r="B341" s="106" t="s">
        <v>2118</v>
      </c>
      <c r="C341">
        <v>0</v>
      </c>
      <c r="D341">
        <v>0</v>
      </c>
      <c r="E341" t="s">
        <v>155</v>
      </c>
      <c r="F341">
        <v>0</v>
      </c>
      <c r="G341">
        <v>0</v>
      </c>
    </row>
    <row r="342" spans="1:7" x14ac:dyDescent="0.2">
      <c r="A342">
        <v>4997</v>
      </c>
      <c r="B342" s="106" t="s">
        <v>695</v>
      </c>
      <c r="C342">
        <v>0.05</v>
      </c>
      <c r="D342" s="106">
        <v>0.05</v>
      </c>
      <c r="E342">
        <v>0.2</v>
      </c>
      <c r="F342" s="106">
        <v>0.05</v>
      </c>
      <c r="G342">
        <v>0.05</v>
      </c>
    </row>
    <row r="343" spans="1:7" x14ac:dyDescent="0.2">
      <c r="A343">
        <v>5011</v>
      </c>
      <c r="B343" s="106" t="s">
        <v>1930</v>
      </c>
      <c r="C343">
        <v>0</v>
      </c>
      <c r="D343" s="106">
        <v>0</v>
      </c>
      <c r="E343">
        <v>0</v>
      </c>
      <c r="F343" s="106">
        <v>0</v>
      </c>
      <c r="G343">
        <v>0</v>
      </c>
    </row>
    <row r="344" spans="1:7" x14ac:dyDescent="0.2">
      <c r="A344">
        <v>5018</v>
      </c>
      <c r="B344" s="106" t="s">
        <v>2044</v>
      </c>
      <c r="C344">
        <v>0</v>
      </c>
      <c r="D344">
        <v>0</v>
      </c>
      <c r="E344">
        <v>0</v>
      </c>
      <c r="F344" t="s">
        <v>155</v>
      </c>
      <c r="G344">
        <v>0</v>
      </c>
    </row>
    <row r="345" spans="1:7" x14ac:dyDescent="0.2">
      <c r="A345">
        <v>5020</v>
      </c>
      <c r="B345" s="106" t="s">
        <v>1573</v>
      </c>
      <c r="C345">
        <v>0</v>
      </c>
      <c r="D345" t="s">
        <v>155</v>
      </c>
      <c r="E345" t="s">
        <v>155</v>
      </c>
      <c r="F345" t="s">
        <v>155</v>
      </c>
      <c r="G345" t="s">
        <v>155</v>
      </c>
    </row>
    <row r="346" spans="1:7" x14ac:dyDescent="0.2">
      <c r="A346">
        <v>5101</v>
      </c>
      <c r="B346" s="106" t="s">
        <v>1912</v>
      </c>
      <c r="C346">
        <v>0</v>
      </c>
      <c r="D346">
        <v>0</v>
      </c>
      <c r="E346">
        <v>0</v>
      </c>
      <c r="F346">
        <v>0</v>
      </c>
      <c r="G346" s="106">
        <v>0</v>
      </c>
    </row>
    <row r="347" spans="1:7" x14ac:dyDescent="0.2">
      <c r="A347">
        <v>5105</v>
      </c>
      <c r="B347" s="106" t="s">
        <v>1474</v>
      </c>
      <c r="C347">
        <v>0.05</v>
      </c>
      <c r="D347">
        <v>0.05</v>
      </c>
      <c r="E347">
        <v>0.2</v>
      </c>
      <c r="F347">
        <v>0.05</v>
      </c>
      <c r="G347" s="106">
        <v>0.05</v>
      </c>
    </row>
    <row r="348" spans="1:7" x14ac:dyDescent="0.2">
      <c r="A348">
        <v>5142</v>
      </c>
      <c r="B348" s="106" t="s">
        <v>2045</v>
      </c>
      <c r="C348">
        <v>0</v>
      </c>
      <c r="D348">
        <v>0</v>
      </c>
      <c r="E348">
        <v>0</v>
      </c>
      <c r="F348" t="s">
        <v>155</v>
      </c>
      <c r="G348">
        <v>0.05</v>
      </c>
    </row>
    <row r="349" spans="1:7" x14ac:dyDescent="0.2">
      <c r="A349">
        <v>5186</v>
      </c>
      <c r="B349" s="106" t="s">
        <v>696</v>
      </c>
      <c r="C349">
        <v>0.05</v>
      </c>
      <c r="D349">
        <v>0.05</v>
      </c>
      <c r="E349">
        <v>0.2</v>
      </c>
      <c r="F349">
        <v>0.05</v>
      </c>
      <c r="G349">
        <v>0.1</v>
      </c>
    </row>
    <row r="350" spans="1:7" x14ac:dyDescent="0.2">
      <c r="A350">
        <v>5191</v>
      </c>
      <c r="B350" s="106" t="s">
        <v>1559</v>
      </c>
      <c r="C350">
        <v>0</v>
      </c>
      <c r="D350">
        <v>0</v>
      </c>
      <c r="E350">
        <v>0</v>
      </c>
      <c r="F350">
        <v>0</v>
      </c>
      <c r="G350">
        <v>0</v>
      </c>
    </row>
    <row r="351" spans="1:7" x14ac:dyDescent="0.2">
      <c r="A351">
        <v>5210</v>
      </c>
      <c r="B351" s="106" t="s">
        <v>1837</v>
      </c>
      <c r="C351">
        <v>0</v>
      </c>
      <c r="D351">
        <v>0</v>
      </c>
      <c r="E351">
        <v>0</v>
      </c>
      <c r="F351" s="106">
        <v>0</v>
      </c>
      <c r="G351">
        <v>0</v>
      </c>
    </row>
    <row r="352" spans="1:7" x14ac:dyDescent="0.2">
      <c r="A352">
        <v>5218</v>
      </c>
      <c r="B352" s="106" t="s">
        <v>1838</v>
      </c>
      <c r="C352">
        <v>0</v>
      </c>
      <c r="D352" s="106">
        <v>0</v>
      </c>
      <c r="E352" s="106">
        <v>0</v>
      </c>
      <c r="F352">
        <v>0</v>
      </c>
      <c r="G352">
        <v>0</v>
      </c>
    </row>
    <row r="353" spans="1:7" x14ac:dyDescent="0.2">
      <c r="A353">
        <v>5269</v>
      </c>
      <c r="B353" s="106" t="s">
        <v>1705</v>
      </c>
      <c r="C353">
        <v>0</v>
      </c>
      <c r="D353" s="106">
        <v>0</v>
      </c>
      <c r="E353" s="106">
        <v>0</v>
      </c>
      <c r="F353">
        <v>0</v>
      </c>
      <c r="G353">
        <v>0</v>
      </c>
    </row>
    <row r="354" spans="1:7" x14ac:dyDescent="0.2">
      <c r="A354">
        <v>5273</v>
      </c>
      <c r="B354" s="106" t="s">
        <v>697</v>
      </c>
      <c r="C354">
        <v>0.1</v>
      </c>
      <c r="D354">
        <v>0.1</v>
      </c>
      <c r="E354">
        <v>0.4</v>
      </c>
      <c r="F354">
        <v>0.1</v>
      </c>
      <c r="G354">
        <v>0.1</v>
      </c>
    </row>
    <row r="355" spans="1:7" x14ac:dyDescent="0.2">
      <c r="A355">
        <v>5301</v>
      </c>
      <c r="B355" s="106" t="s">
        <v>698</v>
      </c>
      <c r="C355">
        <v>0.05</v>
      </c>
      <c r="D355">
        <v>0.05</v>
      </c>
      <c r="E355">
        <v>0.2</v>
      </c>
      <c r="F355">
        <v>0.05</v>
      </c>
      <c r="G355" s="106">
        <v>0.05</v>
      </c>
    </row>
    <row r="356" spans="1:7" x14ac:dyDescent="0.2">
      <c r="A356">
        <v>5302</v>
      </c>
      <c r="B356" s="106" t="s">
        <v>699</v>
      </c>
      <c r="C356">
        <v>0.1</v>
      </c>
      <c r="D356" s="106">
        <v>0.1</v>
      </c>
      <c r="E356" s="106">
        <v>0.4</v>
      </c>
      <c r="F356" s="106">
        <v>0.1</v>
      </c>
      <c r="G356" s="106">
        <v>0.05</v>
      </c>
    </row>
    <row r="357" spans="1:7" x14ac:dyDescent="0.2">
      <c r="A357">
        <v>5332</v>
      </c>
      <c r="B357" s="106" t="s">
        <v>700</v>
      </c>
      <c r="C357">
        <v>0.1</v>
      </c>
      <c r="D357">
        <v>0.1</v>
      </c>
      <c r="E357">
        <v>0.4</v>
      </c>
      <c r="F357">
        <v>0.1</v>
      </c>
      <c r="G357">
        <v>0.1</v>
      </c>
    </row>
    <row r="358" spans="1:7" x14ac:dyDescent="0.2">
      <c r="A358">
        <v>5344</v>
      </c>
      <c r="B358" s="106" t="s">
        <v>701</v>
      </c>
      <c r="C358">
        <v>0.15</v>
      </c>
      <c r="D358" s="106">
        <v>0.15</v>
      </c>
      <c r="E358" s="106">
        <v>0.6</v>
      </c>
      <c r="F358" s="106">
        <v>0.15</v>
      </c>
      <c r="G358" s="106">
        <v>0.15</v>
      </c>
    </row>
    <row r="359" spans="1:7" x14ac:dyDescent="0.2">
      <c r="A359">
        <v>5352</v>
      </c>
      <c r="B359" s="106" t="s">
        <v>702</v>
      </c>
      <c r="C359">
        <v>0.15</v>
      </c>
      <c r="D359" s="106">
        <v>0</v>
      </c>
      <c r="E359" s="106">
        <v>0.4</v>
      </c>
      <c r="F359" s="106">
        <v>0.1</v>
      </c>
      <c r="G359">
        <v>0.15</v>
      </c>
    </row>
    <row r="360" spans="1:7" x14ac:dyDescent="0.2">
      <c r="A360">
        <v>5358</v>
      </c>
      <c r="B360" s="106" t="s">
        <v>2023</v>
      </c>
      <c r="C360">
        <v>0</v>
      </c>
      <c r="D360">
        <v>0</v>
      </c>
      <c r="E360">
        <v>0</v>
      </c>
      <c r="F360">
        <v>0</v>
      </c>
      <c r="G360" t="s">
        <v>155</v>
      </c>
    </row>
    <row r="361" spans="1:7" x14ac:dyDescent="0.2">
      <c r="A361">
        <v>5367</v>
      </c>
      <c r="B361" s="106" t="s">
        <v>1839</v>
      </c>
      <c r="C361">
        <v>0</v>
      </c>
      <c r="D361">
        <v>0</v>
      </c>
      <c r="E361">
        <v>0</v>
      </c>
      <c r="F361">
        <v>0</v>
      </c>
      <c r="G361">
        <v>0</v>
      </c>
    </row>
    <row r="362" spans="1:7" x14ac:dyDescent="0.2">
      <c r="A362">
        <v>5384</v>
      </c>
      <c r="B362" s="106" t="s">
        <v>1203</v>
      </c>
      <c r="C362">
        <v>0</v>
      </c>
      <c r="D362">
        <v>0</v>
      </c>
      <c r="E362">
        <v>0</v>
      </c>
      <c r="F362">
        <v>0</v>
      </c>
      <c r="G362" s="106">
        <v>0</v>
      </c>
    </row>
    <row r="363" spans="1:7" x14ac:dyDescent="0.2">
      <c r="A363">
        <v>5393</v>
      </c>
      <c r="B363" s="106" t="s">
        <v>233</v>
      </c>
      <c r="C363">
        <v>0.05</v>
      </c>
      <c r="D363" s="106">
        <v>0.05</v>
      </c>
      <c r="E363">
        <v>0.2</v>
      </c>
      <c r="F363" s="106">
        <v>0.05</v>
      </c>
      <c r="G363">
        <v>0.05</v>
      </c>
    </row>
    <row r="364" spans="1:7" x14ac:dyDescent="0.2">
      <c r="A364">
        <v>5410</v>
      </c>
      <c r="B364" s="106" t="s">
        <v>703</v>
      </c>
      <c r="C364">
        <v>0.05</v>
      </c>
      <c r="D364" s="106">
        <v>0.05</v>
      </c>
      <c r="E364">
        <v>0.2</v>
      </c>
      <c r="F364" s="106">
        <v>0.05</v>
      </c>
      <c r="G364">
        <v>0.05</v>
      </c>
    </row>
    <row r="365" spans="1:7" x14ac:dyDescent="0.2">
      <c r="A365">
        <v>5440</v>
      </c>
      <c r="B365" s="106" t="s">
        <v>1997</v>
      </c>
      <c r="C365">
        <v>0</v>
      </c>
      <c r="D365">
        <v>0</v>
      </c>
      <c r="E365">
        <v>0</v>
      </c>
      <c r="F365" s="106">
        <v>0</v>
      </c>
      <c r="G365">
        <v>0</v>
      </c>
    </row>
    <row r="366" spans="1:7" x14ac:dyDescent="0.2">
      <c r="A366">
        <v>5451</v>
      </c>
      <c r="B366" s="106" t="s">
        <v>704</v>
      </c>
      <c r="C366">
        <v>0.05</v>
      </c>
      <c r="D366">
        <v>0.05</v>
      </c>
      <c r="E366">
        <v>0.2</v>
      </c>
      <c r="F366" s="106">
        <v>0.05</v>
      </c>
      <c r="G366">
        <v>0.05</v>
      </c>
    </row>
    <row r="367" spans="1:7" x14ac:dyDescent="0.2">
      <c r="A367">
        <v>5463</v>
      </c>
      <c r="B367" s="106" t="s">
        <v>64</v>
      </c>
      <c r="C367">
        <v>0.05</v>
      </c>
      <c r="D367">
        <v>0.05</v>
      </c>
      <c r="E367">
        <v>0.2</v>
      </c>
      <c r="F367">
        <v>0.05</v>
      </c>
      <c r="G367">
        <v>0.05</v>
      </c>
    </row>
    <row r="368" spans="1:7" x14ac:dyDescent="0.2">
      <c r="A368">
        <v>5464</v>
      </c>
      <c r="B368" s="106" t="s">
        <v>1560</v>
      </c>
      <c r="C368">
        <v>0</v>
      </c>
      <c r="D368" s="106">
        <v>0</v>
      </c>
      <c r="E368" s="106">
        <v>0.2</v>
      </c>
      <c r="F368" s="106">
        <v>0.05</v>
      </c>
      <c r="G368" s="106">
        <v>0.05</v>
      </c>
    </row>
    <row r="369" spans="1:7" x14ac:dyDescent="0.2">
      <c r="A369">
        <v>5471</v>
      </c>
      <c r="B369" s="106" t="s">
        <v>1456</v>
      </c>
      <c r="C369">
        <v>0</v>
      </c>
      <c r="D369" s="106">
        <v>0</v>
      </c>
      <c r="E369" s="106" t="s">
        <v>155</v>
      </c>
      <c r="F369" s="106">
        <v>0</v>
      </c>
      <c r="G369" s="106">
        <v>0</v>
      </c>
    </row>
    <row r="370" spans="1:7" x14ac:dyDescent="0.2">
      <c r="A370">
        <v>5476</v>
      </c>
      <c r="B370" s="106" t="s">
        <v>1890</v>
      </c>
      <c r="C370">
        <v>0</v>
      </c>
      <c r="D370" s="106">
        <v>0</v>
      </c>
      <c r="E370">
        <v>0</v>
      </c>
      <c r="F370" s="106">
        <v>0</v>
      </c>
      <c r="G370" s="106">
        <v>0</v>
      </c>
    </row>
    <row r="371" spans="1:7" x14ac:dyDescent="0.2">
      <c r="A371">
        <v>5480</v>
      </c>
      <c r="B371" s="106" t="s">
        <v>705</v>
      </c>
      <c r="C371">
        <v>0</v>
      </c>
      <c r="D371" s="106">
        <v>0</v>
      </c>
      <c r="E371">
        <v>0</v>
      </c>
      <c r="F371" s="106">
        <v>0</v>
      </c>
      <c r="G371" s="106">
        <v>0</v>
      </c>
    </row>
    <row r="372" spans="1:7" x14ac:dyDescent="0.2">
      <c r="A372">
        <v>5481</v>
      </c>
      <c r="B372" s="106" t="s">
        <v>1998</v>
      </c>
      <c r="C372">
        <v>0</v>
      </c>
      <c r="D372">
        <v>0</v>
      </c>
      <c r="E372">
        <v>0</v>
      </c>
      <c r="F372">
        <v>0</v>
      </c>
      <c r="G372">
        <v>0</v>
      </c>
    </row>
    <row r="373" spans="1:7" x14ac:dyDescent="0.2">
      <c r="A373">
        <v>5482</v>
      </c>
      <c r="B373" s="106" t="s">
        <v>2024</v>
      </c>
      <c r="C373">
        <v>0</v>
      </c>
      <c r="D373">
        <v>0</v>
      </c>
      <c r="E373" s="106">
        <v>0</v>
      </c>
      <c r="F373">
        <v>0</v>
      </c>
      <c r="G373" s="106" t="s">
        <v>155</v>
      </c>
    </row>
    <row r="374" spans="1:7" x14ac:dyDescent="0.2">
      <c r="A374">
        <v>5631</v>
      </c>
      <c r="B374" s="106" t="s">
        <v>1457</v>
      </c>
      <c r="C374">
        <v>0</v>
      </c>
      <c r="D374" t="s">
        <v>155</v>
      </c>
      <c r="E374" s="106" t="s">
        <v>155</v>
      </c>
      <c r="F374" s="106" t="s">
        <v>155</v>
      </c>
      <c r="G374" s="106" t="s">
        <v>155</v>
      </c>
    </row>
    <row r="375" spans="1:7" x14ac:dyDescent="0.2">
      <c r="A375">
        <v>5632</v>
      </c>
      <c r="B375" s="106" t="s">
        <v>707</v>
      </c>
      <c r="C375">
        <v>0</v>
      </c>
      <c r="D375">
        <v>0</v>
      </c>
      <c r="E375" s="106">
        <v>0</v>
      </c>
      <c r="F375">
        <v>0</v>
      </c>
      <c r="G375">
        <v>0</v>
      </c>
    </row>
    <row r="376" spans="1:7" x14ac:dyDescent="0.2">
      <c r="A376">
        <v>5659</v>
      </c>
      <c r="B376" s="106" t="s">
        <v>2046</v>
      </c>
      <c r="C376">
        <v>0</v>
      </c>
      <c r="D376">
        <v>0</v>
      </c>
      <c r="E376" s="106">
        <v>0.2</v>
      </c>
      <c r="F376" t="s">
        <v>155</v>
      </c>
      <c r="G376" t="s">
        <v>155</v>
      </c>
    </row>
    <row r="377" spans="1:7" x14ac:dyDescent="0.2">
      <c r="A377">
        <v>5703</v>
      </c>
      <c r="B377" s="106" t="s">
        <v>219</v>
      </c>
      <c r="C377">
        <v>0</v>
      </c>
      <c r="D377" t="s">
        <v>155</v>
      </c>
      <c r="E377">
        <v>0</v>
      </c>
      <c r="F377" s="106" t="s">
        <v>155</v>
      </c>
      <c r="G377" s="106" t="s">
        <v>155</v>
      </c>
    </row>
    <row r="378" spans="1:7" x14ac:dyDescent="0.2">
      <c r="A378">
        <v>5706</v>
      </c>
      <c r="B378" s="106" t="s">
        <v>1571</v>
      </c>
      <c r="C378">
        <v>0.05</v>
      </c>
      <c r="D378">
        <v>0</v>
      </c>
      <c r="E378">
        <v>0</v>
      </c>
      <c r="F378" s="106">
        <v>0</v>
      </c>
      <c r="G378" s="106">
        <v>0</v>
      </c>
    </row>
    <row r="379" spans="1:7" x14ac:dyDescent="0.2">
      <c r="A379">
        <v>5714</v>
      </c>
      <c r="B379" s="106" t="s">
        <v>708</v>
      </c>
      <c r="C379">
        <v>0</v>
      </c>
      <c r="D379" s="106">
        <v>0</v>
      </c>
      <c r="E379" s="106">
        <v>0</v>
      </c>
      <c r="F379" s="106">
        <v>0</v>
      </c>
      <c r="G379">
        <v>0</v>
      </c>
    </row>
    <row r="380" spans="1:7" x14ac:dyDescent="0.2">
      <c r="A380">
        <v>5741</v>
      </c>
      <c r="B380" s="106" t="s">
        <v>709</v>
      </c>
      <c r="C380">
        <v>0.05</v>
      </c>
      <c r="D380" s="106">
        <v>0.05</v>
      </c>
      <c r="E380">
        <v>0.2</v>
      </c>
      <c r="F380" s="106">
        <v>0.05</v>
      </c>
      <c r="G380">
        <v>0.05</v>
      </c>
    </row>
    <row r="381" spans="1:7" x14ac:dyDescent="0.2">
      <c r="A381">
        <v>5805</v>
      </c>
      <c r="B381" s="106" t="s">
        <v>2047</v>
      </c>
      <c r="C381">
        <v>0</v>
      </c>
      <c r="D381" s="106">
        <v>0</v>
      </c>
      <c r="E381">
        <v>0</v>
      </c>
      <c r="F381" s="106" t="s">
        <v>155</v>
      </c>
      <c r="G381">
        <v>0</v>
      </c>
    </row>
    <row r="382" spans="1:7" x14ac:dyDescent="0.2">
      <c r="A382">
        <v>5807</v>
      </c>
      <c r="B382" s="106" t="s">
        <v>710</v>
      </c>
      <c r="C382">
        <v>0.05</v>
      </c>
      <c r="D382">
        <v>0.05</v>
      </c>
      <c r="E382">
        <v>0.2</v>
      </c>
      <c r="F382">
        <v>0.05</v>
      </c>
      <c r="G382">
        <v>0.05</v>
      </c>
    </row>
    <row r="383" spans="1:7" x14ac:dyDescent="0.2">
      <c r="A383">
        <v>5901</v>
      </c>
      <c r="B383" s="106" t="s">
        <v>225</v>
      </c>
      <c r="C383">
        <v>0.05</v>
      </c>
      <c r="D383">
        <v>0.05</v>
      </c>
      <c r="E383">
        <v>0.2</v>
      </c>
      <c r="F383">
        <v>0.05</v>
      </c>
      <c r="G383">
        <v>0.05</v>
      </c>
    </row>
    <row r="384" spans="1:7" x14ac:dyDescent="0.2">
      <c r="A384">
        <v>5902</v>
      </c>
      <c r="B384" s="106" t="s">
        <v>711</v>
      </c>
      <c r="C384">
        <v>0.05</v>
      </c>
      <c r="D384">
        <v>0.05</v>
      </c>
      <c r="E384">
        <v>0.2</v>
      </c>
      <c r="F384" s="106">
        <v>0.05</v>
      </c>
      <c r="G384">
        <v>0.05</v>
      </c>
    </row>
    <row r="385" spans="1:7" x14ac:dyDescent="0.2">
      <c r="A385">
        <v>5911</v>
      </c>
      <c r="B385" s="106" t="s">
        <v>1585</v>
      </c>
      <c r="C385">
        <v>0</v>
      </c>
      <c r="D385" s="106">
        <v>0</v>
      </c>
      <c r="E385" s="106">
        <v>0.2</v>
      </c>
      <c r="F385">
        <v>0.05</v>
      </c>
      <c r="G385">
        <v>0.05</v>
      </c>
    </row>
    <row r="386" spans="1:7" x14ac:dyDescent="0.2">
      <c r="A386">
        <v>5929</v>
      </c>
      <c r="B386" s="106" t="s">
        <v>1687</v>
      </c>
      <c r="C386">
        <v>0</v>
      </c>
      <c r="D386" s="106" t="s">
        <v>155</v>
      </c>
      <c r="E386" s="106" t="s">
        <v>155</v>
      </c>
      <c r="F386" t="s">
        <v>155</v>
      </c>
      <c r="G386" t="s">
        <v>155</v>
      </c>
    </row>
    <row r="387" spans="1:7" x14ac:dyDescent="0.2">
      <c r="A387">
        <v>5932</v>
      </c>
      <c r="B387" s="106" t="s">
        <v>712</v>
      </c>
      <c r="C387">
        <v>0.05</v>
      </c>
      <c r="D387">
        <v>0.05</v>
      </c>
      <c r="E387">
        <v>0.2</v>
      </c>
      <c r="F387" s="106">
        <v>0.05</v>
      </c>
      <c r="G387">
        <v>0.05</v>
      </c>
    </row>
    <row r="388" spans="1:7" x14ac:dyDescent="0.2">
      <c r="A388">
        <v>5936</v>
      </c>
      <c r="B388" s="106" t="s">
        <v>1706</v>
      </c>
      <c r="C388">
        <v>0</v>
      </c>
      <c r="D388" s="106">
        <v>0</v>
      </c>
      <c r="E388" s="106">
        <v>0</v>
      </c>
      <c r="F388" s="106">
        <v>0</v>
      </c>
      <c r="G388" s="106">
        <v>0</v>
      </c>
    </row>
    <row r="389" spans="1:7" x14ac:dyDescent="0.2">
      <c r="A389">
        <v>5943</v>
      </c>
      <c r="B389" s="106" t="s">
        <v>2289</v>
      </c>
      <c r="C389">
        <v>0.05</v>
      </c>
      <c r="D389" t="s">
        <v>155</v>
      </c>
      <c r="E389" s="106">
        <v>0.2</v>
      </c>
      <c r="F389" s="106" t="s">
        <v>155</v>
      </c>
      <c r="G389" s="106">
        <v>0.05</v>
      </c>
    </row>
    <row r="390" spans="1:7" x14ac:dyDescent="0.2">
      <c r="A390">
        <v>5946</v>
      </c>
      <c r="B390" s="106" t="s">
        <v>2119</v>
      </c>
      <c r="C390">
        <v>0</v>
      </c>
      <c r="D390">
        <v>0</v>
      </c>
      <c r="E390" s="106" t="s">
        <v>155</v>
      </c>
      <c r="F390" s="106">
        <v>0</v>
      </c>
      <c r="G390" s="106">
        <v>0</v>
      </c>
    </row>
    <row r="391" spans="1:7" x14ac:dyDescent="0.2">
      <c r="A391">
        <v>5947</v>
      </c>
      <c r="B391" s="106" t="s">
        <v>228</v>
      </c>
      <c r="C391">
        <v>0.15</v>
      </c>
      <c r="D391">
        <v>0.15</v>
      </c>
      <c r="E391">
        <v>0.6</v>
      </c>
      <c r="F391">
        <v>0</v>
      </c>
      <c r="G391">
        <v>0.05</v>
      </c>
    </row>
    <row r="392" spans="1:7" x14ac:dyDescent="0.2">
      <c r="A392">
        <v>5951</v>
      </c>
      <c r="B392" s="106" t="s">
        <v>713</v>
      </c>
      <c r="C392">
        <v>0.05</v>
      </c>
      <c r="D392">
        <v>0.05</v>
      </c>
      <c r="E392">
        <v>0.2</v>
      </c>
      <c r="F392">
        <v>0.05</v>
      </c>
      <c r="G392">
        <v>0.05</v>
      </c>
    </row>
    <row r="393" spans="1:7" x14ac:dyDescent="0.2">
      <c r="A393">
        <v>5958</v>
      </c>
      <c r="B393" s="106" t="s">
        <v>1999</v>
      </c>
      <c r="C393">
        <v>0</v>
      </c>
      <c r="D393">
        <v>0</v>
      </c>
      <c r="E393">
        <v>0</v>
      </c>
      <c r="F393">
        <v>0</v>
      </c>
      <c r="G393">
        <v>0</v>
      </c>
    </row>
    <row r="394" spans="1:7" x14ac:dyDescent="0.2">
      <c r="A394">
        <v>5975</v>
      </c>
      <c r="B394" s="106" t="s">
        <v>2120</v>
      </c>
      <c r="C394">
        <v>0</v>
      </c>
      <c r="D394" s="106">
        <v>0</v>
      </c>
      <c r="E394" t="s">
        <v>155</v>
      </c>
      <c r="F394" s="106">
        <v>0</v>
      </c>
      <c r="G394">
        <v>0</v>
      </c>
    </row>
    <row r="395" spans="1:7" x14ac:dyDescent="0.2">
      <c r="A395">
        <v>5976</v>
      </c>
      <c r="B395" s="106" t="s">
        <v>714</v>
      </c>
      <c r="C395">
        <v>0</v>
      </c>
      <c r="D395">
        <v>0</v>
      </c>
      <c r="E395">
        <v>0</v>
      </c>
      <c r="F395">
        <v>0</v>
      </c>
      <c r="G395">
        <v>0</v>
      </c>
    </row>
    <row r="396" spans="1:7" x14ac:dyDescent="0.2">
      <c r="A396">
        <v>5981</v>
      </c>
      <c r="B396" s="106" t="s">
        <v>715</v>
      </c>
      <c r="C396">
        <v>0</v>
      </c>
      <c r="D396">
        <v>0</v>
      </c>
      <c r="E396">
        <v>0</v>
      </c>
      <c r="F396">
        <v>0</v>
      </c>
      <c r="G396" s="106">
        <v>0</v>
      </c>
    </row>
    <row r="397" spans="1:7" x14ac:dyDescent="0.2">
      <c r="A397">
        <v>5988</v>
      </c>
      <c r="B397" s="106" t="s">
        <v>2290</v>
      </c>
      <c r="C397">
        <v>0</v>
      </c>
      <c r="D397" t="s">
        <v>155</v>
      </c>
      <c r="E397" t="s">
        <v>155</v>
      </c>
      <c r="F397" t="s">
        <v>155</v>
      </c>
      <c r="G397" s="106" t="s">
        <v>155</v>
      </c>
    </row>
    <row r="398" spans="1:7" x14ac:dyDescent="0.2">
      <c r="A398">
        <v>5991</v>
      </c>
      <c r="B398" s="106" t="s">
        <v>716</v>
      </c>
      <c r="C398">
        <v>0.05</v>
      </c>
      <c r="D398">
        <v>0.05</v>
      </c>
      <c r="E398">
        <v>0.2</v>
      </c>
      <c r="F398">
        <v>0.05</v>
      </c>
      <c r="G398">
        <v>0.05</v>
      </c>
    </row>
    <row r="399" spans="1:7" x14ac:dyDescent="0.2">
      <c r="A399">
        <v>5998</v>
      </c>
      <c r="B399" s="106" t="s">
        <v>717</v>
      </c>
      <c r="C399">
        <v>0.05</v>
      </c>
      <c r="D399">
        <v>0.05</v>
      </c>
      <c r="E399" s="106">
        <v>0.2</v>
      </c>
      <c r="F399">
        <v>0.05</v>
      </c>
      <c r="G399">
        <v>0.05</v>
      </c>
    </row>
    <row r="400" spans="1:7" x14ac:dyDescent="0.2">
      <c r="A400">
        <v>6005</v>
      </c>
      <c r="B400" s="106" t="s">
        <v>718</v>
      </c>
      <c r="C400">
        <v>0.1</v>
      </c>
      <c r="D400">
        <v>0.1</v>
      </c>
      <c r="E400">
        <v>0.8</v>
      </c>
      <c r="F400">
        <v>0.1</v>
      </c>
      <c r="G400">
        <v>0.1</v>
      </c>
    </row>
    <row r="401" spans="1:7" x14ac:dyDescent="0.2">
      <c r="A401">
        <v>6013</v>
      </c>
      <c r="B401" s="106" t="s">
        <v>1672</v>
      </c>
      <c r="C401">
        <v>0</v>
      </c>
      <c r="D401" t="s">
        <v>155</v>
      </c>
      <c r="E401" t="s">
        <v>155</v>
      </c>
      <c r="F401" t="s">
        <v>155</v>
      </c>
      <c r="G401" t="s">
        <v>155</v>
      </c>
    </row>
    <row r="402" spans="1:7" x14ac:dyDescent="0.2">
      <c r="A402">
        <v>6028</v>
      </c>
      <c r="B402" s="106" t="s">
        <v>551</v>
      </c>
      <c r="C402">
        <v>0.15</v>
      </c>
      <c r="D402" s="106">
        <v>0.15</v>
      </c>
      <c r="E402" s="106">
        <v>0.6</v>
      </c>
      <c r="F402" s="106">
        <v>0.15</v>
      </c>
      <c r="G402" s="106">
        <v>0.15</v>
      </c>
    </row>
    <row r="403" spans="1:7" x14ac:dyDescent="0.2">
      <c r="A403">
        <v>6037</v>
      </c>
      <c r="B403" s="106" t="s">
        <v>2291</v>
      </c>
      <c r="C403">
        <v>0</v>
      </c>
      <c r="D403" t="s">
        <v>155</v>
      </c>
      <c r="E403" t="s">
        <v>155</v>
      </c>
      <c r="F403" t="s">
        <v>155</v>
      </c>
      <c r="G403" t="s">
        <v>155</v>
      </c>
    </row>
    <row r="404" spans="1:7" x14ac:dyDescent="0.2">
      <c r="A404">
        <v>6047</v>
      </c>
      <c r="B404" s="106" t="s">
        <v>719</v>
      </c>
      <c r="C404">
        <v>0</v>
      </c>
      <c r="D404" s="106">
        <v>0</v>
      </c>
      <c r="E404">
        <v>0</v>
      </c>
      <c r="F404">
        <v>0</v>
      </c>
      <c r="G404">
        <v>0</v>
      </c>
    </row>
    <row r="405" spans="1:7" x14ac:dyDescent="0.2">
      <c r="A405">
        <v>6048</v>
      </c>
      <c r="B405" s="106" t="s">
        <v>720</v>
      </c>
      <c r="C405">
        <v>0</v>
      </c>
      <c r="D405" s="106">
        <v>0</v>
      </c>
      <c r="E405">
        <v>0</v>
      </c>
      <c r="F405">
        <v>0</v>
      </c>
      <c r="G405" s="106">
        <v>0</v>
      </c>
    </row>
    <row r="406" spans="1:7" x14ac:dyDescent="0.2">
      <c r="A406">
        <v>6054</v>
      </c>
      <c r="B406" s="106" t="s">
        <v>721</v>
      </c>
      <c r="C406">
        <v>0.05</v>
      </c>
      <c r="D406">
        <v>0.05</v>
      </c>
      <c r="E406">
        <v>0.2</v>
      </c>
      <c r="F406" s="106">
        <v>0.05</v>
      </c>
      <c r="G406" s="106">
        <v>0.05</v>
      </c>
    </row>
    <row r="407" spans="1:7" x14ac:dyDescent="0.2">
      <c r="A407">
        <v>6058</v>
      </c>
      <c r="B407" s="106" t="s">
        <v>722</v>
      </c>
      <c r="C407">
        <v>0</v>
      </c>
      <c r="D407">
        <v>0</v>
      </c>
      <c r="E407">
        <v>0</v>
      </c>
      <c r="F407" s="106">
        <v>0</v>
      </c>
      <c r="G407" s="106">
        <v>0</v>
      </c>
    </row>
    <row r="408" spans="1:7" x14ac:dyDescent="0.2">
      <c r="A408">
        <v>6078</v>
      </c>
      <c r="B408" s="106" t="s">
        <v>2000</v>
      </c>
      <c r="C408">
        <v>0.1</v>
      </c>
      <c r="D408">
        <v>0.1</v>
      </c>
      <c r="E408" s="106">
        <v>0.4</v>
      </c>
      <c r="F408">
        <v>0</v>
      </c>
      <c r="G408">
        <v>0</v>
      </c>
    </row>
    <row r="409" spans="1:7" x14ac:dyDescent="0.2">
      <c r="A409">
        <v>6093</v>
      </c>
      <c r="B409" s="106" t="s">
        <v>723</v>
      </c>
      <c r="C409">
        <v>0</v>
      </c>
      <c r="D409">
        <v>0</v>
      </c>
      <c r="E409" s="106">
        <v>0</v>
      </c>
      <c r="F409">
        <v>0</v>
      </c>
      <c r="G409">
        <v>0</v>
      </c>
    </row>
    <row r="410" spans="1:7" x14ac:dyDescent="0.2">
      <c r="A410">
        <v>6098</v>
      </c>
      <c r="B410" s="106" t="s">
        <v>236</v>
      </c>
      <c r="C410">
        <v>0.1</v>
      </c>
      <c r="D410">
        <v>0.1</v>
      </c>
      <c r="E410">
        <v>0.4</v>
      </c>
      <c r="F410">
        <v>0.1</v>
      </c>
      <c r="G410">
        <v>0.1</v>
      </c>
    </row>
    <row r="411" spans="1:7" x14ac:dyDescent="0.2">
      <c r="A411">
        <v>6099</v>
      </c>
      <c r="B411" s="106" t="s">
        <v>724</v>
      </c>
      <c r="C411">
        <v>0</v>
      </c>
      <c r="D411">
        <v>0</v>
      </c>
      <c r="E411">
        <v>0</v>
      </c>
      <c r="F411">
        <v>0</v>
      </c>
      <c r="G411" s="106">
        <v>0</v>
      </c>
    </row>
    <row r="412" spans="1:7" x14ac:dyDescent="0.2">
      <c r="A412">
        <v>6101</v>
      </c>
      <c r="B412" s="106" t="s">
        <v>725</v>
      </c>
      <c r="C412">
        <v>0</v>
      </c>
      <c r="D412">
        <v>0</v>
      </c>
      <c r="E412">
        <v>0.2</v>
      </c>
      <c r="F412">
        <v>0</v>
      </c>
      <c r="G412">
        <v>0</v>
      </c>
    </row>
    <row r="413" spans="1:7" x14ac:dyDescent="0.2">
      <c r="A413">
        <v>6113</v>
      </c>
      <c r="B413" s="106" t="s">
        <v>1561</v>
      </c>
      <c r="C413">
        <v>0</v>
      </c>
      <c r="D413" t="s">
        <v>155</v>
      </c>
      <c r="E413" t="s">
        <v>155</v>
      </c>
      <c r="F413" t="s">
        <v>155</v>
      </c>
      <c r="G413">
        <v>0</v>
      </c>
    </row>
    <row r="414" spans="1:7" x14ac:dyDescent="0.2">
      <c r="A414">
        <v>6118</v>
      </c>
      <c r="B414" s="106" t="s">
        <v>2001</v>
      </c>
      <c r="C414">
        <v>0</v>
      </c>
      <c r="D414">
        <v>0</v>
      </c>
      <c r="E414">
        <v>0</v>
      </c>
      <c r="F414">
        <v>0</v>
      </c>
      <c r="G414">
        <v>0</v>
      </c>
    </row>
    <row r="415" spans="1:7" x14ac:dyDescent="0.2">
      <c r="A415">
        <v>6134</v>
      </c>
      <c r="B415" s="106" t="s">
        <v>1461</v>
      </c>
      <c r="C415">
        <v>0</v>
      </c>
      <c r="D415" s="106">
        <v>0</v>
      </c>
      <c r="E415">
        <v>0</v>
      </c>
      <c r="F415" s="106">
        <v>0</v>
      </c>
      <c r="G415">
        <v>0</v>
      </c>
    </row>
    <row r="416" spans="1:7" x14ac:dyDescent="0.2">
      <c r="A416">
        <v>6135</v>
      </c>
      <c r="B416" s="106" t="s">
        <v>1475</v>
      </c>
      <c r="C416">
        <v>0</v>
      </c>
      <c r="D416">
        <v>0</v>
      </c>
      <c r="E416">
        <v>0</v>
      </c>
      <c r="F416" s="106" t="s">
        <v>155</v>
      </c>
      <c r="G416" s="106">
        <v>0</v>
      </c>
    </row>
    <row r="417" spans="1:7" x14ac:dyDescent="0.2">
      <c r="A417">
        <v>6140</v>
      </c>
      <c r="B417" s="106" t="s">
        <v>1931</v>
      </c>
      <c r="C417">
        <v>0</v>
      </c>
      <c r="D417" s="106">
        <v>0</v>
      </c>
      <c r="E417" s="106">
        <v>0</v>
      </c>
      <c r="F417">
        <v>0</v>
      </c>
      <c r="G417" s="106">
        <v>0</v>
      </c>
    </row>
    <row r="418" spans="1:7" x14ac:dyDescent="0.2">
      <c r="A418">
        <v>6143</v>
      </c>
      <c r="B418" s="106" t="s">
        <v>726</v>
      </c>
      <c r="C418">
        <v>0</v>
      </c>
      <c r="D418">
        <v>0</v>
      </c>
      <c r="E418">
        <v>0</v>
      </c>
      <c r="F418">
        <v>0</v>
      </c>
      <c r="G418">
        <v>0</v>
      </c>
    </row>
    <row r="419" spans="1:7" x14ac:dyDescent="0.2">
      <c r="A419">
        <v>6146</v>
      </c>
      <c r="B419" s="106" t="s">
        <v>2292</v>
      </c>
      <c r="C419">
        <v>0</v>
      </c>
      <c r="D419" t="s">
        <v>155</v>
      </c>
      <c r="E419">
        <v>0</v>
      </c>
      <c r="F419" t="s">
        <v>155</v>
      </c>
      <c r="G419">
        <v>0.45</v>
      </c>
    </row>
    <row r="420" spans="1:7" x14ac:dyDescent="0.2">
      <c r="A420">
        <v>6151</v>
      </c>
      <c r="B420" s="106" t="s">
        <v>727</v>
      </c>
      <c r="C420">
        <v>0</v>
      </c>
      <c r="D420">
        <v>0</v>
      </c>
      <c r="E420">
        <v>0</v>
      </c>
      <c r="F420" s="106">
        <v>0</v>
      </c>
      <c r="G420">
        <v>0</v>
      </c>
    </row>
    <row r="421" spans="1:7" x14ac:dyDescent="0.2">
      <c r="A421">
        <v>6157</v>
      </c>
      <c r="B421" s="106" t="s">
        <v>728</v>
      </c>
      <c r="C421">
        <v>0.05</v>
      </c>
      <c r="D421">
        <v>0.05</v>
      </c>
      <c r="E421">
        <v>0.2</v>
      </c>
      <c r="F421">
        <v>0.05</v>
      </c>
      <c r="G421">
        <v>0.05</v>
      </c>
    </row>
    <row r="422" spans="1:7" x14ac:dyDescent="0.2">
      <c r="A422">
        <v>6165</v>
      </c>
      <c r="B422" s="106" t="s">
        <v>1278</v>
      </c>
      <c r="C422">
        <v>0</v>
      </c>
      <c r="D422">
        <v>0</v>
      </c>
      <c r="E422">
        <v>0</v>
      </c>
      <c r="F422">
        <v>0</v>
      </c>
      <c r="G422">
        <v>0</v>
      </c>
    </row>
    <row r="423" spans="1:7" x14ac:dyDescent="0.2">
      <c r="A423">
        <v>6185</v>
      </c>
      <c r="B423" s="106" t="s">
        <v>1707</v>
      </c>
      <c r="C423">
        <v>0</v>
      </c>
      <c r="D423">
        <v>0</v>
      </c>
      <c r="E423">
        <v>0</v>
      </c>
      <c r="F423">
        <v>0</v>
      </c>
      <c r="G423">
        <v>0</v>
      </c>
    </row>
    <row r="424" spans="1:7" x14ac:dyDescent="0.2">
      <c r="A424">
        <v>6187</v>
      </c>
      <c r="B424" s="106" t="s">
        <v>1150</v>
      </c>
      <c r="C424">
        <v>0</v>
      </c>
      <c r="D424">
        <v>0</v>
      </c>
      <c r="E424">
        <v>0</v>
      </c>
      <c r="F424">
        <v>0.05</v>
      </c>
      <c r="G424" s="106">
        <v>0</v>
      </c>
    </row>
    <row r="425" spans="1:7" x14ac:dyDescent="0.2">
      <c r="A425">
        <v>6194</v>
      </c>
      <c r="B425" s="106" t="s">
        <v>2002</v>
      </c>
      <c r="C425">
        <v>0</v>
      </c>
      <c r="D425" s="106">
        <v>0</v>
      </c>
      <c r="E425">
        <v>0</v>
      </c>
      <c r="F425" s="106">
        <v>0</v>
      </c>
      <c r="G425" s="106">
        <v>0</v>
      </c>
    </row>
    <row r="426" spans="1:7" x14ac:dyDescent="0.2">
      <c r="A426">
        <v>6196</v>
      </c>
      <c r="B426" s="106" t="s">
        <v>729</v>
      </c>
      <c r="C426">
        <v>0.1</v>
      </c>
      <c r="D426" s="106">
        <v>0.1</v>
      </c>
      <c r="E426">
        <v>0.4</v>
      </c>
      <c r="F426" s="106">
        <v>0.1</v>
      </c>
      <c r="G426">
        <v>0.1</v>
      </c>
    </row>
    <row r="427" spans="1:7" x14ac:dyDescent="0.2">
      <c r="A427">
        <v>6200</v>
      </c>
      <c r="B427" s="106" t="s">
        <v>730</v>
      </c>
      <c r="C427">
        <v>0</v>
      </c>
      <c r="D427">
        <v>0</v>
      </c>
      <c r="E427">
        <v>0</v>
      </c>
      <c r="F427">
        <v>0</v>
      </c>
      <c r="G427">
        <v>0</v>
      </c>
    </row>
    <row r="428" spans="1:7" x14ac:dyDescent="0.2">
      <c r="A428">
        <v>6201</v>
      </c>
      <c r="B428" s="106" t="s">
        <v>1606</v>
      </c>
      <c r="C428">
        <v>0.1</v>
      </c>
      <c r="D428">
        <v>0.1</v>
      </c>
      <c r="E428">
        <v>0.4</v>
      </c>
      <c r="F428">
        <v>0.1</v>
      </c>
      <c r="G428">
        <v>0.1</v>
      </c>
    </row>
    <row r="429" spans="1:7" x14ac:dyDescent="0.2">
      <c r="A429">
        <v>6205</v>
      </c>
      <c r="B429" s="106" t="s">
        <v>2293</v>
      </c>
      <c r="C429">
        <v>0.05</v>
      </c>
      <c r="D429" t="s">
        <v>155</v>
      </c>
      <c r="E429">
        <v>0.2</v>
      </c>
      <c r="F429" t="s">
        <v>155</v>
      </c>
      <c r="G429">
        <v>0.05</v>
      </c>
    </row>
    <row r="430" spans="1:7" x14ac:dyDescent="0.2">
      <c r="A430">
        <v>6217</v>
      </c>
      <c r="B430" s="106" t="s">
        <v>731</v>
      </c>
      <c r="C430">
        <v>0</v>
      </c>
      <c r="D430">
        <v>0</v>
      </c>
      <c r="E430">
        <v>0</v>
      </c>
      <c r="F430">
        <v>0</v>
      </c>
      <c r="G430">
        <v>0</v>
      </c>
    </row>
    <row r="431" spans="1:7" x14ac:dyDescent="0.2">
      <c r="A431">
        <v>6218</v>
      </c>
      <c r="B431" s="106" t="s">
        <v>732</v>
      </c>
      <c r="C431">
        <v>0</v>
      </c>
      <c r="D431">
        <v>0</v>
      </c>
      <c r="E431">
        <v>0</v>
      </c>
      <c r="F431" s="106">
        <v>0</v>
      </c>
      <c r="G431" s="106">
        <v>0</v>
      </c>
    </row>
    <row r="432" spans="1:7" x14ac:dyDescent="0.2">
      <c r="A432">
        <v>6222</v>
      </c>
      <c r="B432" s="106" t="s">
        <v>2294</v>
      </c>
      <c r="C432">
        <v>0</v>
      </c>
      <c r="D432" t="s">
        <v>155</v>
      </c>
      <c r="E432">
        <v>0</v>
      </c>
      <c r="F432" s="106" t="s">
        <v>155</v>
      </c>
      <c r="G432" s="106">
        <v>0</v>
      </c>
    </row>
    <row r="433" spans="1:7" x14ac:dyDescent="0.2">
      <c r="A433">
        <v>6237</v>
      </c>
      <c r="B433" s="106" t="s">
        <v>733</v>
      </c>
      <c r="C433">
        <v>0.05</v>
      </c>
      <c r="D433">
        <v>0.05</v>
      </c>
      <c r="E433">
        <v>0.2</v>
      </c>
      <c r="F433" s="106">
        <v>0.05</v>
      </c>
      <c r="G433" s="106">
        <v>0.05</v>
      </c>
    </row>
    <row r="434" spans="1:7" x14ac:dyDescent="0.2">
      <c r="A434">
        <v>6240</v>
      </c>
      <c r="B434" s="106" t="s">
        <v>734</v>
      </c>
      <c r="C434">
        <v>0.05</v>
      </c>
      <c r="D434">
        <v>0.05</v>
      </c>
      <c r="E434">
        <v>0.2</v>
      </c>
      <c r="F434">
        <v>0.05</v>
      </c>
      <c r="G434">
        <v>0.05</v>
      </c>
    </row>
    <row r="435" spans="1:7" x14ac:dyDescent="0.2">
      <c r="A435">
        <v>6247</v>
      </c>
      <c r="B435" s="106" t="s">
        <v>2295</v>
      </c>
      <c r="C435">
        <v>0</v>
      </c>
      <c r="D435" t="s">
        <v>155</v>
      </c>
      <c r="E435" t="s">
        <v>155</v>
      </c>
      <c r="F435" t="s">
        <v>155</v>
      </c>
      <c r="G435">
        <v>0</v>
      </c>
    </row>
    <row r="436" spans="1:7" x14ac:dyDescent="0.2">
      <c r="A436">
        <v>6258</v>
      </c>
      <c r="B436" s="106" t="s">
        <v>2121</v>
      </c>
      <c r="C436">
        <v>0</v>
      </c>
      <c r="D436">
        <v>0</v>
      </c>
      <c r="E436" t="s">
        <v>155</v>
      </c>
      <c r="F436">
        <v>0</v>
      </c>
      <c r="G436" s="106" t="s">
        <v>155</v>
      </c>
    </row>
    <row r="437" spans="1:7" x14ac:dyDescent="0.2">
      <c r="A437">
        <v>6262</v>
      </c>
      <c r="B437" s="106" t="s">
        <v>735</v>
      </c>
      <c r="C437">
        <v>0</v>
      </c>
      <c r="D437" s="106">
        <v>0</v>
      </c>
      <c r="E437" s="106">
        <v>0</v>
      </c>
      <c r="F437" s="106">
        <v>0</v>
      </c>
      <c r="G437" s="106">
        <v>0</v>
      </c>
    </row>
    <row r="438" spans="1:7" x14ac:dyDescent="0.2">
      <c r="A438">
        <v>6266</v>
      </c>
      <c r="B438" s="106" t="s">
        <v>2296</v>
      </c>
      <c r="C438">
        <v>0.05</v>
      </c>
      <c r="D438" s="106" t="s">
        <v>155</v>
      </c>
      <c r="E438" s="106">
        <v>0.2</v>
      </c>
      <c r="F438" s="106" t="s">
        <v>155</v>
      </c>
      <c r="G438" s="106" t="s">
        <v>155</v>
      </c>
    </row>
    <row r="439" spans="1:7" x14ac:dyDescent="0.2">
      <c r="A439">
        <v>6273</v>
      </c>
      <c r="B439" s="106" t="s">
        <v>2048</v>
      </c>
      <c r="C439">
        <v>0.85</v>
      </c>
      <c r="D439" s="106">
        <v>0.85</v>
      </c>
      <c r="E439" s="106">
        <v>0</v>
      </c>
      <c r="F439" t="s">
        <v>155</v>
      </c>
      <c r="G439" s="106">
        <v>0.85</v>
      </c>
    </row>
    <row r="440" spans="1:7" x14ac:dyDescent="0.2">
      <c r="A440">
        <v>6277</v>
      </c>
      <c r="B440" s="106" t="s">
        <v>1397</v>
      </c>
      <c r="C440">
        <v>0.1</v>
      </c>
      <c r="D440" s="106">
        <v>0.1</v>
      </c>
      <c r="E440">
        <v>0.4</v>
      </c>
      <c r="F440" s="106">
        <v>0.1</v>
      </c>
      <c r="G440">
        <v>0.1</v>
      </c>
    </row>
    <row r="441" spans="1:7" x14ac:dyDescent="0.2">
      <c r="A441">
        <v>6284</v>
      </c>
      <c r="B441" s="106" t="s">
        <v>1866</v>
      </c>
      <c r="C441">
        <v>0.1</v>
      </c>
      <c r="D441">
        <v>0.1</v>
      </c>
      <c r="E441">
        <v>0.4</v>
      </c>
      <c r="F441">
        <v>0.1</v>
      </c>
      <c r="G441">
        <v>0.1</v>
      </c>
    </row>
    <row r="442" spans="1:7" x14ac:dyDescent="0.2">
      <c r="A442">
        <v>6298</v>
      </c>
      <c r="B442" s="106" t="s">
        <v>1398</v>
      </c>
      <c r="C442">
        <v>0</v>
      </c>
      <c r="D442">
        <v>0</v>
      </c>
      <c r="E442" s="106">
        <v>0</v>
      </c>
      <c r="F442">
        <v>0</v>
      </c>
      <c r="G442">
        <v>0</v>
      </c>
    </row>
    <row r="443" spans="1:7" x14ac:dyDescent="0.2">
      <c r="A443">
        <v>6305</v>
      </c>
      <c r="B443" s="106" t="s">
        <v>29</v>
      </c>
      <c r="C443">
        <v>0.05</v>
      </c>
      <c r="D443">
        <v>0.05</v>
      </c>
      <c r="E443">
        <v>0.2</v>
      </c>
      <c r="F443">
        <v>0.05</v>
      </c>
      <c r="G443">
        <v>0.05</v>
      </c>
    </row>
    <row r="444" spans="1:7" x14ac:dyDescent="0.2">
      <c r="A444">
        <v>6315</v>
      </c>
      <c r="B444" s="106" t="s">
        <v>1840</v>
      </c>
      <c r="C444">
        <v>0.05</v>
      </c>
      <c r="D444">
        <v>0.05</v>
      </c>
      <c r="E444">
        <v>0.2</v>
      </c>
      <c r="F444">
        <v>0.05</v>
      </c>
      <c r="G444" s="106">
        <v>0.05</v>
      </c>
    </row>
    <row r="445" spans="1:7" x14ac:dyDescent="0.2">
      <c r="A445">
        <v>6316</v>
      </c>
      <c r="B445" s="106" t="s">
        <v>736</v>
      </c>
      <c r="C445">
        <v>0.05</v>
      </c>
      <c r="D445">
        <v>0.1</v>
      </c>
      <c r="E445">
        <v>2</v>
      </c>
      <c r="F445">
        <v>0.55000000000000004</v>
      </c>
      <c r="G445" s="106">
        <v>5</v>
      </c>
    </row>
    <row r="446" spans="1:7" x14ac:dyDescent="0.2">
      <c r="A446">
        <v>6325</v>
      </c>
      <c r="B446" s="106" t="s">
        <v>737</v>
      </c>
      <c r="C446">
        <v>0</v>
      </c>
      <c r="D446">
        <v>0</v>
      </c>
      <c r="E446">
        <v>0</v>
      </c>
      <c r="F446">
        <v>0</v>
      </c>
      <c r="G446" s="106">
        <v>0</v>
      </c>
    </row>
    <row r="447" spans="1:7" x14ac:dyDescent="0.2">
      <c r="A447">
        <v>6330</v>
      </c>
      <c r="B447" s="106" t="s">
        <v>738</v>
      </c>
      <c r="C447">
        <v>0</v>
      </c>
      <c r="D447">
        <v>0</v>
      </c>
      <c r="E447">
        <v>0</v>
      </c>
      <c r="F447">
        <v>0</v>
      </c>
      <c r="G447">
        <v>0</v>
      </c>
    </row>
    <row r="448" spans="1:7" x14ac:dyDescent="0.2">
      <c r="A448">
        <v>6332</v>
      </c>
      <c r="B448" s="106" t="s">
        <v>2297</v>
      </c>
      <c r="C448">
        <v>0</v>
      </c>
      <c r="D448" s="106" t="s">
        <v>155</v>
      </c>
      <c r="E448" s="106" t="s">
        <v>155</v>
      </c>
      <c r="F448" t="s">
        <v>155</v>
      </c>
      <c r="G448" t="s">
        <v>155</v>
      </c>
    </row>
    <row r="449" spans="1:7" x14ac:dyDescent="0.2">
      <c r="A449">
        <v>6333</v>
      </c>
      <c r="B449" s="106" t="s">
        <v>1867</v>
      </c>
      <c r="C449">
        <v>0</v>
      </c>
      <c r="D449">
        <v>0</v>
      </c>
      <c r="E449">
        <v>0</v>
      </c>
      <c r="F449">
        <v>0</v>
      </c>
      <c r="G449">
        <v>0</v>
      </c>
    </row>
    <row r="450" spans="1:7" x14ac:dyDescent="0.2">
      <c r="A450">
        <v>6339</v>
      </c>
      <c r="B450" s="106" t="s">
        <v>1868</v>
      </c>
      <c r="C450">
        <v>0</v>
      </c>
      <c r="D450">
        <v>0</v>
      </c>
      <c r="E450">
        <v>0</v>
      </c>
      <c r="F450">
        <v>0</v>
      </c>
      <c r="G450">
        <v>0</v>
      </c>
    </row>
    <row r="451" spans="1:7" x14ac:dyDescent="0.2">
      <c r="A451">
        <v>6349</v>
      </c>
      <c r="B451" s="106" t="s">
        <v>739</v>
      </c>
      <c r="C451">
        <v>0</v>
      </c>
      <c r="D451">
        <v>0</v>
      </c>
      <c r="E451">
        <v>0</v>
      </c>
      <c r="F451">
        <v>0</v>
      </c>
      <c r="G451">
        <v>0</v>
      </c>
    </row>
    <row r="452" spans="1:7" x14ac:dyDescent="0.2">
      <c r="A452">
        <v>6358</v>
      </c>
      <c r="B452" s="106" t="s">
        <v>1628</v>
      </c>
      <c r="C452">
        <v>0</v>
      </c>
      <c r="D452">
        <v>0</v>
      </c>
      <c r="E452">
        <v>0</v>
      </c>
      <c r="F452">
        <v>0</v>
      </c>
      <c r="G452">
        <v>0</v>
      </c>
    </row>
    <row r="453" spans="1:7" x14ac:dyDescent="0.2">
      <c r="A453">
        <v>6362</v>
      </c>
      <c r="B453" s="106" t="s">
        <v>741</v>
      </c>
      <c r="C453">
        <v>0.05</v>
      </c>
      <c r="D453">
        <v>0.05</v>
      </c>
      <c r="E453">
        <v>0.2</v>
      </c>
      <c r="F453">
        <v>0.05</v>
      </c>
      <c r="G453">
        <v>0.05</v>
      </c>
    </row>
    <row r="454" spans="1:7" x14ac:dyDescent="0.2">
      <c r="A454">
        <v>6363</v>
      </c>
      <c r="B454" s="106" t="s">
        <v>742</v>
      </c>
      <c r="C454">
        <v>0</v>
      </c>
      <c r="D454">
        <v>0</v>
      </c>
      <c r="E454">
        <v>0</v>
      </c>
      <c r="F454">
        <v>0</v>
      </c>
      <c r="G454">
        <v>0</v>
      </c>
    </row>
    <row r="455" spans="1:7" x14ac:dyDescent="0.2">
      <c r="A455">
        <v>6369</v>
      </c>
      <c r="B455" s="106" t="s">
        <v>2298</v>
      </c>
      <c r="C455">
        <v>0</v>
      </c>
      <c r="D455" t="s">
        <v>155</v>
      </c>
      <c r="E455">
        <v>0.2</v>
      </c>
      <c r="F455" t="s">
        <v>155</v>
      </c>
      <c r="G455">
        <v>0.05</v>
      </c>
    </row>
    <row r="456" spans="1:7" x14ac:dyDescent="0.2">
      <c r="A456">
        <v>6370</v>
      </c>
      <c r="B456" s="106" t="s">
        <v>1480</v>
      </c>
      <c r="C456">
        <v>0</v>
      </c>
      <c r="D456">
        <v>0</v>
      </c>
      <c r="E456">
        <v>0</v>
      </c>
      <c r="F456">
        <v>0</v>
      </c>
      <c r="G456" t="s">
        <v>155</v>
      </c>
    </row>
    <row r="457" spans="1:7" x14ac:dyDescent="0.2">
      <c r="A457">
        <v>6381</v>
      </c>
      <c r="B457" s="106" t="s">
        <v>743</v>
      </c>
      <c r="C457">
        <v>0.05</v>
      </c>
      <c r="D457" s="106">
        <v>0.05</v>
      </c>
      <c r="E457">
        <v>0.2</v>
      </c>
      <c r="F457">
        <v>0.05</v>
      </c>
      <c r="G457" s="106">
        <v>0.05</v>
      </c>
    </row>
    <row r="458" spans="1:7" x14ac:dyDescent="0.2">
      <c r="A458">
        <v>6383</v>
      </c>
      <c r="B458" s="106" t="s">
        <v>554</v>
      </c>
      <c r="C458">
        <v>0.15</v>
      </c>
      <c r="D458" s="106">
        <v>0.15</v>
      </c>
      <c r="E458">
        <v>0.6</v>
      </c>
      <c r="F458">
        <v>0.15</v>
      </c>
      <c r="G458" s="106">
        <v>0.15</v>
      </c>
    </row>
    <row r="459" spans="1:7" x14ac:dyDescent="0.2">
      <c r="A459">
        <v>6395</v>
      </c>
      <c r="B459" s="106" t="s">
        <v>1400</v>
      </c>
      <c r="C459">
        <v>0</v>
      </c>
      <c r="D459">
        <v>0</v>
      </c>
      <c r="E459">
        <v>0</v>
      </c>
      <c r="F459">
        <v>0.05</v>
      </c>
      <c r="G459">
        <v>0.05</v>
      </c>
    </row>
    <row r="460" spans="1:7" x14ac:dyDescent="0.2">
      <c r="A460">
        <v>6407</v>
      </c>
      <c r="B460" s="106" t="s">
        <v>744</v>
      </c>
      <c r="C460">
        <v>0.05</v>
      </c>
      <c r="D460">
        <v>0.05</v>
      </c>
      <c r="E460">
        <v>0.2</v>
      </c>
      <c r="F460">
        <v>0.05</v>
      </c>
      <c r="G460">
        <v>0.05</v>
      </c>
    </row>
    <row r="461" spans="1:7" x14ac:dyDescent="0.2">
      <c r="A461">
        <v>6409</v>
      </c>
      <c r="B461" s="106" t="s">
        <v>2122</v>
      </c>
      <c r="C461">
        <v>0</v>
      </c>
      <c r="D461" s="106">
        <v>0</v>
      </c>
      <c r="E461" t="s">
        <v>155</v>
      </c>
      <c r="F461">
        <v>0</v>
      </c>
      <c r="G461" t="s">
        <v>155</v>
      </c>
    </row>
    <row r="462" spans="1:7" x14ac:dyDescent="0.2">
      <c r="A462">
        <v>6412</v>
      </c>
      <c r="B462" s="106" t="s">
        <v>745</v>
      </c>
      <c r="C462">
        <v>0.05</v>
      </c>
      <c r="D462">
        <v>0.05</v>
      </c>
      <c r="E462">
        <v>0.2</v>
      </c>
      <c r="F462">
        <v>0.05</v>
      </c>
      <c r="G462">
        <v>0.05</v>
      </c>
    </row>
    <row r="463" spans="1:7" x14ac:dyDescent="0.2">
      <c r="A463">
        <v>6413</v>
      </c>
      <c r="B463" s="106" t="s">
        <v>2025</v>
      </c>
      <c r="C463">
        <v>0.05</v>
      </c>
      <c r="D463">
        <v>0.05</v>
      </c>
      <c r="E463">
        <v>0</v>
      </c>
      <c r="F463">
        <v>0.05</v>
      </c>
      <c r="G463" t="s">
        <v>155</v>
      </c>
    </row>
    <row r="464" spans="1:7" x14ac:dyDescent="0.2">
      <c r="A464">
        <v>6417</v>
      </c>
      <c r="B464" s="106" t="s">
        <v>1562</v>
      </c>
      <c r="C464">
        <v>0.1</v>
      </c>
      <c r="D464">
        <v>0.1</v>
      </c>
      <c r="E464">
        <v>0</v>
      </c>
      <c r="F464">
        <v>0.05</v>
      </c>
      <c r="G464">
        <v>0</v>
      </c>
    </row>
    <row r="465" spans="1:7" x14ac:dyDescent="0.2">
      <c r="A465">
        <v>6419</v>
      </c>
      <c r="B465" s="106" t="s">
        <v>2123</v>
      </c>
      <c r="C465">
        <v>0</v>
      </c>
      <c r="D465">
        <v>0</v>
      </c>
      <c r="E465" t="s">
        <v>155</v>
      </c>
      <c r="F465">
        <v>0</v>
      </c>
      <c r="G465">
        <v>0</v>
      </c>
    </row>
    <row r="466" spans="1:7" x14ac:dyDescent="0.2">
      <c r="A466">
        <v>6420</v>
      </c>
      <c r="B466" s="106" t="s">
        <v>1869</v>
      </c>
      <c r="C466">
        <v>0.1</v>
      </c>
      <c r="D466">
        <v>0.1</v>
      </c>
      <c r="E466">
        <v>0.4</v>
      </c>
      <c r="F466">
        <v>0.1</v>
      </c>
      <c r="G466">
        <v>0.1</v>
      </c>
    </row>
    <row r="467" spans="1:7" x14ac:dyDescent="0.2">
      <c r="A467">
        <v>6428</v>
      </c>
      <c r="B467" s="106" t="s">
        <v>746</v>
      </c>
      <c r="C467">
        <v>0</v>
      </c>
      <c r="D467" s="106">
        <v>0</v>
      </c>
      <c r="E467" s="106">
        <v>0</v>
      </c>
      <c r="F467" s="106">
        <v>0.05</v>
      </c>
      <c r="G467" s="106">
        <v>0</v>
      </c>
    </row>
    <row r="468" spans="1:7" x14ac:dyDescent="0.2">
      <c r="A468">
        <v>6430</v>
      </c>
      <c r="B468" s="106" t="s">
        <v>2003</v>
      </c>
      <c r="C468">
        <v>0</v>
      </c>
      <c r="D468" s="106">
        <v>0</v>
      </c>
      <c r="E468" s="106">
        <v>0</v>
      </c>
      <c r="F468" s="106">
        <v>0</v>
      </c>
      <c r="G468" s="106">
        <v>0</v>
      </c>
    </row>
    <row r="469" spans="1:7" x14ac:dyDescent="0.2">
      <c r="A469">
        <v>6432</v>
      </c>
      <c r="B469" s="106" t="s">
        <v>2124</v>
      </c>
      <c r="C469">
        <v>0</v>
      </c>
      <c r="D469">
        <v>0</v>
      </c>
      <c r="E469" t="s">
        <v>155</v>
      </c>
      <c r="F469" s="106">
        <v>0</v>
      </c>
      <c r="G469" s="106">
        <v>0</v>
      </c>
    </row>
    <row r="470" spans="1:7" x14ac:dyDescent="0.2">
      <c r="A470">
        <v>6436</v>
      </c>
      <c r="B470" s="106" t="s">
        <v>1643</v>
      </c>
      <c r="C470">
        <v>0</v>
      </c>
      <c r="D470" t="s">
        <v>155</v>
      </c>
      <c r="E470" t="s">
        <v>155</v>
      </c>
      <c r="F470" t="s">
        <v>155</v>
      </c>
      <c r="G470" t="s">
        <v>155</v>
      </c>
    </row>
    <row r="471" spans="1:7" x14ac:dyDescent="0.2">
      <c r="A471">
        <v>6444</v>
      </c>
      <c r="B471" s="106" t="s">
        <v>1629</v>
      </c>
      <c r="C471">
        <v>0.05</v>
      </c>
      <c r="D471">
        <v>0</v>
      </c>
      <c r="E471">
        <v>0</v>
      </c>
      <c r="F471">
        <v>0</v>
      </c>
      <c r="G471">
        <v>0</v>
      </c>
    </row>
    <row r="472" spans="1:7" x14ac:dyDescent="0.2">
      <c r="A472">
        <v>6448</v>
      </c>
      <c r="B472" s="106" t="s">
        <v>439</v>
      </c>
      <c r="C472">
        <v>0</v>
      </c>
      <c r="D472">
        <v>0</v>
      </c>
      <c r="E472">
        <v>0.2</v>
      </c>
      <c r="F472">
        <v>0.05</v>
      </c>
      <c r="G472">
        <v>0.05</v>
      </c>
    </row>
    <row r="473" spans="1:7" x14ac:dyDescent="0.2">
      <c r="A473">
        <v>6454</v>
      </c>
      <c r="B473" s="106" t="s">
        <v>747</v>
      </c>
      <c r="C473">
        <v>0.05</v>
      </c>
      <c r="D473">
        <v>0.05</v>
      </c>
      <c r="E473">
        <v>0.2</v>
      </c>
      <c r="F473">
        <v>0.05</v>
      </c>
      <c r="G473">
        <v>0.05</v>
      </c>
    </row>
    <row r="474" spans="1:7" x14ac:dyDescent="0.2">
      <c r="A474">
        <v>6460</v>
      </c>
      <c r="B474" s="106" t="s">
        <v>1516</v>
      </c>
      <c r="C474">
        <v>0</v>
      </c>
      <c r="D474" s="106">
        <v>0</v>
      </c>
      <c r="E474" s="106">
        <v>0</v>
      </c>
      <c r="F474" t="s">
        <v>155</v>
      </c>
      <c r="G474" s="106">
        <v>0</v>
      </c>
    </row>
    <row r="475" spans="1:7" x14ac:dyDescent="0.2">
      <c r="A475">
        <v>6461</v>
      </c>
      <c r="B475" s="106" t="s">
        <v>2299</v>
      </c>
      <c r="C475">
        <v>0</v>
      </c>
      <c r="D475" t="s">
        <v>155</v>
      </c>
      <c r="E475">
        <v>0</v>
      </c>
      <c r="F475">
        <v>0</v>
      </c>
      <c r="G475">
        <v>0</v>
      </c>
    </row>
    <row r="476" spans="1:7" x14ac:dyDescent="0.2">
      <c r="A476">
        <v>6463</v>
      </c>
      <c r="B476" s="106" t="s">
        <v>748</v>
      </c>
      <c r="C476">
        <v>0</v>
      </c>
      <c r="D476">
        <v>0</v>
      </c>
      <c r="E476">
        <v>0</v>
      </c>
      <c r="F476">
        <v>0.05</v>
      </c>
      <c r="G476">
        <v>0.05</v>
      </c>
    </row>
    <row r="477" spans="1:7" x14ac:dyDescent="0.2">
      <c r="A477">
        <v>6465</v>
      </c>
      <c r="B477" s="106" t="s">
        <v>434</v>
      </c>
      <c r="C477">
        <v>0.2</v>
      </c>
      <c r="D477">
        <v>0.2</v>
      </c>
      <c r="E477">
        <v>0.8</v>
      </c>
      <c r="F477">
        <v>0.2</v>
      </c>
      <c r="G477">
        <v>0.2</v>
      </c>
    </row>
    <row r="478" spans="1:7" x14ac:dyDescent="0.2">
      <c r="A478">
        <v>6473</v>
      </c>
      <c r="B478" s="106" t="s">
        <v>1096</v>
      </c>
      <c r="C478">
        <v>0</v>
      </c>
      <c r="D478">
        <v>0</v>
      </c>
      <c r="E478">
        <v>0</v>
      </c>
      <c r="F478">
        <v>0</v>
      </c>
      <c r="G478">
        <v>0</v>
      </c>
    </row>
    <row r="479" spans="1:7" x14ac:dyDescent="0.2">
      <c r="A479">
        <v>6479</v>
      </c>
      <c r="B479" s="106" t="s">
        <v>548</v>
      </c>
      <c r="C479">
        <v>0.05</v>
      </c>
      <c r="D479">
        <v>0.05</v>
      </c>
      <c r="E479">
        <v>0.2</v>
      </c>
      <c r="F479">
        <v>0.05</v>
      </c>
      <c r="G479">
        <v>0.05</v>
      </c>
    </row>
    <row r="480" spans="1:7" x14ac:dyDescent="0.2">
      <c r="A480">
        <v>6481</v>
      </c>
      <c r="B480" s="106" t="s">
        <v>1648</v>
      </c>
      <c r="C480">
        <v>0</v>
      </c>
      <c r="D480">
        <v>0</v>
      </c>
      <c r="E480" t="s">
        <v>155</v>
      </c>
      <c r="F480" t="s">
        <v>155</v>
      </c>
      <c r="G480">
        <v>0</v>
      </c>
    </row>
    <row r="481" spans="1:7" x14ac:dyDescent="0.2">
      <c r="A481">
        <v>6485</v>
      </c>
      <c r="B481" s="106" t="s">
        <v>1708</v>
      </c>
      <c r="C481">
        <v>0</v>
      </c>
      <c r="D481">
        <v>0</v>
      </c>
      <c r="E481">
        <v>0</v>
      </c>
      <c r="F481">
        <v>0</v>
      </c>
      <c r="G481">
        <v>0</v>
      </c>
    </row>
    <row r="482" spans="1:7" x14ac:dyDescent="0.2">
      <c r="A482">
        <v>6490</v>
      </c>
      <c r="B482" s="106" t="s">
        <v>749</v>
      </c>
      <c r="C482">
        <v>0.05</v>
      </c>
      <c r="D482">
        <v>0.05</v>
      </c>
      <c r="E482">
        <v>0.2</v>
      </c>
      <c r="F482">
        <v>0.05</v>
      </c>
      <c r="G482">
        <v>0.05</v>
      </c>
    </row>
    <row r="483" spans="1:7" x14ac:dyDescent="0.2">
      <c r="A483">
        <v>6505</v>
      </c>
      <c r="B483" s="106" t="s">
        <v>750</v>
      </c>
      <c r="C483">
        <v>0</v>
      </c>
      <c r="D483">
        <v>0</v>
      </c>
      <c r="E483">
        <v>0</v>
      </c>
      <c r="F483">
        <v>0</v>
      </c>
      <c r="G483" s="106">
        <v>0</v>
      </c>
    </row>
    <row r="484" spans="1:7" x14ac:dyDescent="0.2">
      <c r="A484">
        <v>6516</v>
      </c>
      <c r="B484" s="106" t="s">
        <v>2049</v>
      </c>
      <c r="C484">
        <v>0</v>
      </c>
      <c r="D484">
        <v>0.05</v>
      </c>
      <c r="E484">
        <v>0</v>
      </c>
      <c r="F484" t="s">
        <v>155</v>
      </c>
      <c r="G484" s="106" t="s">
        <v>155</v>
      </c>
    </row>
    <row r="485" spans="1:7" x14ac:dyDescent="0.2">
      <c r="A485">
        <v>6535</v>
      </c>
      <c r="B485" s="106" t="s">
        <v>751</v>
      </c>
      <c r="C485">
        <v>0</v>
      </c>
      <c r="D485">
        <v>0</v>
      </c>
      <c r="E485">
        <v>0</v>
      </c>
      <c r="F485">
        <v>0</v>
      </c>
      <c r="G485">
        <v>0</v>
      </c>
    </row>
    <row r="486" spans="1:7" x14ac:dyDescent="0.2">
      <c r="A486">
        <v>6546</v>
      </c>
      <c r="B486" s="106" t="s">
        <v>1870</v>
      </c>
      <c r="C486">
        <v>0</v>
      </c>
      <c r="D486" s="106">
        <v>0</v>
      </c>
      <c r="E486" s="106">
        <v>0</v>
      </c>
      <c r="F486" s="106">
        <v>0</v>
      </c>
      <c r="G486">
        <v>0</v>
      </c>
    </row>
    <row r="487" spans="1:7" x14ac:dyDescent="0.2">
      <c r="A487">
        <v>6547</v>
      </c>
      <c r="B487" s="106" t="s">
        <v>1322</v>
      </c>
      <c r="C487">
        <v>0.05</v>
      </c>
      <c r="D487">
        <v>0</v>
      </c>
      <c r="E487">
        <v>0</v>
      </c>
      <c r="F487">
        <v>0</v>
      </c>
      <c r="G487">
        <v>0</v>
      </c>
    </row>
    <row r="488" spans="1:7" x14ac:dyDescent="0.2">
      <c r="A488">
        <v>6551</v>
      </c>
      <c r="B488" s="106" t="s">
        <v>2125</v>
      </c>
      <c r="C488">
        <v>0</v>
      </c>
      <c r="D488">
        <v>0</v>
      </c>
      <c r="E488" t="s">
        <v>155</v>
      </c>
      <c r="F488">
        <v>0</v>
      </c>
      <c r="G488">
        <v>0</v>
      </c>
    </row>
    <row r="489" spans="1:7" x14ac:dyDescent="0.2">
      <c r="A489">
        <v>6552</v>
      </c>
      <c r="B489" s="106" t="s">
        <v>1151</v>
      </c>
      <c r="C489">
        <v>0</v>
      </c>
      <c r="D489" s="106">
        <v>0</v>
      </c>
      <c r="E489">
        <v>0</v>
      </c>
      <c r="F489" s="106">
        <v>0</v>
      </c>
      <c r="G489">
        <v>0</v>
      </c>
    </row>
    <row r="490" spans="1:7" x14ac:dyDescent="0.2">
      <c r="A490">
        <v>6584</v>
      </c>
      <c r="B490" s="106" t="s">
        <v>1341</v>
      </c>
      <c r="C490">
        <v>0</v>
      </c>
      <c r="D490" s="106">
        <v>0</v>
      </c>
      <c r="E490" s="106">
        <v>0</v>
      </c>
      <c r="F490" s="106">
        <v>0</v>
      </c>
      <c r="G490" s="106">
        <v>0</v>
      </c>
    </row>
    <row r="491" spans="1:7" x14ac:dyDescent="0.2">
      <c r="A491">
        <v>6586</v>
      </c>
      <c r="B491" s="106" t="s">
        <v>752</v>
      </c>
      <c r="C491">
        <v>0.1</v>
      </c>
      <c r="D491">
        <v>0.1</v>
      </c>
      <c r="E491" s="106">
        <v>0.4</v>
      </c>
      <c r="F491" s="106">
        <v>0.1</v>
      </c>
      <c r="G491">
        <v>0.1</v>
      </c>
    </row>
    <row r="492" spans="1:7" x14ac:dyDescent="0.2">
      <c r="A492">
        <v>6588</v>
      </c>
      <c r="B492" s="106" t="s">
        <v>436</v>
      </c>
      <c r="C492">
        <v>0.1</v>
      </c>
      <c r="D492">
        <v>0.1</v>
      </c>
      <c r="E492">
        <v>0.4</v>
      </c>
      <c r="F492">
        <v>0.1</v>
      </c>
      <c r="G492">
        <v>0.1</v>
      </c>
    </row>
    <row r="493" spans="1:7" x14ac:dyDescent="0.2">
      <c r="A493">
        <v>6615</v>
      </c>
      <c r="B493" s="106" t="s">
        <v>2004</v>
      </c>
      <c r="C493">
        <v>0</v>
      </c>
      <c r="D493" s="106">
        <v>0</v>
      </c>
      <c r="E493" s="106">
        <v>0</v>
      </c>
      <c r="F493" s="106">
        <v>0</v>
      </c>
      <c r="G493">
        <v>0</v>
      </c>
    </row>
    <row r="494" spans="1:7" x14ac:dyDescent="0.2">
      <c r="A494">
        <v>6617</v>
      </c>
      <c r="B494" s="106" t="s">
        <v>2300</v>
      </c>
      <c r="C494">
        <v>0.05</v>
      </c>
      <c r="D494" s="106" t="s">
        <v>155</v>
      </c>
      <c r="E494" s="106">
        <v>0.2</v>
      </c>
      <c r="F494" s="106" t="s">
        <v>155</v>
      </c>
      <c r="G494" s="106">
        <v>0.05</v>
      </c>
    </row>
    <row r="495" spans="1:7" x14ac:dyDescent="0.2">
      <c r="A495">
        <v>6622</v>
      </c>
      <c r="B495" s="106" t="s">
        <v>753</v>
      </c>
      <c r="C495">
        <v>0</v>
      </c>
      <c r="D495">
        <v>0</v>
      </c>
      <c r="E495" s="106">
        <v>0</v>
      </c>
      <c r="F495" s="106">
        <v>0</v>
      </c>
      <c r="G495" s="106">
        <v>0.05</v>
      </c>
    </row>
    <row r="496" spans="1:7" x14ac:dyDescent="0.2">
      <c r="A496">
        <v>6630</v>
      </c>
      <c r="B496" s="106" t="s">
        <v>1607</v>
      </c>
      <c r="C496">
        <v>0</v>
      </c>
      <c r="D496">
        <v>0</v>
      </c>
      <c r="E496">
        <v>0</v>
      </c>
      <c r="F496" s="106">
        <v>0</v>
      </c>
      <c r="G496">
        <v>0</v>
      </c>
    </row>
    <row r="497" spans="1:7" x14ac:dyDescent="0.2">
      <c r="A497">
        <v>6638</v>
      </c>
      <c r="B497" s="106" t="s">
        <v>2301</v>
      </c>
      <c r="C497">
        <v>0</v>
      </c>
      <c r="D497" t="s">
        <v>155</v>
      </c>
      <c r="E497" t="s">
        <v>155</v>
      </c>
      <c r="F497" t="s">
        <v>155</v>
      </c>
      <c r="G497" t="s">
        <v>155</v>
      </c>
    </row>
    <row r="498" spans="1:7" x14ac:dyDescent="0.2">
      <c r="A498">
        <v>6640</v>
      </c>
      <c r="B498" s="106" t="s">
        <v>754</v>
      </c>
      <c r="C498">
        <v>0.05</v>
      </c>
      <c r="D498" s="106">
        <v>0.05</v>
      </c>
      <c r="E498">
        <v>0.2</v>
      </c>
      <c r="F498">
        <v>0.05</v>
      </c>
      <c r="G498">
        <v>0.05</v>
      </c>
    </row>
    <row r="499" spans="1:7" x14ac:dyDescent="0.2">
      <c r="A499">
        <v>6645</v>
      </c>
      <c r="B499" s="106" t="s">
        <v>755</v>
      </c>
      <c r="C499">
        <v>0.15</v>
      </c>
      <c r="D499">
        <v>0.15</v>
      </c>
      <c r="E499">
        <v>0.6</v>
      </c>
      <c r="F499">
        <v>0.15</v>
      </c>
      <c r="G499">
        <v>0.15</v>
      </c>
    </row>
    <row r="500" spans="1:7" x14ac:dyDescent="0.2">
      <c r="A500">
        <v>6653</v>
      </c>
      <c r="B500" s="106" t="s">
        <v>2050</v>
      </c>
      <c r="C500">
        <v>0</v>
      </c>
      <c r="D500">
        <v>0</v>
      </c>
      <c r="E500">
        <v>0</v>
      </c>
      <c r="F500" t="s">
        <v>155</v>
      </c>
      <c r="G500">
        <v>0</v>
      </c>
    </row>
    <row r="501" spans="1:7" x14ac:dyDescent="0.2">
      <c r="A501">
        <v>6654</v>
      </c>
      <c r="B501" s="106" t="s">
        <v>1067</v>
      </c>
      <c r="C501">
        <v>0.05</v>
      </c>
      <c r="D501">
        <v>0.05</v>
      </c>
      <c r="E501">
        <v>0.2</v>
      </c>
      <c r="F501">
        <v>0.05</v>
      </c>
      <c r="G501" s="106">
        <v>0.05</v>
      </c>
    </row>
    <row r="502" spans="1:7" x14ac:dyDescent="0.2">
      <c r="A502">
        <v>6674</v>
      </c>
      <c r="B502" s="106" t="s">
        <v>230</v>
      </c>
      <c r="C502">
        <v>0</v>
      </c>
      <c r="D502" t="s">
        <v>155</v>
      </c>
      <c r="E502">
        <v>0</v>
      </c>
      <c r="F502">
        <v>0</v>
      </c>
      <c r="G502">
        <v>0</v>
      </c>
    </row>
    <row r="503" spans="1:7" x14ac:dyDescent="0.2">
      <c r="A503">
        <v>6676</v>
      </c>
      <c r="B503" s="106" t="s">
        <v>2005</v>
      </c>
      <c r="C503">
        <v>0</v>
      </c>
      <c r="D503">
        <v>0</v>
      </c>
      <c r="E503">
        <v>0</v>
      </c>
      <c r="F503">
        <v>0</v>
      </c>
      <c r="G503">
        <v>0</v>
      </c>
    </row>
    <row r="504" spans="1:7" x14ac:dyDescent="0.2">
      <c r="A504">
        <v>6702</v>
      </c>
      <c r="B504" s="106" t="s">
        <v>232</v>
      </c>
      <c r="C504">
        <v>0.25</v>
      </c>
      <c r="D504">
        <v>0.25</v>
      </c>
      <c r="E504">
        <v>1</v>
      </c>
      <c r="F504">
        <v>0.2</v>
      </c>
      <c r="G504">
        <v>0.25</v>
      </c>
    </row>
    <row r="505" spans="1:7" x14ac:dyDescent="0.2">
      <c r="A505">
        <v>6704</v>
      </c>
      <c r="B505" s="106" t="s">
        <v>2051</v>
      </c>
      <c r="C505">
        <v>0.05</v>
      </c>
      <c r="D505">
        <v>0.05</v>
      </c>
      <c r="E505">
        <v>0.2</v>
      </c>
      <c r="F505" t="s">
        <v>155</v>
      </c>
      <c r="G505">
        <v>0.05</v>
      </c>
    </row>
    <row r="506" spans="1:7" x14ac:dyDescent="0.2">
      <c r="A506">
        <v>6706</v>
      </c>
      <c r="B506" s="106" t="s">
        <v>2126</v>
      </c>
      <c r="C506">
        <v>0</v>
      </c>
      <c r="D506" s="106">
        <v>0</v>
      </c>
      <c r="E506" s="106" t="s">
        <v>155</v>
      </c>
      <c r="F506" s="106">
        <v>0</v>
      </c>
      <c r="G506" s="106">
        <v>0</v>
      </c>
    </row>
    <row r="507" spans="1:7" x14ac:dyDescent="0.2">
      <c r="A507">
        <v>6715</v>
      </c>
      <c r="B507" s="106" t="s">
        <v>1323</v>
      </c>
      <c r="C507">
        <v>0</v>
      </c>
      <c r="D507" s="106">
        <v>0</v>
      </c>
      <c r="E507" s="106">
        <v>0</v>
      </c>
      <c r="F507" s="106">
        <v>0</v>
      </c>
      <c r="G507" s="106">
        <v>0</v>
      </c>
    </row>
    <row r="508" spans="1:7" x14ac:dyDescent="0.2">
      <c r="A508">
        <v>6723</v>
      </c>
      <c r="B508" s="106" t="s">
        <v>1492</v>
      </c>
      <c r="C508">
        <v>0</v>
      </c>
      <c r="D508">
        <v>0.05</v>
      </c>
      <c r="E508" s="106">
        <v>0.2</v>
      </c>
      <c r="F508" s="106">
        <v>0</v>
      </c>
      <c r="G508" s="106">
        <v>0</v>
      </c>
    </row>
    <row r="509" spans="1:7" x14ac:dyDescent="0.2">
      <c r="A509">
        <v>6724</v>
      </c>
      <c r="B509" s="106" t="s">
        <v>756</v>
      </c>
      <c r="C509">
        <v>0.05</v>
      </c>
      <c r="D509">
        <v>0.05</v>
      </c>
      <c r="E509">
        <v>0.2</v>
      </c>
      <c r="F509">
        <v>0.05</v>
      </c>
      <c r="G509">
        <v>0.05</v>
      </c>
    </row>
    <row r="510" spans="1:7" x14ac:dyDescent="0.2">
      <c r="A510">
        <v>6742</v>
      </c>
      <c r="B510" s="106" t="s">
        <v>1342</v>
      </c>
      <c r="C510">
        <v>0</v>
      </c>
      <c r="D510">
        <v>0</v>
      </c>
      <c r="E510">
        <v>0</v>
      </c>
      <c r="F510">
        <v>0</v>
      </c>
      <c r="G510" s="106">
        <v>0</v>
      </c>
    </row>
    <row r="511" spans="1:7" x14ac:dyDescent="0.2">
      <c r="A511">
        <v>6748</v>
      </c>
      <c r="B511" s="106" t="s">
        <v>757</v>
      </c>
      <c r="C511">
        <v>0</v>
      </c>
      <c r="D511">
        <v>0</v>
      </c>
      <c r="E511">
        <v>0</v>
      </c>
      <c r="F511">
        <v>0</v>
      </c>
      <c r="G511">
        <v>0</v>
      </c>
    </row>
    <row r="512" spans="1:7" x14ac:dyDescent="0.2">
      <c r="A512">
        <v>6752</v>
      </c>
      <c r="B512" s="106" t="s">
        <v>52</v>
      </c>
      <c r="C512">
        <v>0</v>
      </c>
      <c r="D512">
        <v>0</v>
      </c>
      <c r="E512">
        <v>0.2</v>
      </c>
      <c r="F512">
        <v>0</v>
      </c>
      <c r="G512">
        <v>0.05</v>
      </c>
    </row>
    <row r="513" spans="1:7" x14ac:dyDescent="0.2">
      <c r="A513">
        <v>6754</v>
      </c>
      <c r="B513" s="106" t="s">
        <v>758</v>
      </c>
      <c r="C513">
        <v>0</v>
      </c>
      <c r="D513">
        <v>0</v>
      </c>
      <c r="E513">
        <v>0</v>
      </c>
      <c r="F513">
        <v>0</v>
      </c>
      <c r="G513">
        <v>0</v>
      </c>
    </row>
    <row r="514" spans="1:7" x14ac:dyDescent="0.2">
      <c r="A514">
        <v>6755</v>
      </c>
      <c r="B514" s="106" t="s">
        <v>528</v>
      </c>
      <c r="C514">
        <v>0.05</v>
      </c>
      <c r="D514">
        <v>0.05</v>
      </c>
      <c r="E514">
        <v>0.2</v>
      </c>
      <c r="F514">
        <v>0.05</v>
      </c>
      <c r="G514">
        <v>0.05</v>
      </c>
    </row>
    <row r="515" spans="1:7" x14ac:dyDescent="0.2">
      <c r="A515">
        <v>6763</v>
      </c>
      <c r="B515" s="106" t="s">
        <v>759</v>
      </c>
      <c r="C515">
        <v>0.05</v>
      </c>
      <c r="D515">
        <v>0.05</v>
      </c>
      <c r="E515">
        <v>0.2</v>
      </c>
      <c r="F515">
        <v>0.05</v>
      </c>
      <c r="G515">
        <v>0.05</v>
      </c>
    </row>
    <row r="516" spans="1:7" x14ac:dyDescent="0.2">
      <c r="A516">
        <v>6785</v>
      </c>
      <c r="B516" s="106" t="s">
        <v>2127</v>
      </c>
      <c r="C516">
        <v>0</v>
      </c>
      <c r="D516">
        <v>0.05</v>
      </c>
      <c r="E516" t="s">
        <v>155</v>
      </c>
      <c r="F516">
        <v>0</v>
      </c>
      <c r="G516" t="s">
        <v>155</v>
      </c>
    </row>
    <row r="517" spans="1:7" x14ac:dyDescent="0.2">
      <c r="A517">
        <v>6789</v>
      </c>
      <c r="B517" s="106" t="s">
        <v>1871</v>
      </c>
      <c r="C517">
        <v>0</v>
      </c>
      <c r="D517">
        <v>0</v>
      </c>
      <c r="E517">
        <v>0</v>
      </c>
      <c r="F517">
        <v>0</v>
      </c>
      <c r="G517">
        <v>0</v>
      </c>
    </row>
    <row r="518" spans="1:7" x14ac:dyDescent="0.2">
      <c r="A518">
        <v>6806</v>
      </c>
      <c r="B518" s="106" t="s">
        <v>760</v>
      </c>
      <c r="C518">
        <v>0.25</v>
      </c>
      <c r="D518" s="106">
        <v>0.25</v>
      </c>
      <c r="E518" s="106">
        <v>1</v>
      </c>
      <c r="F518">
        <v>0.25</v>
      </c>
      <c r="G518">
        <v>0.25</v>
      </c>
    </row>
    <row r="519" spans="1:7" x14ac:dyDescent="0.2">
      <c r="A519">
        <v>6807</v>
      </c>
      <c r="B519" s="106" t="s">
        <v>235</v>
      </c>
      <c r="C519">
        <v>0</v>
      </c>
      <c r="D519" s="106">
        <v>0</v>
      </c>
      <c r="E519" s="106">
        <v>0</v>
      </c>
      <c r="F519">
        <v>0</v>
      </c>
      <c r="G519">
        <v>0</v>
      </c>
    </row>
    <row r="520" spans="1:7" x14ac:dyDescent="0.2">
      <c r="A520">
        <v>6817</v>
      </c>
      <c r="B520" s="106" t="s">
        <v>761</v>
      </c>
      <c r="C520">
        <v>0</v>
      </c>
      <c r="D520" s="106">
        <v>0</v>
      </c>
      <c r="E520" s="106">
        <v>0</v>
      </c>
      <c r="F520">
        <v>0</v>
      </c>
      <c r="G520" s="106">
        <v>0</v>
      </c>
    </row>
    <row r="521" spans="1:7" x14ac:dyDescent="0.2">
      <c r="A521">
        <v>6823</v>
      </c>
      <c r="B521" s="106" t="s">
        <v>762</v>
      </c>
      <c r="C521">
        <v>0</v>
      </c>
      <c r="D521" s="106">
        <v>0</v>
      </c>
      <c r="E521" s="106">
        <v>0.2</v>
      </c>
      <c r="F521">
        <v>0</v>
      </c>
      <c r="G521">
        <v>0.05</v>
      </c>
    </row>
    <row r="522" spans="1:7" x14ac:dyDescent="0.2">
      <c r="A522">
        <v>6839</v>
      </c>
      <c r="B522" s="106" t="s">
        <v>763</v>
      </c>
      <c r="C522">
        <v>0.05</v>
      </c>
      <c r="D522">
        <v>0.05</v>
      </c>
      <c r="E522">
        <v>0.2</v>
      </c>
      <c r="F522">
        <v>0.05</v>
      </c>
      <c r="G522">
        <v>0.05</v>
      </c>
    </row>
    <row r="523" spans="1:7" x14ac:dyDescent="0.2">
      <c r="A523">
        <v>6848</v>
      </c>
      <c r="B523" s="106" t="s">
        <v>764</v>
      </c>
      <c r="C523">
        <v>0.05</v>
      </c>
      <c r="D523">
        <v>0.05</v>
      </c>
      <c r="E523">
        <v>0.2</v>
      </c>
      <c r="F523">
        <v>0.05</v>
      </c>
      <c r="G523">
        <v>0.05</v>
      </c>
    </row>
    <row r="524" spans="1:7" x14ac:dyDescent="0.2">
      <c r="A524">
        <v>6850</v>
      </c>
      <c r="B524" s="106" t="s">
        <v>1402</v>
      </c>
      <c r="C524">
        <v>0</v>
      </c>
      <c r="D524">
        <v>0</v>
      </c>
      <c r="E524">
        <v>0</v>
      </c>
      <c r="F524">
        <v>0</v>
      </c>
      <c r="G524">
        <v>0</v>
      </c>
    </row>
    <row r="525" spans="1:7" x14ac:dyDescent="0.2">
      <c r="A525">
        <v>6856</v>
      </c>
      <c r="B525" s="106" t="s">
        <v>231</v>
      </c>
      <c r="C525">
        <v>0.1</v>
      </c>
      <c r="D525">
        <v>0.15</v>
      </c>
      <c r="E525">
        <v>0.6</v>
      </c>
      <c r="F525">
        <v>0</v>
      </c>
      <c r="G525">
        <v>0.15</v>
      </c>
    </row>
    <row r="526" spans="1:7" x14ac:dyDescent="0.2">
      <c r="A526">
        <v>6861</v>
      </c>
      <c r="B526" s="106" t="s">
        <v>1631</v>
      </c>
      <c r="C526">
        <v>0.65</v>
      </c>
      <c r="D526">
        <v>0</v>
      </c>
      <c r="E526">
        <v>0</v>
      </c>
      <c r="F526">
        <v>0</v>
      </c>
      <c r="G526">
        <v>0</v>
      </c>
    </row>
    <row r="527" spans="1:7" x14ac:dyDescent="0.2">
      <c r="A527">
        <v>6871</v>
      </c>
      <c r="B527" s="106" t="s">
        <v>2052</v>
      </c>
      <c r="C527">
        <v>0</v>
      </c>
      <c r="D527" s="106">
        <v>0</v>
      </c>
      <c r="E527">
        <v>0</v>
      </c>
      <c r="F527" t="s">
        <v>155</v>
      </c>
      <c r="G527">
        <v>0</v>
      </c>
    </row>
    <row r="528" spans="1:7" x14ac:dyDescent="0.2">
      <c r="A528">
        <v>6875</v>
      </c>
      <c r="B528" s="106" t="s">
        <v>2026</v>
      </c>
      <c r="C528">
        <v>0</v>
      </c>
      <c r="D528" s="106">
        <v>0</v>
      </c>
      <c r="E528" s="106">
        <v>0</v>
      </c>
      <c r="F528">
        <v>0</v>
      </c>
      <c r="G528" t="s">
        <v>155</v>
      </c>
    </row>
    <row r="529" spans="1:7" x14ac:dyDescent="0.2">
      <c r="A529">
        <v>6879</v>
      </c>
      <c r="B529" s="106" t="s">
        <v>1709</v>
      </c>
      <c r="C529">
        <v>0</v>
      </c>
      <c r="D529" s="106">
        <v>0</v>
      </c>
      <c r="E529">
        <v>0</v>
      </c>
      <c r="F529">
        <v>0</v>
      </c>
      <c r="G529">
        <v>0</v>
      </c>
    </row>
    <row r="530" spans="1:7" x14ac:dyDescent="0.2">
      <c r="A530">
        <v>6901</v>
      </c>
      <c r="B530" s="106" t="s">
        <v>2302</v>
      </c>
      <c r="C530">
        <v>0</v>
      </c>
      <c r="D530" t="s">
        <v>155</v>
      </c>
      <c r="E530">
        <v>0</v>
      </c>
      <c r="F530" s="106" t="s">
        <v>155</v>
      </c>
      <c r="G530" t="s">
        <v>155</v>
      </c>
    </row>
    <row r="531" spans="1:7" x14ac:dyDescent="0.2">
      <c r="A531">
        <v>6923</v>
      </c>
      <c r="B531" s="106" t="s">
        <v>55</v>
      </c>
      <c r="C531">
        <v>0.05</v>
      </c>
      <c r="D531">
        <v>0.05</v>
      </c>
      <c r="E531">
        <v>0.2</v>
      </c>
      <c r="F531" s="106">
        <v>0.05</v>
      </c>
      <c r="G531">
        <v>0.05</v>
      </c>
    </row>
    <row r="532" spans="1:7" x14ac:dyDescent="0.2">
      <c r="A532">
        <v>6926</v>
      </c>
      <c r="B532" s="106" t="s">
        <v>766</v>
      </c>
      <c r="C532">
        <v>0.05</v>
      </c>
      <c r="D532" s="106">
        <v>0.05</v>
      </c>
      <c r="E532" s="106">
        <v>0.2</v>
      </c>
      <c r="F532">
        <v>0.05</v>
      </c>
      <c r="G532" s="106">
        <v>0.05</v>
      </c>
    </row>
    <row r="533" spans="1:7" x14ac:dyDescent="0.2">
      <c r="A533">
        <v>6941</v>
      </c>
      <c r="B533" s="106" t="s">
        <v>767</v>
      </c>
      <c r="C533">
        <v>0.05</v>
      </c>
      <c r="D533">
        <v>0.05</v>
      </c>
      <c r="E533">
        <v>0.2</v>
      </c>
      <c r="F533">
        <v>0.05</v>
      </c>
      <c r="G533">
        <v>0.05</v>
      </c>
    </row>
    <row r="534" spans="1:7" x14ac:dyDescent="0.2">
      <c r="A534">
        <v>6947</v>
      </c>
      <c r="B534" s="106" t="s">
        <v>768</v>
      </c>
      <c r="C534">
        <v>0.05</v>
      </c>
      <c r="D534">
        <v>0.05</v>
      </c>
      <c r="E534">
        <v>0.2</v>
      </c>
      <c r="F534">
        <v>0.05</v>
      </c>
      <c r="G534">
        <v>0.05</v>
      </c>
    </row>
    <row r="535" spans="1:7" x14ac:dyDescent="0.2">
      <c r="A535">
        <v>6951</v>
      </c>
      <c r="B535" s="106" t="s">
        <v>226</v>
      </c>
      <c r="C535">
        <v>0.05</v>
      </c>
      <c r="D535">
        <v>0.1</v>
      </c>
      <c r="E535">
        <v>0.4</v>
      </c>
      <c r="F535">
        <v>0.05</v>
      </c>
      <c r="G535">
        <v>0.05</v>
      </c>
    </row>
    <row r="536" spans="1:7" x14ac:dyDescent="0.2">
      <c r="A536">
        <v>6952</v>
      </c>
      <c r="B536" s="106" t="s">
        <v>437</v>
      </c>
      <c r="C536">
        <v>0.05</v>
      </c>
      <c r="D536">
        <v>0.05</v>
      </c>
      <c r="E536" s="106">
        <v>0.2</v>
      </c>
      <c r="F536">
        <v>0.05</v>
      </c>
      <c r="G536" s="106">
        <v>0.05</v>
      </c>
    </row>
    <row r="537" spans="1:7" x14ac:dyDescent="0.2">
      <c r="A537">
        <v>6962</v>
      </c>
      <c r="B537" s="106" t="s">
        <v>769</v>
      </c>
      <c r="C537">
        <v>0.05</v>
      </c>
      <c r="D537">
        <v>0.05</v>
      </c>
      <c r="E537" s="106">
        <v>0.2</v>
      </c>
      <c r="F537">
        <v>0.05</v>
      </c>
      <c r="G537" s="106">
        <v>0.05</v>
      </c>
    </row>
    <row r="538" spans="1:7" x14ac:dyDescent="0.2">
      <c r="A538">
        <v>6965</v>
      </c>
      <c r="B538" s="106" t="s">
        <v>1632</v>
      </c>
      <c r="C538">
        <v>0</v>
      </c>
      <c r="D538">
        <v>0</v>
      </c>
      <c r="E538">
        <v>0</v>
      </c>
      <c r="F538">
        <v>0</v>
      </c>
      <c r="G538">
        <v>0</v>
      </c>
    </row>
    <row r="539" spans="1:7" x14ac:dyDescent="0.2">
      <c r="A539">
        <v>6967</v>
      </c>
      <c r="B539" s="106" t="s">
        <v>770</v>
      </c>
      <c r="C539">
        <v>0.05</v>
      </c>
      <c r="D539">
        <v>0.05</v>
      </c>
      <c r="E539">
        <v>0.2</v>
      </c>
      <c r="F539">
        <v>0.05</v>
      </c>
      <c r="G539" s="106">
        <v>0.05</v>
      </c>
    </row>
    <row r="540" spans="1:7" x14ac:dyDescent="0.2">
      <c r="A540">
        <v>6971</v>
      </c>
      <c r="B540" s="106" t="s">
        <v>771</v>
      </c>
      <c r="C540">
        <v>0.15</v>
      </c>
      <c r="D540">
        <v>0.15</v>
      </c>
      <c r="E540">
        <v>0.6</v>
      </c>
      <c r="F540">
        <v>0.15</v>
      </c>
      <c r="G540">
        <v>0.15</v>
      </c>
    </row>
    <row r="541" spans="1:7" x14ac:dyDescent="0.2">
      <c r="A541">
        <v>6976</v>
      </c>
      <c r="B541" s="106" t="s">
        <v>772</v>
      </c>
      <c r="C541">
        <v>0.05</v>
      </c>
      <c r="D541">
        <v>0.1</v>
      </c>
      <c r="E541">
        <v>0</v>
      </c>
      <c r="F541">
        <v>0</v>
      </c>
      <c r="G541">
        <v>0.05</v>
      </c>
    </row>
    <row r="542" spans="1:7" x14ac:dyDescent="0.2">
      <c r="A542">
        <v>6988</v>
      </c>
      <c r="B542" s="106" t="s">
        <v>62</v>
      </c>
      <c r="C542">
        <v>0</v>
      </c>
      <c r="D542">
        <v>0.1</v>
      </c>
      <c r="E542">
        <v>0</v>
      </c>
      <c r="F542">
        <v>0.1</v>
      </c>
      <c r="G542">
        <v>0</v>
      </c>
    </row>
    <row r="543" spans="1:7" x14ac:dyDescent="0.2">
      <c r="A543">
        <v>6989</v>
      </c>
      <c r="B543" s="106" t="s">
        <v>1175</v>
      </c>
      <c r="C543">
        <v>0</v>
      </c>
      <c r="D543">
        <v>0</v>
      </c>
      <c r="E543">
        <v>0</v>
      </c>
      <c r="F543">
        <v>0</v>
      </c>
      <c r="G543">
        <v>0</v>
      </c>
    </row>
    <row r="544" spans="1:7" x14ac:dyDescent="0.2">
      <c r="A544">
        <v>6997</v>
      </c>
      <c r="B544" s="106" t="s">
        <v>1710</v>
      </c>
      <c r="C544">
        <v>0</v>
      </c>
      <c r="D544">
        <v>0</v>
      </c>
      <c r="E544">
        <v>0</v>
      </c>
      <c r="F544">
        <v>0</v>
      </c>
      <c r="G544">
        <v>0</v>
      </c>
    </row>
    <row r="545" spans="1:7" x14ac:dyDescent="0.2">
      <c r="A545">
        <v>6999</v>
      </c>
      <c r="B545" s="106" t="s">
        <v>2128</v>
      </c>
      <c r="C545">
        <v>0</v>
      </c>
      <c r="D545">
        <v>0</v>
      </c>
      <c r="E545" t="s">
        <v>155</v>
      </c>
      <c r="F545" t="s">
        <v>155</v>
      </c>
      <c r="G545">
        <v>0</v>
      </c>
    </row>
    <row r="546" spans="1:7" x14ac:dyDescent="0.2">
      <c r="A546">
        <v>7011</v>
      </c>
      <c r="B546" s="106" t="s">
        <v>1608</v>
      </c>
      <c r="C546">
        <v>0</v>
      </c>
      <c r="D546">
        <v>0</v>
      </c>
      <c r="E546">
        <v>0</v>
      </c>
      <c r="F546">
        <v>0</v>
      </c>
      <c r="G546">
        <v>0</v>
      </c>
    </row>
    <row r="547" spans="1:7" x14ac:dyDescent="0.2">
      <c r="A547">
        <v>7013</v>
      </c>
      <c r="B547" s="106" t="s">
        <v>1663</v>
      </c>
      <c r="C547">
        <v>0</v>
      </c>
      <c r="D547">
        <v>0</v>
      </c>
      <c r="E547" s="106">
        <v>0</v>
      </c>
      <c r="F547" s="106">
        <v>0.05</v>
      </c>
      <c r="G547">
        <v>0.05</v>
      </c>
    </row>
    <row r="548" spans="1:7" x14ac:dyDescent="0.2">
      <c r="A548">
        <v>7014</v>
      </c>
      <c r="B548" s="106" t="s">
        <v>2006</v>
      </c>
      <c r="C548">
        <v>0</v>
      </c>
      <c r="D548">
        <v>0</v>
      </c>
      <c r="E548">
        <v>0</v>
      </c>
      <c r="F548">
        <v>0</v>
      </c>
      <c r="G548">
        <v>0</v>
      </c>
    </row>
    <row r="549" spans="1:7" x14ac:dyDescent="0.2">
      <c r="A549">
        <v>7022</v>
      </c>
      <c r="B549" s="106" t="s">
        <v>2129</v>
      </c>
      <c r="C549">
        <v>0</v>
      </c>
      <c r="D549" s="106">
        <v>0</v>
      </c>
      <c r="E549" t="s">
        <v>155</v>
      </c>
      <c r="F549" s="106">
        <v>0</v>
      </c>
      <c r="G549" s="106">
        <v>0</v>
      </c>
    </row>
    <row r="550" spans="1:7" x14ac:dyDescent="0.2">
      <c r="A550">
        <v>7030</v>
      </c>
      <c r="B550" s="106" t="s">
        <v>1841</v>
      </c>
      <c r="C550">
        <v>0</v>
      </c>
      <c r="D550" s="106">
        <v>0</v>
      </c>
      <c r="E550">
        <v>0</v>
      </c>
      <c r="F550" s="106">
        <v>0</v>
      </c>
      <c r="G550" s="106">
        <v>0</v>
      </c>
    </row>
    <row r="551" spans="1:7" x14ac:dyDescent="0.2">
      <c r="A551">
        <v>7102</v>
      </c>
      <c r="B551" s="106" t="s">
        <v>773</v>
      </c>
      <c r="C551">
        <v>0</v>
      </c>
      <c r="D551">
        <v>0</v>
      </c>
      <c r="E551">
        <v>0</v>
      </c>
      <c r="F551">
        <v>0</v>
      </c>
      <c r="G551">
        <v>0</v>
      </c>
    </row>
    <row r="552" spans="1:7" x14ac:dyDescent="0.2">
      <c r="A552">
        <v>7105</v>
      </c>
      <c r="B552" s="106" t="s">
        <v>774</v>
      </c>
      <c r="C552">
        <v>0.05</v>
      </c>
      <c r="D552">
        <v>0.1</v>
      </c>
      <c r="E552">
        <v>0.4</v>
      </c>
      <c r="F552">
        <v>0.05</v>
      </c>
      <c r="G552">
        <v>0.05</v>
      </c>
    </row>
    <row r="553" spans="1:7" x14ac:dyDescent="0.2">
      <c r="A553">
        <v>7150</v>
      </c>
      <c r="B553" s="106" t="s">
        <v>775</v>
      </c>
      <c r="C553">
        <v>0</v>
      </c>
      <c r="D553">
        <v>0</v>
      </c>
      <c r="E553">
        <v>0</v>
      </c>
      <c r="F553">
        <v>0</v>
      </c>
      <c r="G553">
        <v>0</v>
      </c>
    </row>
    <row r="554" spans="1:7" x14ac:dyDescent="0.2">
      <c r="A554">
        <v>7167</v>
      </c>
      <c r="B554" s="106" t="s">
        <v>1324</v>
      </c>
      <c r="C554">
        <v>0</v>
      </c>
      <c r="D554">
        <v>0</v>
      </c>
      <c r="E554">
        <v>0</v>
      </c>
      <c r="F554">
        <v>0</v>
      </c>
      <c r="G554">
        <v>0</v>
      </c>
    </row>
    <row r="555" spans="1:7" x14ac:dyDescent="0.2">
      <c r="A555">
        <v>7181</v>
      </c>
      <c r="B555" s="106" t="s">
        <v>61</v>
      </c>
      <c r="C555">
        <v>0</v>
      </c>
      <c r="D555" s="106">
        <v>0</v>
      </c>
      <c r="E555" s="106">
        <v>0</v>
      </c>
      <c r="F555">
        <v>0</v>
      </c>
      <c r="G555" s="106">
        <v>0</v>
      </c>
    </row>
    <row r="556" spans="1:7" x14ac:dyDescent="0.2">
      <c r="A556">
        <v>7184</v>
      </c>
      <c r="B556" s="106" t="s">
        <v>776</v>
      </c>
      <c r="C556">
        <v>0</v>
      </c>
      <c r="D556">
        <v>0</v>
      </c>
      <c r="E556" s="106">
        <v>0</v>
      </c>
      <c r="F556">
        <v>0</v>
      </c>
      <c r="G556">
        <v>0</v>
      </c>
    </row>
    <row r="557" spans="1:7" x14ac:dyDescent="0.2">
      <c r="A557">
        <v>7186</v>
      </c>
      <c r="B557" s="106" t="s">
        <v>543</v>
      </c>
      <c r="C557">
        <v>0.05</v>
      </c>
      <c r="D557" s="106">
        <v>0</v>
      </c>
      <c r="E557" s="106">
        <v>0.2</v>
      </c>
      <c r="F557" s="106">
        <v>0</v>
      </c>
      <c r="G557" s="106">
        <v>0.05</v>
      </c>
    </row>
    <row r="558" spans="1:7" x14ac:dyDescent="0.2">
      <c r="A558">
        <v>7187</v>
      </c>
      <c r="B558" s="106" t="s">
        <v>2053</v>
      </c>
      <c r="C558">
        <v>0</v>
      </c>
      <c r="D558" s="106">
        <v>0</v>
      </c>
      <c r="E558">
        <v>0</v>
      </c>
      <c r="F558" s="106" t="s">
        <v>155</v>
      </c>
      <c r="G558">
        <v>0</v>
      </c>
    </row>
    <row r="559" spans="1:7" x14ac:dyDescent="0.2">
      <c r="A559">
        <v>7189</v>
      </c>
      <c r="B559" s="106" t="s">
        <v>42</v>
      </c>
      <c r="C559">
        <v>0</v>
      </c>
      <c r="D559">
        <v>0</v>
      </c>
      <c r="E559">
        <v>0</v>
      </c>
      <c r="F559">
        <v>0</v>
      </c>
      <c r="G559" t="s">
        <v>155</v>
      </c>
    </row>
    <row r="560" spans="1:7" x14ac:dyDescent="0.2">
      <c r="A560">
        <v>7190</v>
      </c>
      <c r="B560" s="106" t="s">
        <v>777</v>
      </c>
      <c r="C560">
        <v>0</v>
      </c>
      <c r="D560">
        <v>0</v>
      </c>
      <c r="E560">
        <v>0</v>
      </c>
      <c r="F560" s="106">
        <v>0</v>
      </c>
      <c r="G560" s="106">
        <v>0</v>
      </c>
    </row>
    <row r="561" spans="1:7" x14ac:dyDescent="0.2">
      <c r="A561">
        <v>7191</v>
      </c>
      <c r="B561" s="106" t="s">
        <v>2130</v>
      </c>
      <c r="C561">
        <v>0</v>
      </c>
      <c r="D561">
        <v>0</v>
      </c>
      <c r="E561" t="s">
        <v>155</v>
      </c>
      <c r="F561" s="106" t="s">
        <v>155</v>
      </c>
      <c r="G561" s="106">
        <v>0</v>
      </c>
    </row>
    <row r="562" spans="1:7" x14ac:dyDescent="0.2">
      <c r="A562">
        <v>7192</v>
      </c>
      <c r="B562" s="106" t="s">
        <v>1176</v>
      </c>
      <c r="C562">
        <v>0</v>
      </c>
      <c r="D562">
        <v>0</v>
      </c>
      <c r="E562">
        <v>0</v>
      </c>
      <c r="F562">
        <v>0</v>
      </c>
      <c r="G562">
        <v>0</v>
      </c>
    </row>
    <row r="563" spans="1:7" x14ac:dyDescent="0.2">
      <c r="A563">
        <v>7201</v>
      </c>
      <c r="B563" s="106" t="s">
        <v>1279</v>
      </c>
      <c r="C563">
        <v>0</v>
      </c>
      <c r="D563">
        <v>0</v>
      </c>
      <c r="E563">
        <v>0</v>
      </c>
      <c r="F563" t="s">
        <v>155</v>
      </c>
      <c r="G563">
        <v>0</v>
      </c>
    </row>
    <row r="564" spans="1:7" x14ac:dyDescent="0.2">
      <c r="A564">
        <v>7203</v>
      </c>
      <c r="B564" s="106" t="s">
        <v>2079</v>
      </c>
      <c r="C564">
        <v>0.15</v>
      </c>
      <c r="D564">
        <v>0.15</v>
      </c>
      <c r="E564" t="s">
        <v>155</v>
      </c>
      <c r="F564">
        <v>0</v>
      </c>
      <c r="G564">
        <v>0.15</v>
      </c>
    </row>
    <row r="565" spans="1:7" x14ac:dyDescent="0.2">
      <c r="A565">
        <v>7205</v>
      </c>
      <c r="B565" s="106" t="s">
        <v>57</v>
      </c>
      <c r="C565">
        <v>0.05</v>
      </c>
      <c r="D565">
        <v>0.05</v>
      </c>
      <c r="E565">
        <v>0.2</v>
      </c>
      <c r="F565">
        <v>0.05</v>
      </c>
      <c r="G565">
        <v>0.05</v>
      </c>
    </row>
    <row r="566" spans="1:7" x14ac:dyDescent="0.2">
      <c r="A566">
        <v>7211</v>
      </c>
      <c r="B566" s="106" t="s">
        <v>26</v>
      </c>
      <c r="C566">
        <v>0</v>
      </c>
      <c r="D566" t="s">
        <v>155</v>
      </c>
      <c r="E566">
        <v>0</v>
      </c>
      <c r="F566">
        <v>0</v>
      </c>
      <c r="G566">
        <v>0</v>
      </c>
    </row>
    <row r="567" spans="1:7" x14ac:dyDescent="0.2">
      <c r="A567">
        <v>7212</v>
      </c>
      <c r="B567" s="106" t="s">
        <v>1932</v>
      </c>
      <c r="C567">
        <v>0</v>
      </c>
      <c r="D567" s="106">
        <v>0</v>
      </c>
      <c r="E567">
        <v>0</v>
      </c>
      <c r="F567" s="106">
        <v>0</v>
      </c>
      <c r="G567">
        <v>0</v>
      </c>
    </row>
    <row r="568" spans="1:7" x14ac:dyDescent="0.2">
      <c r="A568">
        <v>7222</v>
      </c>
      <c r="B568" s="106" t="s">
        <v>779</v>
      </c>
      <c r="C568">
        <v>0.05</v>
      </c>
      <c r="D568">
        <v>0.05</v>
      </c>
      <c r="E568">
        <v>0.2</v>
      </c>
      <c r="F568">
        <v>0.05</v>
      </c>
      <c r="G568">
        <v>0.05</v>
      </c>
    </row>
    <row r="569" spans="1:7" x14ac:dyDescent="0.2">
      <c r="A569">
        <v>7224</v>
      </c>
      <c r="B569" s="106" t="s">
        <v>780</v>
      </c>
      <c r="C569">
        <v>0</v>
      </c>
      <c r="D569" s="106">
        <v>0</v>
      </c>
      <c r="E569">
        <v>0</v>
      </c>
      <c r="F569">
        <v>0</v>
      </c>
      <c r="G569" s="106">
        <v>0</v>
      </c>
    </row>
    <row r="570" spans="1:7" x14ac:dyDescent="0.2">
      <c r="A570">
        <v>7239</v>
      </c>
      <c r="B570" s="106" t="s">
        <v>781</v>
      </c>
      <c r="C570">
        <v>0.05</v>
      </c>
      <c r="D570">
        <v>0.05</v>
      </c>
      <c r="E570" s="106">
        <v>0.2</v>
      </c>
      <c r="F570" s="106">
        <v>0.05</v>
      </c>
      <c r="G570" s="106">
        <v>0.05</v>
      </c>
    </row>
    <row r="571" spans="1:7" x14ac:dyDescent="0.2">
      <c r="A571">
        <v>7240</v>
      </c>
      <c r="B571" s="106" t="s">
        <v>782</v>
      </c>
      <c r="C571">
        <v>0.05</v>
      </c>
      <c r="D571">
        <v>0.05</v>
      </c>
      <c r="E571" s="106">
        <v>0</v>
      </c>
      <c r="F571" s="106">
        <v>0.05</v>
      </c>
      <c r="G571" s="106">
        <v>0</v>
      </c>
    </row>
    <row r="572" spans="1:7" x14ac:dyDescent="0.2">
      <c r="A572">
        <v>7256</v>
      </c>
      <c r="B572" s="106" t="s">
        <v>2303</v>
      </c>
      <c r="C572">
        <v>0</v>
      </c>
      <c r="D572" t="s">
        <v>155</v>
      </c>
      <c r="E572" s="106">
        <v>0</v>
      </c>
      <c r="F572">
        <v>0</v>
      </c>
      <c r="G572">
        <v>0</v>
      </c>
    </row>
    <row r="573" spans="1:7" x14ac:dyDescent="0.2">
      <c r="A573">
        <v>7261</v>
      </c>
      <c r="B573" s="106" t="s">
        <v>1609</v>
      </c>
      <c r="C573">
        <v>0</v>
      </c>
      <c r="D573">
        <v>0</v>
      </c>
      <c r="E573" s="106">
        <v>0</v>
      </c>
      <c r="F573" t="s">
        <v>155</v>
      </c>
      <c r="G573">
        <v>0</v>
      </c>
    </row>
    <row r="574" spans="1:7" x14ac:dyDescent="0.2">
      <c r="A574">
        <v>7267</v>
      </c>
      <c r="B574" s="106" t="s">
        <v>58</v>
      </c>
      <c r="C574">
        <v>0.05</v>
      </c>
      <c r="D574">
        <v>0.05</v>
      </c>
      <c r="E574">
        <v>0.2</v>
      </c>
      <c r="F574">
        <v>0.05</v>
      </c>
      <c r="G574">
        <v>0.05</v>
      </c>
    </row>
    <row r="575" spans="1:7" x14ac:dyDescent="0.2">
      <c r="A575">
        <v>7269</v>
      </c>
      <c r="B575" s="106" t="s">
        <v>1152</v>
      </c>
      <c r="C575">
        <v>0.1</v>
      </c>
      <c r="D575" s="106">
        <v>0.1</v>
      </c>
      <c r="E575" s="106">
        <v>0.4</v>
      </c>
      <c r="F575">
        <v>0.1</v>
      </c>
      <c r="G575">
        <v>0.1</v>
      </c>
    </row>
    <row r="576" spans="1:7" x14ac:dyDescent="0.2">
      <c r="A576">
        <v>7277</v>
      </c>
      <c r="B576" s="106" t="s">
        <v>783</v>
      </c>
      <c r="C576">
        <v>0.05</v>
      </c>
      <c r="D576">
        <v>0.05</v>
      </c>
      <c r="E576" s="106">
        <v>0.2</v>
      </c>
      <c r="F576" s="106">
        <v>0.05</v>
      </c>
      <c r="G576" s="106">
        <v>0.05</v>
      </c>
    </row>
    <row r="577" spans="1:7" x14ac:dyDescent="0.2">
      <c r="A577">
        <v>7278</v>
      </c>
      <c r="B577" s="106" t="s">
        <v>43</v>
      </c>
      <c r="C577">
        <v>0</v>
      </c>
      <c r="D577">
        <v>0</v>
      </c>
      <c r="E577" s="106">
        <v>0</v>
      </c>
      <c r="F577" s="106">
        <v>0</v>
      </c>
      <c r="G577" s="106">
        <v>0</v>
      </c>
    </row>
    <row r="578" spans="1:7" x14ac:dyDescent="0.2">
      <c r="A578">
        <v>7280</v>
      </c>
      <c r="B578" s="106" t="s">
        <v>784</v>
      </c>
      <c r="C578">
        <v>0.05</v>
      </c>
      <c r="D578">
        <v>0.05</v>
      </c>
      <c r="E578" s="106">
        <v>0.2</v>
      </c>
      <c r="F578">
        <v>0.05</v>
      </c>
      <c r="G578" s="106">
        <v>0.05</v>
      </c>
    </row>
    <row r="579" spans="1:7" x14ac:dyDescent="0.2">
      <c r="A579">
        <v>7282</v>
      </c>
      <c r="B579" s="106" t="s">
        <v>1488</v>
      </c>
      <c r="C579">
        <v>0.05</v>
      </c>
      <c r="D579">
        <v>0.05</v>
      </c>
      <c r="E579" t="s">
        <v>155</v>
      </c>
      <c r="F579" s="106" t="s">
        <v>155</v>
      </c>
      <c r="G579" t="s">
        <v>155</v>
      </c>
    </row>
    <row r="580" spans="1:7" x14ac:dyDescent="0.2">
      <c r="A580">
        <v>7294</v>
      </c>
      <c r="B580" s="106" t="s">
        <v>1022</v>
      </c>
      <c r="C580">
        <v>0.05</v>
      </c>
      <c r="D580">
        <v>0.05</v>
      </c>
      <c r="E580">
        <v>0.2</v>
      </c>
      <c r="F580">
        <v>0.05</v>
      </c>
      <c r="G580">
        <v>0.05</v>
      </c>
    </row>
    <row r="581" spans="1:7" x14ac:dyDescent="0.2">
      <c r="A581">
        <v>7309</v>
      </c>
      <c r="B581" s="106" t="s">
        <v>2304</v>
      </c>
      <c r="C581">
        <v>0</v>
      </c>
      <c r="D581" t="s">
        <v>155</v>
      </c>
      <c r="E581" t="s">
        <v>155</v>
      </c>
      <c r="F581" t="s">
        <v>155</v>
      </c>
      <c r="G581" t="s">
        <v>155</v>
      </c>
    </row>
    <row r="582" spans="1:7" x14ac:dyDescent="0.2">
      <c r="A582">
        <v>7313</v>
      </c>
      <c r="B582" s="106" t="s">
        <v>1192</v>
      </c>
      <c r="C582">
        <v>0.05</v>
      </c>
      <c r="D582">
        <v>0</v>
      </c>
      <c r="E582">
        <v>0</v>
      </c>
      <c r="F582">
        <v>0</v>
      </c>
      <c r="G582" t="s">
        <v>155</v>
      </c>
    </row>
    <row r="583" spans="1:7" x14ac:dyDescent="0.2">
      <c r="A583">
        <v>7322</v>
      </c>
      <c r="B583" s="106" t="s">
        <v>2131</v>
      </c>
      <c r="C583">
        <v>0</v>
      </c>
      <c r="D583">
        <v>0</v>
      </c>
      <c r="E583" t="s">
        <v>155</v>
      </c>
      <c r="F583">
        <v>0</v>
      </c>
      <c r="G583">
        <v>0</v>
      </c>
    </row>
    <row r="584" spans="1:7" x14ac:dyDescent="0.2">
      <c r="A584">
        <v>7327</v>
      </c>
      <c r="B584" s="106" t="s">
        <v>1487</v>
      </c>
      <c r="C584">
        <v>0</v>
      </c>
      <c r="D584" t="s">
        <v>155</v>
      </c>
      <c r="E584">
        <v>0</v>
      </c>
      <c r="F584" s="106">
        <v>0</v>
      </c>
      <c r="G584">
        <v>0</v>
      </c>
    </row>
    <row r="585" spans="1:7" x14ac:dyDescent="0.2">
      <c r="A585">
        <v>7416</v>
      </c>
      <c r="B585" s="106" t="s">
        <v>785</v>
      </c>
      <c r="C585">
        <v>0.05</v>
      </c>
      <c r="D585">
        <v>0.05</v>
      </c>
      <c r="E585" s="106">
        <v>0.2</v>
      </c>
      <c r="F585" s="106">
        <v>0.05</v>
      </c>
      <c r="G585" s="106">
        <v>0.05</v>
      </c>
    </row>
    <row r="586" spans="1:7" x14ac:dyDescent="0.2">
      <c r="A586">
        <v>7420</v>
      </c>
      <c r="B586" s="106" t="s">
        <v>2305</v>
      </c>
      <c r="C586">
        <v>0</v>
      </c>
      <c r="D586" t="s">
        <v>155</v>
      </c>
      <c r="E586">
        <v>0</v>
      </c>
      <c r="F586" t="s">
        <v>155</v>
      </c>
      <c r="G586">
        <v>0</v>
      </c>
    </row>
    <row r="587" spans="1:7" x14ac:dyDescent="0.2">
      <c r="A587">
        <v>7421</v>
      </c>
      <c r="B587" s="106" t="s">
        <v>2007</v>
      </c>
      <c r="C587">
        <v>0</v>
      </c>
      <c r="D587">
        <v>0</v>
      </c>
      <c r="E587">
        <v>0</v>
      </c>
      <c r="F587">
        <v>0</v>
      </c>
      <c r="G587">
        <v>0</v>
      </c>
    </row>
    <row r="588" spans="1:7" x14ac:dyDescent="0.2">
      <c r="A588">
        <v>7427</v>
      </c>
      <c r="B588" s="106" t="s">
        <v>786</v>
      </c>
      <c r="C588">
        <v>0.05</v>
      </c>
      <c r="D588">
        <v>0.05</v>
      </c>
      <c r="E588">
        <v>0.2</v>
      </c>
      <c r="F588">
        <v>0.05</v>
      </c>
      <c r="G588">
        <v>0.05</v>
      </c>
    </row>
    <row r="589" spans="1:7" x14ac:dyDescent="0.2">
      <c r="A589">
        <v>7442</v>
      </c>
      <c r="B589" s="106" t="s">
        <v>787</v>
      </c>
      <c r="C589">
        <v>0.05</v>
      </c>
      <c r="D589">
        <v>0.05</v>
      </c>
      <c r="E589">
        <v>0.2</v>
      </c>
      <c r="F589">
        <v>0.05</v>
      </c>
      <c r="G589">
        <v>0.05</v>
      </c>
    </row>
    <row r="590" spans="1:7" x14ac:dyDescent="0.2">
      <c r="A590">
        <v>7445</v>
      </c>
      <c r="B590" s="106" t="s">
        <v>788</v>
      </c>
      <c r="C590">
        <v>0.05</v>
      </c>
      <c r="D590" s="106">
        <v>0.05</v>
      </c>
      <c r="E590">
        <v>0.2</v>
      </c>
      <c r="F590">
        <v>0.05</v>
      </c>
      <c r="G590">
        <v>0.05</v>
      </c>
    </row>
    <row r="591" spans="1:7" x14ac:dyDescent="0.2">
      <c r="A591">
        <v>7451</v>
      </c>
      <c r="B591" s="106" t="s">
        <v>789</v>
      </c>
      <c r="C591">
        <v>0.05</v>
      </c>
      <c r="D591" s="106">
        <v>0.05</v>
      </c>
      <c r="E591">
        <v>0.2</v>
      </c>
      <c r="F591">
        <v>0.05</v>
      </c>
      <c r="G591">
        <v>0.05</v>
      </c>
    </row>
    <row r="592" spans="1:7" x14ac:dyDescent="0.2">
      <c r="A592">
        <v>7458</v>
      </c>
      <c r="B592" s="106" t="s">
        <v>1671</v>
      </c>
      <c r="C592">
        <v>0</v>
      </c>
      <c r="D592">
        <v>0</v>
      </c>
      <c r="E592" t="s">
        <v>155</v>
      </c>
      <c r="F592" t="s">
        <v>155</v>
      </c>
      <c r="G592">
        <v>0</v>
      </c>
    </row>
    <row r="593" spans="1:7" x14ac:dyDescent="0.2">
      <c r="A593">
        <v>7459</v>
      </c>
      <c r="B593" s="106" t="s">
        <v>790</v>
      </c>
      <c r="C593">
        <v>0</v>
      </c>
      <c r="D593">
        <v>0.05</v>
      </c>
      <c r="E593">
        <v>0.2</v>
      </c>
      <c r="F593">
        <v>0.05</v>
      </c>
      <c r="G593">
        <v>0.05</v>
      </c>
    </row>
    <row r="594" spans="1:7" x14ac:dyDescent="0.2">
      <c r="A594">
        <v>7463</v>
      </c>
      <c r="B594" s="106" t="s">
        <v>791</v>
      </c>
      <c r="C594">
        <v>0.05</v>
      </c>
      <c r="D594">
        <v>0.05</v>
      </c>
      <c r="E594">
        <v>0.2</v>
      </c>
      <c r="F594">
        <v>0.05</v>
      </c>
      <c r="G594">
        <v>0.05</v>
      </c>
    </row>
    <row r="595" spans="1:7" x14ac:dyDescent="0.2">
      <c r="A595">
        <v>7475</v>
      </c>
      <c r="B595" s="106" t="s">
        <v>792</v>
      </c>
      <c r="C595">
        <v>0.05</v>
      </c>
      <c r="D595">
        <v>0.05</v>
      </c>
      <c r="E595">
        <v>0.2</v>
      </c>
      <c r="F595" s="106">
        <v>0.05</v>
      </c>
      <c r="G595">
        <v>0.05</v>
      </c>
    </row>
    <row r="596" spans="1:7" x14ac:dyDescent="0.2">
      <c r="A596">
        <v>7480</v>
      </c>
      <c r="B596" s="106" t="s">
        <v>793</v>
      </c>
      <c r="C596">
        <v>0</v>
      </c>
      <c r="D596">
        <v>0</v>
      </c>
      <c r="E596">
        <v>0</v>
      </c>
      <c r="F596">
        <v>0</v>
      </c>
      <c r="G596">
        <v>0</v>
      </c>
    </row>
    <row r="597" spans="1:7" x14ac:dyDescent="0.2">
      <c r="A597">
        <v>7482</v>
      </c>
      <c r="B597" s="106" t="s">
        <v>794</v>
      </c>
      <c r="C597">
        <v>0.05</v>
      </c>
      <c r="D597">
        <v>0.05</v>
      </c>
      <c r="E597">
        <v>0.2</v>
      </c>
      <c r="F597">
        <v>0.05</v>
      </c>
      <c r="G597">
        <v>0.05</v>
      </c>
    </row>
    <row r="598" spans="1:7" x14ac:dyDescent="0.2">
      <c r="A598">
        <v>7487</v>
      </c>
      <c r="B598" s="106" t="s">
        <v>2132</v>
      </c>
      <c r="C598">
        <v>0</v>
      </c>
      <c r="D598">
        <v>0</v>
      </c>
      <c r="E598" s="106" t="s">
        <v>155</v>
      </c>
      <c r="F598" s="106">
        <v>0</v>
      </c>
      <c r="G598" s="106" t="s">
        <v>155</v>
      </c>
    </row>
    <row r="599" spans="1:7" x14ac:dyDescent="0.2">
      <c r="A599">
        <v>7494</v>
      </c>
      <c r="B599" s="106" t="s">
        <v>795</v>
      </c>
      <c r="C599">
        <v>0</v>
      </c>
      <c r="D599">
        <v>0</v>
      </c>
      <c r="E599">
        <v>0</v>
      </c>
      <c r="F599" s="106">
        <v>0</v>
      </c>
      <c r="G599">
        <v>0</v>
      </c>
    </row>
    <row r="600" spans="1:7" x14ac:dyDescent="0.2">
      <c r="A600">
        <v>7506</v>
      </c>
      <c r="B600" s="106" t="s">
        <v>796</v>
      </c>
      <c r="C600">
        <v>0.05</v>
      </c>
      <c r="D600">
        <v>0.05</v>
      </c>
      <c r="E600">
        <v>0.2</v>
      </c>
      <c r="F600">
        <v>0.05</v>
      </c>
      <c r="G600">
        <v>0.05</v>
      </c>
    </row>
    <row r="601" spans="1:7" x14ac:dyDescent="0.2">
      <c r="A601">
        <v>7508</v>
      </c>
      <c r="B601" s="106" t="s">
        <v>2133</v>
      </c>
      <c r="C601">
        <v>0</v>
      </c>
      <c r="D601">
        <v>0</v>
      </c>
      <c r="E601" t="s">
        <v>155</v>
      </c>
      <c r="F601" t="s">
        <v>155</v>
      </c>
      <c r="G601" t="s">
        <v>155</v>
      </c>
    </row>
    <row r="602" spans="1:7" x14ac:dyDescent="0.2">
      <c r="A602">
        <v>7512</v>
      </c>
      <c r="B602" s="106" t="s">
        <v>1842</v>
      </c>
      <c r="C602">
        <v>0.05</v>
      </c>
      <c r="D602" s="106">
        <v>0.05</v>
      </c>
      <c r="E602">
        <v>0.2</v>
      </c>
      <c r="F602" s="106">
        <v>0.05</v>
      </c>
      <c r="G602">
        <v>0.05</v>
      </c>
    </row>
    <row r="603" spans="1:7" x14ac:dyDescent="0.2">
      <c r="A603">
        <v>7518</v>
      </c>
      <c r="B603" s="106" t="s">
        <v>2306</v>
      </c>
      <c r="C603">
        <v>0</v>
      </c>
      <c r="D603" s="106" t="s">
        <v>155</v>
      </c>
      <c r="E603" s="106">
        <v>0</v>
      </c>
      <c r="F603" s="106">
        <v>0</v>
      </c>
      <c r="G603" s="106" t="s">
        <v>155</v>
      </c>
    </row>
    <row r="604" spans="1:7" x14ac:dyDescent="0.2">
      <c r="A604">
        <v>7522</v>
      </c>
      <c r="B604" s="106" t="s">
        <v>1633</v>
      </c>
      <c r="C604">
        <v>0.05</v>
      </c>
      <c r="D604" s="106">
        <v>0.05</v>
      </c>
      <c r="E604" s="106">
        <v>0.2</v>
      </c>
      <c r="F604" s="106">
        <v>0.05</v>
      </c>
      <c r="G604" s="106">
        <v>0.05</v>
      </c>
    </row>
    <row r="605" spans="1:7" x14ac:dyDescent="0.2">
      <c r="A605">
        <v>7524</v>
      </c>
      <c r="B605" s="106" t="s">
        <v>797</v>
      </c>
      <c r="C605">
        <v>0.05</v>
      </c>
      <c r="D605">
        <v>0.05</v>
      </c>
      <c r="E605">
        <v>0.2</v>
      </c>
      <c r="F605">
        <v>0.05</v>
      </c>
      <c r="G605">
        <v>0.05</v>
      </c>
    </row>
    <row r="606" spans="1:7" x14ac:dyDescent="0.2">
      <c r="A606">
        <v>7525</v>
      </c>
      <c r="B606" s="106" t="s">
        <v>1051</v>
      </c>
      <c r="C606">
        <v>0.05</v>
      </c>
      <c r="D606">
        <v>0.05</v>
      </c>
      <c r="E606">
        <v>0.2</v>
      </c>
      <c r="F606">
        <v>0.05</v>
      </c>
      <c r="G606">
        <v>0.05</v>
      </c>
    </row>
    <row r="607" spans="1:7" x14ac:dyDescent="0.2">
      <c r="A607">
        <v>7532</v>
      </c>
      <c r="B607" s="106" t="s">
        <v>1711</v>
      </c>
      <c r="C607">
        <v>0.05</v>
      </c>
      <c r="D607">
        <v>0.05</v>
      </c>
      <c r="E607" s="106">
        <v>0.2</v>
      </c>
      <c r="F607" s="106">
        <v>0.05</v>
      </c>
      <c r="G607">
        <v>0.05</v>
      </c>
    </row>
    <row r="608" spans="1:7" x14ac:dyDescent="0.2">
      <c r="A608">
        <v>7537</v>
      </c>
      <c r="B608" s="106" t="s">
        <v>2054</v>
      </c>
      <c r="C608">
        <v>0</v>
      </c>
      <c r="D608">
        <v>0</v>
      </c>
      <c r="E608" s="106">
        <v>0</v>
      </c>
      <c r="F608" s="106" t="s">
        <v>155</v>
      </c>
      <c r="G608" s="106">
        <v>0</v>
      </c>
    </row>
    <row r="609" spans="1:7" x14ac:dyDescent="0.2">
      <c r="A609">
        <v>7545</v>
      </c>
      <c r="B609" s="106" t="s">
        <v>1872</v>
      </c>
      <c r="C609">
        <v>0</v>
      </c>
      <c r="D609">
        <v>0.05</v>
      </c>
      <c r="E609">
        <v>0.2</v>
      </c>
      <c r="F609">
        <v>1.9</v>
      </c>
      <c r="G609">
        <v>0.05</v>
      </c>
    </row>
    <row r="610" spans="1:7" x14ac:dyDescent="0.2">
      <c r="A610">
        <v>7550</v>
      </c>
      <c r="B610" s="106" t="s">
        <v>1712</v>
      </c>
      <c r="C610">
        <v>0.05</v>
      </c>
      <c r="D610">
        <v>0.05</v>
      </c>
      <c r="E610">
        <v>0.2</v>
      </c>
      <c r="F610">
        <v>0.05</v>
      </c>
      <c r="G610">
        <v>0.05</v>
      </c>
    </row>
    <row r="611" spans="1:7" x14ac:dyDescent="0.2">
      <c r="A611">
        <v>7552</v>
      </c>
      <c r="B611" s="106" t="s">
        <v>1843</v>
      </c>
      <c r="C611">
        <v>0</v>
      </c>
      <c r="D611">
        <v>0</v>
      </c>
      <c r="E611">
        <v>0</v>
      </c>
      <c r="F611">
        <v>0</v>
      </c>
      <c r="G611">
        <v>0</v>
      </c>
    </row>
    <row r="612" spans="1:7" x14ac:dyDescent="0.2">
      <c r="A612">
        <v>7554</v>
      </c>
      <c r="B612" s="106" t="s">
        <v>1713</v>
      </c>
      <c r="C612">
        <v>0</v>
      </c>
      <c r="D612">
        <v>0</v>
      </c>
      <c r="E612">
        <v>0</v>
      </c>
      <c r="F612">
        <v>0</v>
      </c>
      <c r="G612">
        <v>0</v>
      </c>
    </row>
    <row r="613" spans="1:7" x14ac:dyDescent="0.2">
      <c r="A613">
        <v>7570</v>
      </c>
      <c r="B613" s="106" t="s">
        <v>2008</v>
      </c>
      <c r="C613">
        <v>0</v>
      </c>
      <c r="D613">
        <v>0</v>
      </c>
      <c r="E613">
        <v>0</v>
      </c>
      <c r="F613">
        <v>0</v>
      </c>
      <c r="G613">
        <v>0</v>
      </c>
    </row>
    <row r="614" spans="1:7" x14ac:dyDescent="0.2">
      <c r="A614">
        <v>7581</v>
      </c>
      <c r="B614" s="106" t="s">
        <v>2009</v>
      </c>
      <c r="C614">
        <v>0.05</v>
      </c>
      <c r="D614">
        <v>0</v>
      </c>
      <c r="E614">
        <v>0</v>
      </c>
      <c r="F614">
        <v>0.05</v>
      </c>
      <c r="G614">
        <v>0.05</v>
      </c>
    </row>
    <row r="615" spans="1:7" x14ac:dyDescent="0.2">
      <c r="A615">
        <v>7599</v>
      </c>
      <c r="B615" s="106" t="s">
        <v>1280</v>
      </c>
      <c r="C615">
        <v>0</v>
      </c>
      <c r="D615">
        <v>0</v>
      </c>
      <c r="E615">
        <v>0</v>
      </c>
      <c r="F615">
        <v>0</v>
      </c>
      <c r="G615">
        <v>0</v>
      </c>
    </row>
    <row r="616" spans="1:7" x14ac:dyDescent="0.2">
      <c r="A616">
        <v>7601</v>
      </c>
      <c r="B616" s="106" t="s">
        <v>2134</v>
      </c>
      <c r="C616">
        <v>0.05</v>
      </c>
      <c r="D616">
        <v>0.05</v>
      </c>
      <c r="E616" t="s">
        <v>155</v>
      </c>
      <c r="F616">
        <v>0.05</v>
      </c>
      <c r="G616" t="s">
        <v>155</v>
      </c>
    </row>
    <row r="617" spans="1:7" x14ac:dyDescent="0.2">
      <c r="A617">
        <v>7605</v>
      </c>
      <c r="B617" s="106" t="s">
        <v>2307</v>
      </c>
      <c r="C617">
        <v>0</v>
      </c>
      <c r="D617" t="s">
        <v>155</v>
      </c>
      <c r="E617">
        <v>0</v>
      </c>
      <c r="F617" t="s">
        <v>155</v>
      </c>
      <c r="G617" t="s">
        <v>155</v>
      </c>
    </row>
    <row r="618" spans="1:7" x14ac:dyDescent="0.2">
      <c r="A618">
        <v>7609</v>
      </c>
      <c r="B618" s="106" t="s">
        <v>2308</v>
      </c>
      <c r="C618">
        <v>0</v>
      </c>
      <c r="D618" s="106" t="s">
        <v>155</v>
      </c>
      <c r="E618" t="s">
        <v>155</v>
      </c>
      <c r="F618" s="106">
        <v>0</v>
      </c>
      <c r="G618" s="106" t="s">
        <v>155</v>
      </c>
    </row>
    <row r="619" spans="1:7" x14ac:dyDescent="0.2">
      <c r="A619">
        <v>7611</v>
      </c>
      <c r="B619" s="106" t="s">
        <v>2027</v>
      </c>
      <c r="C619">
        <v>0</v>
      </c>
      <c r="D619">
        <v>0</v>
      </c>
      <c r="E619">
        <v>0</v>
      </c>
      <c r="F619">
        <v>0</v>
      </c>
      <c r="G619" t="s">
        <v>155</v>
      </c>
    </row>
    <row r="620" spans="1:7" x14ac:dyDescent="0.2">
      <c r="A620">
        <v>7615</v>
      </c>
      <c r="B620" s="106" t="s">
        <v>798</v>
      </c>
      <c r="C620">
        <v>0</v>
      </c>
      <c r="D620">
        <v>0.05</v>
      </c>
      <c r="E620">
        <v>0</v>
      </c>
      <c r="F620">
        <v>0.05</v>
      </c>
      <c r="G620">
        <v>0.05</v>
      </c>
    </row>
    <row r="621" spans="1:7" x14ac:dyDescent="0.2">
      <c r="A621">
        <v>7616</v>
      </c>
      <c r="B621" s="106" t="s">
        <v>799</v>
      </c>
      <c r="C621">
        <v>0.05</v>
      </c>
      <c r="D621" s="106">
        <v>0.05</v>
      </c>
      <c r="E621">
        <v>0.2</v>
      </c>
      <c r="F621">
        <v>0.05</v>
      </c>
      <c r="G621">
        <v>0.05</v>
      </c>
    </row>
    <row r="622" spans="1:7" x14ac:dyDescent="0.2">
      <c r="A622">
        <v>7618</v>
      </c>
      <c r="B622" s="106" t="s">
        <v>1093</v>
      </c>
      <c r="C622">
        <v>0.05</v>
      </c>
      <c r="D622">
        <v>0.05</v>
      </c>
      <c r="E622">
        <v>0.2</v>
      </c>
      <c r="F622">
        <v>0.05</v>
      </c>
      <c r="G622">
        <v>0</v>
      </c>
    </row>
    <row r="623" spans="1:7" x14ac:dyDescent="0.2">
      <c r="A623">
        <v>7628</v>
      </c>
      <c r="B623" s="106" t="s">
        <v>800</v>
      </c>
      <c r="C623">
        <v>0</v>
      </c>
      <c r="D623">
        <v>0</v>
      </c>
      <c r="E623">
        <v>0</v>
      </c>
      <c r="F623">
        <v>0</v>
      </c>
      <c r="G623">
        <v>0</v>
      </c>
    </row>
    <row r="624" spans="1:7" x14ac:dyDescent="0.2">
      <c r="A624">
        <v>7630</v>
      </c>
      <c r="B624" s="106" t="s">
        <v>801</v>
      </c>
      <c r="C624">
        <v>0.1</v>
      </c>
      <c r="D624">
        <v>0.1</v>
      </c>
      <c r="E624">
        <v>0.4</v>
      </c>
      <c r="F624">
        <v>0.1</v>
      </c>
      <c r="G624">
        <v>0.1</v>
      </c>
    </row>
    <row r="625" spans="1:7" x14ac:dyDescent="0.2">
      <c r="A625">
        <v>7637</v>
      </c>
      <c r="B625" s="106" t="s">
        <v>802</v>
      </c>
      <c r="C625">
        <v>0.05</v>
      </c>
      <c r="D625">
        <v>0</v>
      </c>
      <c r="E625">
        <v>0.2</v>
      </c>
      <c r="F625" s="106">
        <v>0</v>
      </c>
      <c r="G625" s="106">
        <v>0.05</v>
      </c>
    </row>
    <row r="626" spans="1:7" x14ac:dyDescent="0.2">
      <c r="A626">
        <v>7640</v>
      </c>
      <c r="B626" s="106" t="s">
        <v>803</v>
      </c>
      <c r="C626">
        <v>0</v>
      </c>
      <c r="D626">
        <v>0</v>
      </c>
      <c r="E626">
        <v>0</v>
      </c>
      <c r="F626" s="106">
        <v>0</v>
      </c>
      <c r="G626" s="106">
        <v>0</v>
      </c>
    </row>
    <row r="627" spans="1:7" x14ac:dyDescent="0.2">
      <c r="A627">
        <v>7723</v>
      </c>
      <c r="B627" s="106" t="s">
        <v>804</v>
      </c>
      <c r="C627">
        <v>0.05</v>
      </c>
      <c r="D627">
        <v>0.05</v>
      </c>
      <c r="E627">
        <v>0.2</v>
      </c>
      <c r="F627">
        <v>0.05</v>
      </c>
      <c r="G627">
        <v>0.05</v>
      </c>
    </row>
    <row r="628" spans="1:7" x14ac:dyDescent="0.2">
      <c r="A628">
        <v>7725</v>
      </c>
      <c r="B628" s="106" t="s">
        <v>2309</v>
      </c>
      <c r="C628">
        <v>0</v>
      </c>
      <c r="D628" t="s">
        <v>155</v>
      </c>
      <c r="E628">
        <v>0</v>
      </c>
      <c r="F628" t="s">
        <v>155</v>
      </c>
      <c r="G628" t="s">
        <v>155</v>
      </c>
    </row>
    <row r="629" spans="1:7" x14ac:dyDescent="0.2">
      <c r="A629">
        <v>7727</v>
      </c>
      <c r="B629" s="106" t="s">
        <v>1052</v>
      </c>
      <c r="C629">
        <v>0</v>
      </c>
      <c r="D629">
        <v>0</v>
      </c>
      <c r="E629">
        <v>0</v>
      </c>
      <c r="F629">
        <v>0</v>
      </c>
      <c r="G629">
        <v>0</v>
      </c>
    </row>
    <row r="630" spans="1:7" x14ac:dyDescent="0.2">
      <c r="A630">
        <v>7729</v>
      </c>
      <c r="B630" s="106" t="s">
        <v>544</v>
      </c>
      <c r="C630">
        <v>0</v>
      </c>
      <c r="D630" s="106">
        <v>0.1</v>
      </c>
      <c r="E630" t="s">
        <v>155</v>
      </c>
      <c r="F630" t="s">
        <v>155</v>
      </c>
      <c r="G630">
        <v>0</v>
      </c>
    </row>
    <row r="631" spans="1:7" x14ac:dyDescent="0.2">
      <c r="A631">
        <v>7733</v>
      </c>
      <c r="B631" s="106" t="s">
        <v>805</v>
      </c>
      <c r="C631">
        <v>0.05</v>
      </c>
      <c r="D631" s="106">
        <v>0.05</v>
      </c>
      <c r="E631" s="106">
        <v>0.2</v>
      </c>
      <c r="F631" s="106">
        <v>0.05</v>
      </c>
      <c r="G631" s="106">
        <v>0</v>
      </c>
    </row>
    <row r="632" spans="1:7" x14ac:dyDescent="0.2">
      <c r="A632">
        <v>7734</v>
      </c>
      <c r="B632" s="106" t="s">
        <v>1343</v>
      </c>
      <c r="C632">
        <v>0</v>
      </c>
      <c r="D632" s="106">
        <v>0</v>
      </c>
      <c r="E632" s="106">
        <v>0</v>
      </c>
      <c r="F632" s="106">
        <v>0</v>
      </c>
      <c r="G632" s="106">
        <v>0</v>
      </c>
    </row>
    <row r="633" spans="1:7" x14ac:dyDescent="0.2">
      <c r="A633">
        <v>7743</v>
      </c>
      <c r="B633" s="106" t="s">
        <v>1714</v>
      </c>
      <c r="C633">
        <v>0</v>
      </c>
      <c r="D633">
        <v>0</v>
      </c>
      <c r="E633" s="106">
        <v>0</v>
      </c>
      <c r="F633">
        <v>0</v>
      </c>
      <c r="G633" s="106">
        <v>0</v>
      </c>
    </row>
    <row r="634" spans="1:7" x14ac:dyDescent="0.2">
      <c r="A634">
        <v>7752</v>
      </c>
      <c r="B634" s="106" t="s">
        <v>806</v>
      </c>
      <c r="C634">
        <v>0.05</v>
      </c>
      <c r="D634">
        <v>0.05</v>
      </c>
      <c r="E634">
        <v>0.2</v>
      </c>
      <c r="F634">
        <v>0.05</v>
      </c>
      <c r="G634">
        <v>0.05</v>
      </c>
    </row>
    <row r="635" spans="1:7" x14ac:dyDescent="0.2">
      <c r="A635">
        <v>7769</v>
      </c>
      <c r="B635" s="106" t="s">
        <v>1933</v>
      </c>
      <c r="C635">
        <v>0</v>
      </c>
      <c r="D635">
        <v>0</v>
      </c>
      <c r="E635">
        <v>0</v>
      </c>
      <c r="F635">
        <v>0</v>
      </c>
      <c r="G635">
        <v>0</v>
      </c>
    </row>
    <row r="636" spans="1:7" x14ac:dyDescent="0.2">
      <c r="A636">
        <v>7782</v>
      </c>
      <c r="B636" s="106" t="s">
        <v>2028</v>
      </c>
      <c r="C636">
        <v>0</v>
      </c>
      <c r="D636" s="106">
        <v>0</v>
      </c>
      <c r="E636" s="106">
        <v>0</v>
      </c>
      <c r="F636" s="106">
        <v>0</v>
      </c>
      <c r="G636" s="106" t="s">
        <v>155</v>
      </c>
    </row>
    <row r="637" spans="1:7" x14ac:dyDescent="0.2">
      <c r="A637">
        <v>7811</v>
      </c>
      <c r="B637" s="106" t="s">
        <v>1715</v>
      </c>
      <c r="C637">
        <v>0.05</v>
      </c>
      <c r="D637" s="106">
        <v>0</v>
      </c>
      <c r="E637" s="106">
        <v>0</v>
      </c>
      <c r="F637" s="106">
        <v>0</v>
      </c>
      <c r="G637" s="106">
        <v>0</v>
      </c>
    </row>
    <row r="638" spans="1:7" x14ac:dyDescent="0.2">
      <c r="A638">
        <v>7817</v>
      </c>
      <c r="B638" s="106" t="s">
        <v>1934</v>
      </c>
      <c r="C638">
        <v>0</v>
      </c>
      <c r="D638">
        <v>0</v>
      </c>
      <c r="E638">
        <v>0</v>
      </c>
      <c r="F638">
        <v>0</v>
      </c>
      <c r="G638">
        <v>0</v>
      </c>
    </row>
    <row r="639" spans="1:7" x14ac:dyDescent="0.2">
      <c r="A639">
        <v>7819</v>
      </c>
      <c r="B639" s="106" t="s">
        <v>1153</v>
      </c>
      <c r="C639">
        <v>0</v>
      </c>
      <c r="D639">
        <v>0</v>
      </c>
      <c r="E639">
        <v>0</v>
      </c>
      <c r="F639">
        <v>0</v>
      </c>
      <c r="G639">
        <v>0</v>
      </c>
    </row>
    <row r="640" spans="1:7" x14ac:dyDescent="0.2">
      <c r="A640">
        <v>7821</v>
      </c>
      <c r="B640" s="106" t="s">
        <v>1586</v>
      </c>
      <c r="C640">
        <v>0</v>
      </c>
      <c r="D640">
        <v>0</v>
      </c>
      <c r="E640">
        <v>0</v>
      </c>
      <c r="F640">
        <v>0</v>
      </c>
      <c r="G640">
        <v>0</v>
      </c>
    </row>
    <row r="641" spans="1:7" x14ac:dyDescent="0.2">
      <c r="A641">
        <v>7822</v>
      </c>
      <c r="B641" s="106" t="s">
        <v>807</v>
      </c>
      <c r="C641">
        <v>0</v>
      </c>
      <c r="D641">
        <v>0</v>
      </c>
      <c r="E641">
        <v>0</v>
      </c>
      <c r="F641">
        <v>0</v>
      </c>
      <c r="G641">
        <v>0</v>
      </c>
    </row>
    <row r="642" spans="1:7" x14ac:dyDescent="0.2">
      <c r="A642">
        <v>7840</v>
      </c>
      <c r="B642" s="106" t="s">
        <v>808</v>
      </c>
      <c r="C642">
        <v>0</v>
      </c>
      <c r="D642">
        <v>0</v>
      </c>
      <c r="E642" s="106">
        <v>0</v>
      </c>
      <c r="F642" s="106">
        <v>0</v>
      </c>
      <c r="G642" s="106">
        <v>0</v>
      </c>
    </row>
    <row r="643" spans="1:7" x14ac:dyDescent="0.2">
      <c r="A643">
        <v>7844</v>
      </c>
      <c r="B643" s="106" t="s">
        <v>809</v>
      </c>
      <c r="C643">
        <v>0</v>
      </c>
      <c r="D643">
        <v>0</v>
      </c>
      <c r="E643" s="106">
        <v>0</v>
      </c>
      <c r="F643" s="106">
        <v>0</v>
      </c>
      <c r="G643" s="106">
        <v>0</v>
      </c>
    </row>
    <row r="644" spans="1:7" x14ac:dyDescent="0.2">
      <c r="A644">
        <v>7846</v>
      </c>
      <c r="B644" s="106" t="s">
        <v>810</v>
      </c>
      <c r="C644">
        <v>0.1</v>
      </c>
      <c r="D644">
        <v>0.1</v>
      </c>
      <c r="E644">
        <v>0.4</v>
      </c>
      <c r="F644">
        <v>0.1</v>
      </c>
      <c r="G644">
        <v>0.1</v>
      </c>
    </row>
    <row r="645" spans="1:7" x14ac:dyDescent="0.2">
      <c r="A645">
        <v>7856</v>
      </c>
      <c r="B645" s="106" t="s">
        <v>811</v>
      </c>
      <c r="C645">
        <v>0.05</v>
      </c>
      <c r="D645" s="106">
        <v>0.05</v>
      </c>
      <c r="E645">
        <v>0.2</v>
      </c>
      <c r="F645">
        <v>0</v>
      </c>
      <c r="G645">
        <v>0.05</v>
      </c>
    </row>
    <row r="646" spans="1:7" x14ac:dyDescent="0.2">
      <c r="A646">
        <v>7860</v>
      </c>
      <c r="B646" s="106" t="s">
        <v>812</v>
      </c>
      <c r="C646">
        <v>0.05</v>
      </c>
      <c r="D646" s="106">
        <v>0.05</v>
      </c>
      <c r="E646">
        <v>0.2</v>
      </c>
      <c r="F646">
        <v>0.05</v>
      </c>
      <c r="G646">
        <v>0.05</v>
      </c>
    </row>
    <row r="647" spans="1:7" x14ac:dyDescent="0.2">
      <c r="A647">
        <v>7862</v>
      </c>
      <c r="B647" s="106" t="s">
        <v>2029</v>
      </c>
      <c r="C647">
        <v>0</v>
      </c>
      <c r="D647">
        <v>0</v>
      </c>
      <c r="E647">
        <v>0</v>
      </c>
      <c r="F647">
        <v>0</v>
      </c>
      <c r="G647" t="s">
        <v>155</v>
      </c>
    </row>
    <row r="648" spans="1:7" x14ac:dyDescent="0.2">
      <c r="A648">
        <v>7885</v>
      </c>
      <c r="B648" s="106" t="s">
        <v>813</v>
      </c>
      <c r="C648">
        <v>0.05</v>
      </c>
      <c r="D648">
        <v>0.05</v>
      </c>
      <c r="E648">
        <v>0.2</v>
      </c>
      <c r="F648">
        <v>0.05</v>
      </c>
      <c r="G648">
        <v>0.05</v>
      </c>
    </row>
    <row r="649" spans="1:7" x14ac:dyDescent="0.2">
      <c r="A649">
        <v>7898</v>
      </c>
      <c r="B649" s="106" t="s">
        <v>1891</v>
      </c>
      <c r="C649">
        <v>0</v>
      </c>
      <c r="D649">
        <v>0</v>
      </c>
      <c r="E649">
        <v>0</v>
      </c>
      <c r="F649">
        <v>0</v>
      </c>
      <c r="G649">
        <v>0</v>
      </c>
    </row>
    <row r="650" spans="1:7" x14ac:dyDescent="0.2">
      <c r="A650">
        <v>7905</v>
      </c>
      <c r="B650" s="106" t="s">
        <v>1935</v>
      </c>
      <c r="C650">
        <v>0.05</v>
      </c>
      <c r="D650">
        <v>0.05</v>
      </c>
      <c r="E650">
        <v>0.2</v>
      </c>
      <c r="F650">
        <v>0.05</v>
      </c>
      <c r="G650">
        <v>0.05</v>
      </c>
    </row>
    <row r="651" spans="1:7" x14ac:dyDescent="0.2">
      <c r="A651">
        <v>7911</v>
      </c>
      <c r="B651" s="106" t="s">
        <v>814</v>
      </c>
      <c r="C651">
        <v>0.05</v>
      </c>
      <c r="D651">
        <v>0.05</v>
      </c>
      <c r="E651">
        <v>0.2</v>
      </c>
      <c r="F651">
        <v>0.05</v>
      </c>
      <c r="G651">
        <v>0.05</v>
      </c>
    </row>
    <row r="652" spans="1:7" x14ac:dyDescent="0.2">
      <c r="A652">
        <v>7916</v>
      </c>
      <c r="B652" s="106" t="s">
        <v>815</v>
      </c>
      <c r="C652">
        <v>0</v>
      </c>
      <c r="D652">
        <v>0</v>
      </c>
      <c r="E652">
        <v>0</v>
      </c>
      <c r="F652">
        <v>0</v>
      </c>
      <c r="G652">
        <v>0</v>
      </c>
    </row>
    <row r="653" spans="1:7" x14ac:dyDescent="0.2">
      <c r="A653">
        <v>7931</v>
      </c>
      <c r="B653" s="106" t="s">
        <v>2055</v>
      </c>
      <c r="C653">
        <v>0</v>
      </c>
      <c r="D653">
        <v>0</v>
      </c>
      <c r="E653">
        <v>0</v>
      </c>
      <c r="F653" t="s">
        <v>155</v>
      </c>
      <c r="G653" t="s">
        <v>155</v>
      </c>
    </row>
    <row r="654" spans="1:7" x14ac:dyDescent="0.2">
      <c r="A654">
        <v>7937</v>
      </c>
      <c r="B654" s="106" t="s">
        <v>816</v>
      </c>
      <c r="C654">
        <v>0.05</v>
      </c>
      <c r="D654">
        <v>0.05</v>
      </c>
      <c r="E654">
        <v>0.2</v>
      </c>
      <c r="F654">
        <v>0.05</v>
      </c>
      <c r="G654" s="106">
        <v>0.05</v>
      </c>
    </row>
    <row r="655" spans="1:7" x14ac:dyDescent="0.2">
      <c r="A655">
        <v>7947</v>
      </c>
      <c r="B655" s="106" t="s">
        <v>2056</v>
      </c>
      <c r="C655">
        <v>0.15</v>
      </c>
      <c r="D655">
        <v>0.15</v>
      </c>
      <c r="E655" s="106">
        <v>0.6</v>
      </c>
      <c r="F655" t="s">
        <v>155</v>
      </c>
      <c r="G655">
        <v>0.15</v>
      </c>
    </row>
    <row r="656" spans="1:7" x14ac:dyDescent="0.2">
      <c r="A656">
        <v>7949</v>
      </c>
      <c r="B656" s="106" t="s">
        <v>1403</v>
      </c>
      <c r="C656">
        <v>0</v>
      </c>
      <c r="D656">
        <v>0</v>
      </c>
      <c r="E656" s="106">
        <v>0</v>
      </c>
      <c r="F656">
        <v>0</v>
      </c>
      <c r="G656">
        <v>0</v>
      </c>
    </row>
    <row r="657" spans="1:7" x14ac:dyDescent="0.2">
      <c r="A657">
        <v>7951</v>
      </c>
      <c r="B657" s="106" t="s">
        <v>1564</v>
      </c>
      <c r="C657">
        <v>0.1</v>
      </c>
      <c r="D657">
        <v>0.1</v>
      </c>
      <c r="E657">
        <v>0.4</v>
      </c>
      <c r="F657">
        <v>0.1</v>
      </c>
      <c r="G657">
        <v>0.1</v>
      </c>
    </row>
    <row r="658" spans="1:7" x14ac:dyDescent="0.2">
      <c r="A658">
        <v>7962</v>
      </c>
      <c r="B658" s="106" t="s">
        <v>817</v>
      </c>
      <c r="C658">
        <v>0</v>
      </c>
      <c r="D658">
        <v>0</v>
      </c>
      <c r="E658">
        <v>0</v>
      </c>
      <c r="F658">
        <v>0</v>
      </c>
      <c r="G658">
        <v>0</v>
      </c>
    </row>
    <row r="659" spans="1:7" x14ac:dyDescent="0.2">
      <c r="A659">
        <v>7965</v>
      </c>
      <c r="B659" s="106" t="s">
        <v>818</v>
      </c>
      <c r="C659">
        <v>0.05</v>
      </c>
      <c r="D659">
        <v>0.05</v>
      </c>
      <c r="E659">
        <v>0.2</v>
      </c>
      <c r="F659">
        <v>0.05</v>
      </c>
      <c r="G659">
        <v>0.05</v>
      </c>
    </row>
    <row r="660" spans="1:7" x14ac:dyDescent="0.2">
      <c r="A660">
        <v>7966</v>
      </c>
      <c r="B660" s="106" t="s">
        <v>1154</v>
      </c>
      <c r="C660">
        <v>0.05</v>
      </c>
      <c r="D660" s="106">
        <v>0.05</v>
      </c>
      <c r="E660">
        <v>0.2</v>
      </c>
      <c r="F660" s="106">
        <v>0.05</v>
      </c>
      <c r="G660">
        <v>0.05</v>
      </c>
    </row>
    <row r="661" spans="1:7" x14ac:dyDescent="0.2">
      <c r="A661">
        <v>7970</v>
      </c>
      <c r="B661" s="106" t="s">
        <v>2135</v>
      </c>
      <c r="C661">
        <v>0</v>
      </c>
      <c r="D661">
        <v>0</v>
      </c>
      <c r="E661" t="s">
        <v>155</v>
      </c>
      <c r="F661">
        <v>0</v>
      </c>
      <c r="G661" t="s">
        <v>155</v>
      </c>
    </row>
    <row r="662" spans="1:7" x14ac:dyDescent="0.2">
      <c r="A662">
        <v>7976</v>
      </c>
      <c r="B662" s="106" t="s">
        <v>1289</v>
      </c>
      <c r="C662">
        <v>0</v>
      </c>
      <c r="D662">
        <v>0.05</v>
      </c>
      <c r="E662">
        <v>0</v>
      </c>
      <c r="F662">
        <v>0</v>
      </c>
      <c r="G662">
        <v>0</v>
      </c>
    </row>
    <row r="663" spans="1:7" x14ac:dyDescent="0.2">
      <c r="A663">
        <v>7979</v>
      </c>
      <c r="B663" s="106" t="s">
        <v>1634</v>
      </c>
      <c r="C663">
        <v>0</v>
      </c>
      <c r="D663">
        <v>0</v>
      </c>
      <c r="E663">
        <v>0.2</v>
      </c>
      <c r="F663">
        <v>0</v>
      </c>
      <c r="G663">
        <v>0.05</v>
      </c>
    </row>
    <row r="664" spans="1:7" x14ac:dyDescent="0.2">
      <c r="A664">
        <v>7981</v>
      </c>
      <c r="B664" s="106" t="s">
        <v>819</v>
      </c>
      <c r="C664">
        <v>0</v>
      </c>
      <c r="D664">
        <v>0</v>
      </c>
      <c r="E664">
        <v>0</v>
      </c>
      <c r="F664">
        <v>0</v>
      </c>
      <c r="G664">
        <v>0</v>
      </c>
    </row>
    <row r="665" spans="1:7" x14ac:dyDescent="0.2">
      <c r="A665">
        <v>7984</v>
      </c>
      <c r="B665" s="106" t="s">
        <v>820</v>
      </c>
      <c r="C665">
        <v>0.05</v>
      </c>
      <c r="D665" s="106" t="s">
        <v>155</v>
      </c>
      <c r="E665">
        <v>0.2</v>
      </c>
      <c r="F665" s="106" t="s">
        <v>155</v>
      </c>
      <c r="G665" s="106">
        <v>0.05</v>
      </c>
    </row>
    <row r="666" spans="1:7" x14ac:dyDescent="0.2">
      <c r="A666">
        <v>7987</v>
      </c>
      <c r="B666" s="106" t="s">
        <v>1155</v>
      </c>
      <c r="C666">
        <v>0</v>
      </c>
      <c r="D666" s="106">
        <v>0</v>
      </c>
      <c r="E666" s="106">
        <v>0</v>
      </c>
      <c r="F666" s="106">
        <v>0</v>
      </c>
      <c r="G666" s="106">
        <v>0</v>
      </c>
    </row>
    <row r="667" spans="1:7" x14ac:dyDescent="0.2">
      <c r="A667">
        <v>7988</v>
      </c>
      <c r="B667" s="106" t="s">
        <v>821</v>
      </c>
      <c r="C667">
        <v>0.05</v>
      </c>
      <c r="D667">
        <v>0.05</v>
      </c>
      <c r="E667" s="106">
        <v>0.2</v>
      </c>
      <c r="F667">
        <v>0.05</v>
      </c>
      <c r="G667" s="106">
        <v>0.05</v>
      </c>
    </row>
    <row r="668" spans="1:7" x14ac:dyDescent="0.2">
      <c r="A668">
        <v>7999</v>
      </c>
      <c r="B668" s="106" t="s">
        <v>822</v>
      </c>
      <c r="C668">
        <v>0.05</v>
      </c>
      <c r="D668">
        <v>0.05</v>
      </c>
      <c r="E668">
        <v>0.2</v>
      </c>
      <c r="F668">
        <v>0.05</v>
      </c>
      <c r="G668">
        <v>0.05</v>
      </c>
    </row>
    <row r="669" spans="1:7" x14ac:dyDescent="0.2">
      <c r="A669">
        <v>8002</v>
      </c>
      <c r="B669" s="106" t="s">
        <v>27</v>
      </c>
      <c r="C669">
        <v>0</v>
      </c>
      <c r="D669" t="s">
        <v>155</v>
      </c>
      <c r="E669" t="s">
        <v>155</v>
      </c>
      <c r="F669" t="s">
        <v>155</v>
      </c>
      <c r="G669" t="s">
        <v>155</v>
      </c>
    </row>
    <row r="670" spans="1:7" x14ac:dyDescent="0.2">
      <c r="A670">
        <v>8007</v>
      </c>
      <c r="B670" s="106" t="s">
        <v>2010</v>
      </c>
      <c r="C670">
        <v>0</v>
      </c>
      <c r="D670">
        <v>0</v>
      </c>
      <c r="E670">
        <v>0</v>
      </c>
      <c r="F670">
        <v>0</v>
      </c>
      <c r="G670">
        <v>0</v>
      </c>
    </row>
    <row r="671" spans="1:7" x14ac:dyDescent="0.2">
      <c r="A671">
        <v>8008</v>
      </c>
      <c r="B671" s="106" t="s">
        <v>823</v>
      </c>
      <c r="C671">
        <v>0.05</v>
      </c>
      <c r="D671">
        <v>0.05</v>
      </c>
      <c r="E671">
        <v>0.2</v>
      </c>
      <c r="F671" s="106">
        <v>0.05</v>
      </c>
      <c r="G671">
        <v>0.05</v>
      </c>
    </row>
    <row r="672" spans="1:7" x14ac:dyDescent="0.2">
      <c r="A672">
        <v>8011</v>
      </c>
      <c r="B672" s="106" t="s">
        <v>824</v>
      </c>
      <c r="C672">
        <v>0.05</v>
      </c>
      <c r="D672">
        <v>0.05</v>
      </c>
      <c r="E672">
        <v>0.2</v>
      </c>
      <c r="F672">
        <v>0.05</v>
      </c>
      <c r="G672">
        <v>0.05</v>
      </c>
    </row>
    <row r="673" spans="1:7" x14ac:dyDescent="0.2">
      <c r="A673">
        <v>8012</v>
      </c>
      <c r="B673" s="106" t="s">
        <v>1459</v>
      </c>
      <c r="C673">
        <v>0</v>
      </c>
      <c r="D673">
        <v>0</v>
      </c>
      <c r="E673">
        <v>0</v>
      </c>
      <c r="F673" t="s">
        <v>155</v>
      </c>
      <c r="G673" t="s">
        <v>155</v>
      </c>
    </row>
    <row r="674" spans="1:7" x14ac:dyDescent="0.2">
      <c r="A674">
        <v>8014</v>
      </c>
      <c r="B674" s="106" t="s">
        <v>1587</v>
      </c>
      <c r="C674">
        <v>0</v>
      </c>
      <c r="D674">
        <v>0</v>
      </c>
      <c r="E674">
        <v>0</v>
      </c>
      <c r="F674">
        <v>0</v>
      </c>
      <c r="G674">
        <v>0</v>
      </c>
    </row>
    <row r="675" spans="1:7" x14ac:dyDescent="0.2">
      <c r="A675">
        <v>8015</v>
      </c>
      <c r="B675" s="106" t="s">
        <v>825</v>
      </c>
      <c r="C675">
        <v>0.1</v>
      </c>
      <c r="D675" s="106">
        <v>0.1</v>
      </c>
      <c r="E675">
        <v>0.4</v>
      </c>
      <c r="F675" s="106">
        <v>0.1</v>
      </c>
      <c r="G675" s="106">
        <v>0.1</v>
      </c>
    </row>
    <row r="676" spans="1:7" x14ac:dyDescent="0.2">
      <c r="A676">
        <v>8016</v>
      </c>
      <c r="B676" s="106" t="s">
        <v>826</v>
      </c>
      <c r="C676">
        <v>0.05</v>
      </c>
      <c r="D676">
        <v>0.05</v>
      </c>
      <c r="E676">
        <v>0.2</v>
      </c>
      <c r="F676">
        <v>0.05</v>
      </c>
      <c r="G676">
        <v>0.05</v>
      </c>
    </row>
    <row r="677" spans="1:7" x14ac:dyDescent="0.2">
      <c r="A677">
        <v>8028</v>
      </c>
      <c r="B677" s="106" t="s">
        <v>1344</v>
      </c>
      <c r="C677">
        <v>0.05</v>
      </c>
      <c r="D677">
        <v>0.05</v>
      </c>
      <c r="E677">
        <v>0.2</v>
      </c>
      <c r="F677">
        <v>0.05</v>
      </c>
      <c r="G677" s="106">
        <v>0.05</v>
      </c>
    </row>
    <row r="678" spans="1:7" x14ac:dyDescent="0.2">
      <c r="A678">
        <v>8031</v>
      </c>
      <c r="B678" s="106" t="s">
        <v>827</v>
      </c>
      <c r="C678">
        <v>0.05</v>
      </c>
      <c r="D678" s="106">
        <v>0.05</v>
      </c>
      <c r="E678">
        <v>0.2</v>
      </c>
      <c r="F678">
        <v>0.05</v>
      </c>
      <c r="G678" s="106">
        <v>0.05</v>
      </c>
    </row>
    <row r="679" spans="1:7" x14ac:dyDescent="0.2">
      <c r="A679">
        <v>8032</v>
      </c>
      <c r="B679" s="106" t="s">
        <v>1345</v>
      </c>
      <c r="C679">
        <v>0</v>
      </c>
      <c r="D679" s="106">
        <v>0.05</v>
      </c>
      <c r="E679">
        <v>0.2</v>
      </c>
      <c r="F679">
        <v>0.1</v>
      </c>
      <c r="G679">
        <v>0.1</v>
      </c>
    </row>
    <row r="680" spans="1:7" x14ac:dyDescent="0.2">
      <c r="A680">
        <v>8035</v>
      </c>
      <c r="B680" s="106" t="s">
        <v>2057</v>
      </c>
      <c r="C680">
        <v>0.45</v>
      </c>
      <c r="D680">
        <v>0.45</v>
      </c>
      <c r="E680">
        <v>1.8</v>
      </c>
      <c r="F680" t="s">
        <v>155</v>
      </c>
      <c r="G680">
        <v>0.45</v>
      </c>
    </row>
    <row r="681" spans="1:7" x14ac:dyDescent="0.2">
      <c r="A681">
        <v>8038</v>
      </c>
      <c r="B681" s="106" t="s">
        <v>1281</v>
      </c>
      <c r="C681">
        <v>0.05</v>
      </c>
      <c r="D681">
        <v>0.05</v>
      </c>
      <c r="E681">
        <v>0.2</v>
      </c>
      <c r="F681">
        <v>0.05</v>
      </c>
      <c r="G681">
        <v>0.05</v>
      </c>
    </row>
    <row r="682" spans="1:7" x14ac:dyDescent="0.2">
      <c r="A682">
        <v>8050</v>
      </c>
      <c r="B682" s="106" t="s">
        <v>2310</v>
      </c>
      <c r="C682">
        <v>0</v>
      </c>
      <c r="D682" t="s">
        <v>155</v>
      </c>
      <c r="E682" t="s">
        <v>155</v>
      </c>
      <c r="F682" t="s">
        <v>155</v>
      </c>
      <c r="G682" t="s">
        <v>155</v>
      </c>
    </row>
    <row r="683" spans="1:7" x14ac:dyDescent="0.2">
      <c r="A683">
        <v>8051</v>
      </c>
      <c r="B683" s="106" t="s">
        <v>1023</v>
      </c>
      <c r="C683">
        <v>0.05</v>
      </c>
      <c r="D683">
        <v>0.05</v>
      </c>
      <c r="E683">
        <v>0.2</v>
      </c>
      <c r="F683">
        <v>0.05</v>
      </c>
      <c r="G683">
        <v>0.05</v>
      </c>
    </row>
    <row r="684" spans="1:7" x14ac:dyDescent="0.2">
      <c r="A684">
        <v>8058</v>
      </c>
      <c r="B684" s="106" t="s">
        <v>1575</v>
      </c>
      <c r="C684">
        <v>0</v>
      </c>
      <c r="D684">
        <v>0</v>
      </c>
      <c r="E684" s="106" t="s">
        <v>155</v>
      </c>
      <c r="F684" t="s">
        <v>155</v>
      </c>
      <c r="G684">
        <v>0</v>
      </c>
    </row>
    <row r="685" spans="1:7" x14ac:dyDescent="0.2">
      <c r="A685">
        <v>8059</v>
      </c>
      <c r="B685" s="106" t="s">
        <v>828</v>
      </c>
      <c r="C685">
        <v>0</v>
      </c>
      <c r="D685">
        <v>0</v>
      </c>
      <c r="E685">
        <v>0</v>
      </c>
      <c r="F685">
        <v>0</v>
      </c>
      <c r="G685" s="106">
        <v>0</v>
      </c>
    </row>
    <row r="686" spans="1:7" x14ac:dyDescent="0.2">
      <c r="A686">
        <v>8074</v>
      </c>
      <c r="B686" s="106" t="s">
        <v>2136</v>
      </c>
      <c r="C686">
        <v>0</v>
      </c>
      <c r="D686">
        <v>0</v>
      </c>
      <c r="E686" t="s">
        <v>155</v>
      </c>
      <c r="F686">
        <v>0</v>
      </c>
      <c r="G686" t="s">
        <v>155</v>
      </c>
    </row>
    <row r="687" spans="1:7" x14ac:dyDescent="0.2">
      <c r="A687">
        <v>8077</v>
      </c>
      <c r="B687" s="106" t="s">
        <v>829</v>
      </c>
      <c r="C687">
        <v>0</v>
      </c>
      <c r="D687">
        <v>0</v>
      </c>
      <c r="E687">
        <v>0</v>
      </c>
      <c r="F687">
        <v>0</v>
      </c>
      <c r="G687">
        <v>0</v>
      </c>
    </row>
    <row r="688" spans="1:7" x14ac:dyDescent="0.2">
      <c r="A688">
        <v>8079</v>
      </c>
      <c r="B688" s="106" t="s">
        <v>830</v>
      </c>
      <c r="C688">
        <v>0.1</v>
      </c>
      <c r="D688">
        <v>0.1</v>
      </c>
      <c r="E688">
        <v>0.4</v>
      </c>
      <c r="F688">
        <v>0.1</v>
      </c>
      <c r="G688">
        <v>0.1</v>
      </c>
    </row>
    <row r="689" spans="1:7" x14ac:dyDescent="0.2">
      <c r="A689">
        <v>8087</v>
      </c>
      <c r="B689" s="106" t="s">
        <v>1635</v>
      </c>
      <c r="C689">
        <v>0</v>
      </c>
      <c r="D689">
        <v>0</v>
      </c>
      <c r="E689">
        <v>0</v>
      </c>
      <c r="F689">
        <v>0</v>
      </c>
      <c r="G689" s="106">
        <v>0</v>
      </c>
    </row>
    <row r="690" spans="1:7" x14ac:dyDescent="0.2">
      <c r="A690">
        <v>8089</v>
      </c>
      <c r="B690" s="106" t="s">
        <v>831</v>
      </c>
      <c r="C690">
        <v>0.05</v>
      </c>
      <c r="D690">
        <v>0.05</v>
      </c>
      <c r="E690">
        <v>0.2</v>
      </c>
      <c r="F690" s="106">
        <v>0.05</v>
      </c>
      <c r="G690" s="106">
        <v>0.05</v>
      </c>
    </row>
    <row r="691" spans="1:7" x14ac:dyDescent="0.2">
      <c r="A691">
        <v>8093</v>
      </c>
      <c r="B691" s="106" t="s">
        <v>832</v>
      </c>
      <c r="C691">
        <v>0.05</v>
      </c>
      <c r="D691">
        <v>0.05</v>
      </c>
      <c r="E691">
        <v>0.2</v>
      </c>
      <c r="F691">
        <v>0.05</v>
      </c>
      <c r="G691">
        <v>0.05</v>
      </c>
    </row>
    <row r="692" spans="1:7" x14ac:dyDescent="0.2">
      <c r="A692">
        <v>8097</v>
      </c>
      <c r="B692" s="106" t="s">
        <v>2311</v>
      </c>
      <c r="C692">
        <v>0</v>
      </c>
      <c r="D692" t="s">
        <v>155</v>
      </c>
      <c r="E692">
        <v>0.2</v>
      </c>
      <c r="F692" t="s">
        <v>155</v>
      </c>
      <c r="G692">
        <v>0.05</v>
      </c>
    </row>
    <row r="693" spans="1:7" x14ac:dyDescent="0.2">
      <c r="A693">
        <v>8098</v>
      </c>
      <c r="B693" s="106" t="s">
        <v>2058</v>
      </c>
      <c r="C693">
        <v>0</v>
      </c>
      <c r="D693">
        <v>0</v>
      </c>
      <c r="E693">
        <v>0</v>
      </c>
      <c r="F693" t="s">
        <v>155</v>
      </c>
      <c r="G693">
        <v>0.05</v>
      </c>
    </row>
    <row r="694" spans="1:7" x14ac:dyDescent="0.2">
      <c r="A694">
        <v>8101</v>
      </c>
      <c r="B694" s="106" t="s">
        <v>833</v>
      </c>
      <c r="C694">
        <v>0</v>
      </c>
      <c r="D694">
        <v>0</v>
      </c>
      <c r="E694">
        <v>0</v>
      </c>
      <c r="F694">
        <v>0</v>
      </c>
      <c r="G694">
        <v>0</v>
      </c>
    </row>
    <row r="695" spans="1:7" x14ac:dyDescent="0.2">
      <c r="A695">
        <v>8103</v>
      </c>
      <c r="B695" s="106" t="s">
        <v>834</v>
      </c>
      <c r="C695">
        <v>0</v>
      </c>
      <c r="D695">
        <v>0.05</v>
      </c>
      <c r="E695">
        <v>0.2</v>
      </c>
      <c r="F695">
        <v>0.05</v>
      </c>
      <c r="G695">
        <v>0.05</v>
      </c>
    </row>
    <row r="696" spans="1:7" x14ac:dyDescent="0.2">
      <c r="A696">
        <v>8111</v>
      </c>
      <c r="B696" s="106" t="s">
        <v>1716</v>
      </c>
      <c r="C696">
        <v>0</v>
      </c>
      <c r="D696">
        <v>0</v>
      </c>
      <c r="E696">
        <v>0</v>
      </c>
      <c r="F696">
        <v>0</v>
      </c>
      <c r="G696" s="106">
        <v>0</v>
      </c>
    </row>
    <row r="697" spans="1:7" x14ac:dyDescent="0.2">
      <c r="A697">
        <v>8113</v>
      </c>
      <c r="B697" s="106" t="s">
        <v>1588</v>
      </c>
      <c r="C697">
        <v>0</v>
      </c>
      <c r="D697">
        <v>0</v>
      </c>
      <c r="E697">
        <v>0</v>
      </c>
      <c r="F697">
        <v>0</v>
      </c>
      <c r="G697" s="106">
        <v>0</v>
      </c>
    </row>
    <row r="698" spans="1:7" x14ac:dyDescent="0.2">
      <c r="A698">
        <v>8114</v>
      </c>
      <c r="B698" s="106" t="s">
        <v>835</v>
      </c>
      <c r="C698">
        <v>0.55000000000000004</v>
      </c>
      <c r="D698">
        <v>0.05</v>
      </c>
      <c r="E698">
        <v>0.2</v>
      </c>
      <c r="F698">
        <v>0.05</v>
      </c>
      <c r="G698">
        <v>0.05</v>
      </c>
    </row>
    <row r="699" spans="1:7" x14ac:dyDescent="0.2">
      <c r="A699">
        <v>8125</v>
      </c>
      <c r="B699" s="106" t="s">
        <v>2312</v>
      </c>
      <c r="C699">
        <v>0</v>
      </c>
      <c r="D699" t="s">
        <v>155</v>
      </c>
      <c r="E699" t="s">
        <v>155</v>
      </c>
      <c r="F699" t="s">
        <v>155</v>
      </c>
      <c r="G699" t="s">
        <v>155</v>
      </c>
    </row>
    <row r="700" spans="1:7" x14ac:dyDescent="0.2">
      <c r="A700">
        <v>8127</v>
      </c>
      <c r="B700" s="106" t="s">
        <v>2313</v>
      </c>
      <c r="C700">
        <v>0</v>
      </c>
      <c r="D700" t="s">
        <v>155</v>
      </c>
      <c r="E700" t="s">
        <v>155</v>
      </c>
      <c r="F700" t="s">
        <v>155</v>
      </c>
      <c r="G700" t="s">
        <v>155</v>
      </c>
    </row>
    <row r="701" spans="1:7" x14ac:dyDescent="0.2">
      <c r="A701">
        <v>8131</v>
      </c>
      <c r="B701" s="106" t="s">
        <v>1717</v>
      </c>
      <c r="C701">
        <v>0</v>
      </c>
      <c r="D701" s="106">
        <v>0</v>
      </c>
      <c r="E701" s="106">
        <v>0</v>
      </c>
      <c r="F701" s="106">
        <v>0</v>
      </c>
      <c r="G701" s="106">
        <v>0</v>
      </c>
    </row>
    <row r="702" spans="1:7" x14ac:dyDescent="0.2">
      <c r="A702">
        <v>8132</v>
      </c>
      <c r="B702" s="106" t="s">
        <v>836</v>
      </c>
      <c r="C702">
        <v>0.05</v>
      </c>
      <c r="D702" s="106">
        <v>0.05</v>
      </c>
      <c r="E702" s="106">
        <v>0.2</v>
      </c>
      <c r="F702" s="106">
        <v>0.05</v>
      </c>
      <c r="G702" s="106">
        <v>0.05</v>
      </c>
    </row>
    <row r="703" spans="1:7" x14ac:dyDescent="0.2">
      <c r="A703">
        <v>8136</v>
      </c>
      <c r="B703" s="106" t="s">
        <v>1346</v>
      </c>
      <c r="C703">
        <v>0.05</v>
      </c>
      <c r="D703">
        <v>0.05</v>
      </c>
      <c r="E703">
        <v>0.2</v>
      </c>
      <c r="F703">
        <v>0</v>
      </c>
      <c r="G703">
        <v>0</v>
      </c>
    </row>
    <row r="704" spans="1:7" x14ac:dyDescent="0.2">
      <c r="A704">
        <v>8140</v>
      </c>
      <c r="B704" s="106" t="s">
        <v>837</v>
      </c>
      <c r="C704">
        <v>0.05</v>
      </c>
      <c r="D704">
        <v>0.05</v>
      </c>
      <c r="E704">
        <v>0</v>
      </c>
      <c r="F704">
        <v>0</v>
      </c>
      <c r="G704">
        <v>0.05</v>
      </c>
    </row>
    <row r="705" spans="1:7" x14ac:dyDescent="0.2">
      <c r="A705">
        <v>8141</v>
      </c>
      <c r="B705" s="106" t="s">
        <v>838</v>
      </c>
      <c r="C705">
        <v>0</v>
      </c>
      <c r="D705">
        <v>0</v>
      </c>
      <c r="E705">
        <v>0</v>
      </c>
      <c r="F705">
        <v>0</v>
      </c>
      <c r="G705">
        <v>0.05</v>
      </c>
    </row>
    <row r="706" spans="1:7" x14ac:dyDescent="0.2">
      <c r="A706">
        <v>8142</v>
      </c>
      <c r="B706" s="106" t="s">
        <v>839</v>
      </c>
      <c r="C706">
        <v>0.05</v>
      </c>
      <c r="D706">
        <v>0.05</v>
      </c>
      <c r="E706">
        <v>0.2</v>
      </c>
      <c r="F706">
        <v>0.05</v>
      </c>
      <c r="G706">
        <v>0.05</v>
      </c>
    </row>
    <row r="707" spans="1:7" x14ac:dyDescent="0.2">
      <c r="A707">
        <v>8150</v>
      </c>
      <c r="B707" s="106" t="s">
        <v>840</v>
      </c>
      <c r="C707">
        <v>0</v>
      </c>
      <c r="D707">
        <v>0</v>
      </c>
      <c r="E707">
        <v>0</v>
      </c>
      <c r="F707">
        <v>0</v>
      </c>
      <c r="G707">
        <v>0</v>
      </c>
    </row>
    <row r="708" spans="1:7" x14ac:dyDescent="0.2">
      <c r="A708">
        <v>8153</v>
      </c>
      <c r="B708" s="106" t="s">
        <v>841</v>
      </c>
      <c r="C708">
        <v>0.05</v>
      </c>
      <c r="D708">
        <v>0.05</v>
      </c>
      <c r="E708" s="106">
        <v>0.2</v>
      </c>
      <c r="F708" s="106">
        <v>0.05</v>
      </c>
      <c r="G708" s="106">
        <v>0.05</v>
      </c>
    </row>
    <row r="709" spans="1:7" x14ac:dyDescent="0.2">
      <c r="A709">
        <v>8158</v>
      </c>
      <c r="B709" s="106" t="s">
        <v>842</v>
      </c>
      <c r="C709">
        <v>0.05</v>
      </c>
      <c r="D709" s="106">
        <v>0</v>
      </c>
      <c r="E709">
        <v>0.2</v>
      </c>
      <c r="F709" s="106">
        <v>0</v>
      </c>
      <c r="G709" s="106">
        <v>0</v>
      </c>
    </row>
    <row r="710" spans="1:7" x14ac:dyDescent="0.2">
      <c r="A710">
        <v>8160</v>
      </c>
      <c r="B710" s="106" t="s">
        <v>843</v>
      </c>
      <c r="C710">
        <v>0.05</v>
      </c>
      <c r="D710">
        <v>0.05</v>
      </c>
      <c r="E710">
        <v>0.2</v>
      </c>
      <c r="F710" s="106">
        <v>0.05</v>
      </c>
      <c r="G710" s="106">
        <v>0.05</v>
      </c>
    </row>
    <row r="711" spans="1:7" x14ac:dyDescent="0.2">
      <c r="A711">
        <v>8163</v>
      </c>
      <c r="B711" s="106" t="s">
        <v>844</v>
      </c>
      <c r="C711">
        <v>0.05</v>
      </c>
      <c r="D711">
        <v>0.05</v>
      </c>
      <c r="E711">
        <v>0.2</v>
      </c>
      <c r="F711" s="106">
        <v>0.05</v>
      </c>
      <c r="G711">
        <v>0.05</v>
      </c>
    </row>
    <row r="712" spans="1:7" x14ac:dyDescent="0.2">
      <c r="A712">
        <v>8165</v>
      </c>
      <c r="B712" s="106" t="s">
        <v>1936</v>
      </c>
      <c r="C712">
        <v>0</v>
      </c>
      <c r="D712">
        <v>0</v>
      </c>
      <c r="E712">
        <v>0</v>
      </c>
      <c r="F712" s="106">
        <v>0</v>
      </c>
      <c r="G712">
        <v>0</v>
      </c>
    </row>
    <row r="713" spans="1:7" x14ac:dyDescent="0.2">
      <c r="A713">
        <v>8166</v>
      </c>
      <c r="B713" s="106" t="s">
        <v>1610</v>
      </c>
      <c r="C713">
        <v>0.05</v>
      </c>
      <c r="D713">
        <v>0.05</v>
      </c>
      <c r="E713">
        <v>0.2</v>
      </c>
      <c r="F713">
        <v>0</v>
      </c>
      <c r="G713">
        <v>0.05</v>
      </c>
    </row>
    <row r="714" spans="1:7" x14ac:dyDescent="0.2">
      <c r="A714">
        <v>8174</v>
      </c>
      <c r="B714" s="106" t="s">
        <v>1844</v>
      </c>
      <c r="C714">
        <v>0.05</v>
      </c>
      <c r="D714">
        <v>0.05</v>
      </c>
      <c r="E714">
        <v>0.2</v>
      </c>
      <c r="F714">
        <v>0.05</v>
      </c>
      <c r="G714">
        <v>0.05</v>
      </c>
    </row>
    <row r="715" spans="1:7" x14ac:dyDescent="0.2">
      <c r="A715">
        <v>8179</v>
      </c>
      <c r="B715" s="106" t="s">
        <v>845</v>
      </c>
      <c r="C715">
        <v>0.05</v>
      </c>
      <c r="D715">
        <v>0</v>
      </c>
      <c r="E715">
        <v>0</v>
      </c>
      <c r="F715">
        <v>0</v>
      </c>
      <c r="G715">
        <v>0</v>
      </c>
    </row>
    <row r="716" spans="1:7" x14ac:dyDescent="0.2">
      <c r="A716">
        <v>8182</v>
      </c>
      <c r="B716" s="106" t="s">
        <v>846</v>
      </c>
      <c r="C716">
        <v>0.05</v>
      </c>
      <c r="D716">
        <v>0.05</v>
      </c>
      <c r="E716">
        <v>0.2</v>
      </c>
      <c r="F716">
        <v>0.05</v>
      </c>
      <c r="G716">
        <v>0.05</v>
      </c>
    </row>
    <row r="717" spans="1:7" x14ac:dyDescent="0.2">
      <c r="A717">
        <v>8185</v>
      </c>
      <c r="B717" s="106" t="s">
        <v>1193</v>
      </c>
      <c r="C717">
        <v>0.05</v>
      </c>
      <c r="D717">
        <v>0.05</v>
      </c>
      <c r="E717">
        <v>0.2</v>
      </c>
      <c r="F717">
        <v>0.05</v>
      </c>
      <c r="G717">
        <v>0.05</v>
      </c>
    </row>
    <row r="718" spans="1:7" x14ac:dyDescent="0.2">
      <c r="A718">
        <v>8194</v>
      </c>
      <c r="B718" s="106" t="s">
        <v>1404</v>
      </c>
      <c r="C718">
        <v>0.05</v>
      </c>
      <c r="D718">
        <v>0.05</v>
      </c>
      <c r="E718">
        <v>0.2</v>
      </c>
      <c r="F718">
        <v>0.05</v>
      </c>
      <c r="G718">
        <v>0.05</v>
      </c>
    </row>
    <row r="719" spans="1:7" x14ac:dyDescent="0.2">
      <c r="A719">
        <v>8200</v>
      </c>
      <c r="B719" s="106" t="s">
        <v>847</v>
      </c>
      <c r="C719">
        <v>0.05</v>
      </c>
      <c r="D719" s="106">
        <v>0.05</v>
      </c>
      <c r="E719" s="106">
        <v>0.2</v>
      </c>
      <c r="F719" s="106">
        <v>0.05</v>
      </c>
      <c r="G719" s="106">
        <v>0.05</v>
      </c>
    </row>
    <row r="720" spans="1:7" x14ac:dyDescent="0.2">
      <c r="A720">
        <v>8203</v>
      </c>
      <c r="B720" s="106" t="s">
        <v>1325</v>
      </c>
      <c r="C720">
        <v>0</v>
      </c>
      <c r="D720">
        <v>0</v>
      </c>
      <c r="E720">
        <v>0</v>
      </c>
      <c r="F720" s="106">
        <v>0</v>
      </c>
      <c r="G720" s="106">
        <v>0</v>
      </c>
    </row>
    <row r="721" spans="1:7" x14ac:dyDescent="0.2">
      <c r="A721">
        <v>8214</v>
      </c>
      <c r="B721" s="106" t="s">
        <v>1937</v>
      </c>
      <c r="C721">
        <v>0</v>
      </c>
      <c r="D721">
        <v>0</v>
      </c>
      <c r="E721">
        <v>0</v>
      </c>
      <c r="F721">
        <v>0</v>
      </c>
      <c r="G721">
        <v>0</v>
      </c>
    </row>
    <row r="722" spans="1:7" x14ac:dyDescent="0.2">
      <c r="A722">
        <v>8217</v>
      </c>
      <c r="B722" s="106" t="s">
        <v>848</v>
      </c>
      <c r="C722">
        <v>0.05</v>
      </c>
      <c r="D722">
        <v>0.05</v>
      </c>
      <c r="E722">
        <v>0.2</v>
      </c>
      <c r="F722">
        <v>2.0499999999999998</v>
      </c>
      <c r="G722">
        <v>0.05</v>
      </c>
    </row>
    <row r="723" spans="1:7" x14ac:dyDescent="0.2">
      <c r="A723">
        <v>8218</v>
      </c>
      <c r="B723" s="106" t="s">
        <v>1405</v>
      </c>
      <c r="C723">
        <v>0</v>
      </c>
      <c r="D723">
        <v>0</v>
      </c>
      <c r="E723">
        <v>0</v>
      </c>
      <c r="F723">
        <v>0</v>
      </c>
      <c r="G723">
        <v>0</v>
      </c>
    </row>
    <row r="724" spans="1:7" x14ac:dyDescent="0.2">
      <c r="A724">
        <v>8219</v>
      </c>
      <c r="B724" s="106" t="s">
        <v>2314</v>
      </c>
      <c r="C724">
        <v>0</v>
      </c>
      <c r="D724" t="s">
        <v>155</v>
      </c>
      <c r="E724" t="s">
        <v>155</v>
      </c>
      <c r="F724" t="s">
        <v>155</v>
      </c>
      <c r="G724" t="s">
        <v>155</v>
      </c>
    </row>
    <row r="725" spans="1:7" x14ac:dyDescent="0.2">
      <c r="A725">
        <v>8227</v>
      </c>
      <c r="B725" s="106" t="s">
        <v>849</v>
      </c>
      <c r="C725">
        <v>0.15</v>
      </c>
      <c r="D725">
        <v>0</v>
      </c>
      <c r="E725">
        <v>0.6</v>
      </c>
      <c r="F725">
        <v>0.3</v>
      </c>
      <c r="G725">
        <v>0</v>
      </c>
    </row>
    <row r="726" spans="1:7" x14ac:dyDescent="0.2">
      <c r="A726">
        <v>8230</v>
      </c>
      <c r="B726" s="106" t="s">
        <v>850</v>
      </c>
      <c r="C726">
        <v>0.05</v>
      </c>
      <c r="D726">
        <v>0.05</v>
      </c>
      <c r="E726">
        <v>0.2</v>
      </c>
      <c r="F726">
        <v>0.05</v>
      </c>
      <c r="G726">
        <v>0.05</v>
      </c>
    </row>
    <row r="727" spans="1:7" x14ac:dyDescent="0.2">
      <c r="A727">
        <v>8233</v>
      </c>
      <c r="B727" s="106" t="s">
        <v>1282</v>
      </c>
      <c r="C727">
        <v>0</v>
      </c>
      <c r="D727" s="106">
        <v>0.05</v>
      </c>
      <c r="E727">
        <v>0</v>
      </c>
      <c r="F727">
        <v>0.05</v>
      </c>
      <c r="G727">
        <v>0.05</v>
      </c>
    </row>
    <row r="728" spans="1:7" x14ac:dyDescent="0.2">
      <c r="A728">
        <v>8237</v>
      </c>
      <c r="B728" s="106" t="s">
        <v>851</v>
      </c>
      <c r="C728">
        <v>0.05</v>
      </c>
      <c r="D728">
        <v>0.05</v>
      </c>
      <c r="E728">
        <v>0.2</v>
      </c>
      <c r="F728">
        <v>0.05</v>
      </c>
      <c r="G728">
        <v>0.05</v>
      </c>
    </row>
    <row r="729" spans="1:7" x14ac:dyDescent="0.2">
      <c r="A729">
        <v>8244</v>
      </c>
      <c r="B729" s="106" t="s">
        <v>853</v>
      </c>
      <c r="C729">
        <v>0.1</v>
      </c>
      <c r="D729">
        <v>0.1</v>
      </c>
      <c r="E729" s="106">
        <v>0.4</v>
      </c>
      <c r="F729" s="106">
        <v>0.1</v>
      </c>
      <c r="G729" s="106">
        <v>0.1</v>
      </c>
    </row>
    <row r="730" spans="1:7" x14ac:dyDescent="0.2">
      <c r="A730">
        <v>8251</v>
      </c>
      <c r="B730" s="106" t="s">
        <v>1283</v>
      </c>
      <c r="C730">
        <v>0.05</v>
      </c>
      <c r="D730">
        <v>0.05</v>
      </c>
      <c r="E730">
        <v>0.2</v>
      </c>
      <c r="F730" s="106">
        <v>0.05</v>
      </c>
      <c r="G730" s="106">
        <v>0.05</v>
      </c>
    </row>
    <row r="731" spans="1:7" x14ac:dyDescent="0.2">
      <c r="A731">
        <v>8252</v>
      </c>
      <c r="B731" s="106" t="s">
        <v>854</v>
      </c>
      <c r="C731">
        <v>0.05</v>
      </c>
      <c r="D731">
        <v>0.05</v>
      </c>
      <c r="E731">
        <v>0.2</v>
      </c>
      <c r="F731" s="106">
        <v>0.05</v>
      </c>
      <c r="G731" s="106">
        <v>0.05</v>
      </c>
    </row>
    <row r="732" spans="1:7" x14ac:dyDescent="0.2">
      <c r="A732">
        <v>8253</v>
      </c>
      <c r="B732" s="106" t="s">
        <v>527</v>
      </c>
      <c r="C732">
        <v>0.05</v>
      </c>
      <c r="D732" s="106">
        <v>0.05</v>
      </c>
      <c r="E732" s="106">
        <v>0.2</v>
      </c>
      <c r="F732" s="106">
        <v>0.05</v>
      </c>
      <c r="G732">
        <v>0.05</v>
      </c>
    </row>
    <row r="733" spans="1:7" x14ac:dyDescent="0.2">
      <c r="A733">
        <v>8260</v>
      </c>
      <c r="B733" s="106" t="s">
        <v>1636</v>
      </c>
      <c r="C733">
        <v>0</v>
      </c>
      <c r="D733" s="106">
        <v>0</v>
      </c>
      <c r="E733" s="106">
        <v>0</v>
      </c>
      <c r="F733" s="106">
        <v>0</v>
      </c>
      <c r="G733">
        <v>0</v>
      </c>
    </row>
    <row r="734" spans="1:7" x14ac:dyDescent="0.2">
      <c r="A734">
        <v>8267</v>
      </c>
      <c r="B734" s="106" t="s">
        <v>218</v>
      </c>
      <c r="C734">
        <v>0.05</v>
      </c>
      <c r="D734">
        <v>0.05</v>
      </c>
      <c r="E734">
        <v>0.2</v>
      </c>
      <c r="F734">
        <v>0.05</v>
      </c>
      <c r="G734">
        <v>0.05</v>
      </c>
    </row>
    <row r="735" spans="1:7" x14ac:dyDescent="0.2">
      <c r="A735">
        <v>8275</v>
      </c>
      <c r="B735" s="106" t="s">
        <v>855</v>
      </c>
      <c r="C735">
        <v>0.05</v>
      </c>
      <c r="D735">
        <v>0.05</v>
      </c>
      <c r="E735">
        <v>0.2</v>
      </c>
      <c r="F735">
        <v>0.05</v>
      </c>
      <c r="G735">
        <v>0.05</v>
      </c>
    </row>
    <row r="736" spans="1:7" x14ac:dyDescent="0.2">
      <c r="A736">
        <v>8276</v>
      </c>
      <c r="B736" s="106" t="s">
        <v>856</v>
      </c>
      <c r="C736">
        <v>0</v>
      </c>
      <c r="D736" s="106">
        <v>0.05</v>
      </c>
      <c r="E736">
        <v>0.2</v>
      </c>
      <c r="F736">
        <v>0.55000000000000004</v>
      </c>
      <c r="G736" s="106">
        <v>0.05</v>
      </c>
    </row>
    <row r="737" spans="1:7" x14ac:dyDescent="0.2">
      <c r="A737">
        <v>8278</v>
      </c>
      <c r="B737" s="106" t="s">
        <v>857</v>
      </c>
      <c r="C737">
        <v>0</v>
      </c>
      <c r="D737">
        <v>0.05</v>
      </c>
      <c r="E737">
        <v>0.2</v>
      </c>
      <c r="F737">
        <v>0</v>
      </c>
      <c r="G737">
        <v>0</v>
      </c>
    </row>
    <row r="738" spans="1:7" x14ac:dyDescent="0.2">
      <c r="A738">
        <v>8279</v>
      </c>
      <c r="B738" s="106" t="s">
        <v>858</v>
      </c>
      <c r="C738">
        <v>0.1</v>
      </c>
      <c r="D738">
        <v>0.1</v>
      </c>
      <c r="E738" s="106">
        <v>0.4</v>
      </c>
      <c r="F738" s="106">
        <v>0.1</v>
      </c>
      <c r="G738" s="106">
        <v>0.1</v>
      </c>
    </row>
    <row r="739" spans="1:7" x14ac:dyDescent="0.2">
      <c r="A739">
        <v>8281</v>
      </c>
      <c r="B739" s="106" t="s">
        <v>1873</v>
      </c>
      <c r="C739">
        <v>0</v>
      </c>
      <c r="D739">
        <v>0</v>
      </c>
      <c r="E739" s="106">
        <v>0</v>
      </c>
      <c r="F739">
        <v>0</v>
      </c>
      <c r="G739" s="106">
        <v>0</v>
      </c>
    </row>
    <row r="740" spans="1:7" x14ac:dyDescent="0.2">
      <c r="A740">
        <v>8289</v>
      </c>
      <c r="B740" s="106" t="s">
        <v>859</v>
      </c>
      <c r="C740">
        <v>0</v>
      </c>
      <c r="D740">
        <v>0</v>
      </c>
      <c r="E740" s="106">
        <v>0</v>
      </c>
      <c r="F740">
        <v>0</v>
      </c>
      <c r="G740" s="106">
        <v>0</v>
      </c>
    </row>
    <row r="741" spans="1:7" x14ac:dyDescent="0.2">
      <c r="A741">
        <v>8303</v>
      </c>
      <c r="B741" s="106" t="s">
        <v>860</v>
      </c>
      <c r="C741">
        <v>0.05</v>
      </c>
      <c r="D741">
        <v>0.05</v>
      </c>
      <c r="E741">
        <v>0.2</v>
      </c>
      <c r="F741">
        <v>0.05</v>
      </c>
      <c r="G741">
        <v>0.05</v>
      </c>
    </row>
    <row r="742" spans="1:7" x14ac:dyDescent="0.2">
      <c r="A742">
        <v>8309</v>
      </c>
      <c r="B742" s="106" t="s">
        <v>861</v>
      </c>
      <c r="C742">
        <v>0</v>
      </c>
      <c r="D742">
        <v>0</v>
      </c>
      <c r="E742">
        <v>0</v>
      </c>
      <c r="F742">
        <v>0</v>
      </c>
      <c r="G742">
        <v>0</v>
      </c>
    </row>
    <row r="743" spans="1:7" x14ac:dyDescent="0.2">
      <c r="A743">
        <v>8331</v>
      </c>
      <c r="B743" s="106" t="s">
        <v>862</v>
      </c>
      <c r="C743">
        <v>0.05</v>
      </c>
      <c r="D743">
        <v>0.05</v>
      </c>
      <c r="E743">
        <v>0.2</v>
      </c>
      <c r="F743">
        <v>0.05</v>
      </c>
      <c r="G743">
        <v>0.05</v>
      </c>
    </row>
    <row r="744" spans="1:7" x14ac:dyDescent="0.2">
      <c r="A744">
        <v>8337</v>
      </c>
      <c r="B744" s="106" t="s">
        <v>863</v>
      </c>
      <c r="C744">
        <v>0</v>
      </c>
      <c r="D744">
        <v>0</v>
      </c>
      <c r="E744">
        <v>0</v>
      </c>
      <c r="F744">
        <v>0</v>
      </c>
      <c r="G744">
        <v>0</v>
      </c>
    </row>
    <row r="745" spans="1:7" x14ac:dyDescent="0.2">
      <c r="A745">
        <v>8338</v>
      </c>
      <c r="B745" s="106" t="s">
        <v>864</v>
      </c>
      <c r="C745">
        <v>0</v>
      </c>
      <c r="D745" s="106">
        <v>0</v>
      </c>
      <c r="E745">
        <v>0</v>
      </c>
      <c r="F745" s="106">
        <v>0</v>
      </c>
      <c r="G745" s="106">
        <v>0</v>
      </c>
    </row>
    <row r="746" spans="1:7" x14ac:dyDescent="0.2">
      <c r="A746">
        <v>8341</v>
      </c>
      <c r="B746" s="106" t="s">
        <v>865</v>
      </c>
      <c r="C746">
        <v>0</v>
      </c>
      <c r="D746" s="106">
        <v>0.05</v>
      </c>
      <c r="E746">
        <v>0</v>
      </c>
      <c r="F746" s="106">
        <v>0.05</v>
      </c>
      <c r="G746" s="106">
        <v>0.05</v>
      </c>
    </row>
    <row r="747" spans="1:7" x14ac:dyDescent="0.2">
      <c r="A747">
        <v>8342</v>
      </c>
      <c r="B747" s="106" t="s">
        <v>866</v>
      </c>
      <c r="C747">
        <v>0.05</v>
      </c>
      <c r="D747">
        <v>0.05</v>
      </c>
      <c r="E747">
        <v>0.2</v>
      </c>
      <c r="F747">
        <v>0.05</v>
      </c>
      <c r="G747">
        <v>0.05</v>
      </c>
    </row>
    <row r="748" spans="1:7" x14ac:dyDescent="0.2">
      <c r="A748">
        <v>8344</v>
      </c>
      <c r="B748" s="106" t="s">
        <v>867</v>
      </c>
      <c r="C748">
        <v>0.05</v>
      </c>
      <c r="D748">
        <v>0.05</v>
      </c>
      <c r="E748">
        <v>0.2</v>
      </c>
      <c r="F748">
        <v>0.05</v>
      </c>
      <c r="G748">
        <v>0.05</v>
      </c>
    </row>
    <row r="749" spans="1:7" x14ac:dyDescent="0.2">
      <c r="A749">
        <v>8345</v>
      </c>
      <c r="B749" s="106" t="s">
        <v>1938</v>
      </c>
      <c r="C749">
        <v>0.05</v>
      </c>
      <c r="D749" s="106">
        <v>0.05</v>
      </c>
      <c r="E749">
        <v>0</v>
      </c>
      <c r="F749" s="106">
        <v>0</v>
      </c>
      <c r="G749">
        <v>0</v>
      </c>
    </row>
    <row r="750" spans="1:7" x14ac:dyDescent="0.2">
      <c r="A750">
        <v>8346</v>
      </c>
      <c r="B750" s="106" t="s">
        <v>868</v>
      </c>
      <c r="C750">
        <v>0</v>
      </c>
      <c r="D750" s="106">
        <v>0</v>
      </c>
      <c r="E750">
        <v>0</v>
      </c>
      <c r="F750" s="106">
        <v>0</v>
      </c>
      <c r="G750">
        <v>0</v>
      </c>
    </row>
    <row r="751" spans="1:7" x14ac:dyDescent="0.2">
      <c r="A751">
        <v>8349</v>
      </c>
      <c r="B751" s="106" t="s">
        <v>1566</v>
      </c>
      <c r="C751">
        <v>0</v>
      </c>
      <c r="D751" s="106">
        <v>0</v>
      </c>
      <c r="E751">
        <v>0</v>
      </c>
      <c r="F751" s="106">
        <v>0</v>
      </c>
      <c r="G751">
        <v>0</v>
      </c>
    </row>
    <row r="752" spans="1:7" x14ac:dyDescent="0.2">
      <c r="A752">
        <v>8350</v>
      </c>
      <c r="B752" s="106" t="s">
        <v>869</v>
      </c>
      <c r="C752">
        <v>0</v>
      </c>
      <c r="D752">
        <v>0</v>
      </c>
      <c r="E752">
        <v>0</v>
      </c>
      <c r="F752" s="106">
        <v>0</v>
      </c>
      <c r="G752">
        <v>0</v>
      </c>
    </row>
    <row r="753" spans="1:7" x14ac:dyDescent="0.2">
      <c r="A753">
        <v>8355</v>
      </c>
      <c r="B753" s="106" t="s">
        <v>870</v>
      </c>
      <c r="C753">
        <v>0</v>
      </c>
      <c r="D753">
        <v>0</v>
      </c>
      <c r="E753">
        <v>0</v>
      </c>
      <c r="F753" s="106">
        <v>0</v>
      </c>
      <c r="G753" s="106">
        <v>0</v>
      </c>
    </row>
    <row r="754" spans="1:7" x14ac:dyDescent="0.2">
      <c r="A754">
        <v>8359</v>
      </c>
      <c r="B754" s="106" t="s">
        <v>553</v>
      </c>
      <c r="C754">
        <v>0</v>
      </c>
      <c r="D754">
        <v>0</v>
      </c>
      <c r="E754" t="s">
        <v>155</v>
      </c>
      <c r="F754" s="106">
        <v>0</v>
      </c>
      <c r="G754" s="106">
        <v>0</v>
      </c>
    </row>
    <row r="755" spans="1:7" x14ac:dyDescent="0.2">
      <c r="A755">
        <v>8361</v>
      </c>
      <c r="B755" s="106" t="s">
        <v>1718</v>
      </c>
      <c r="C755">
        <v>0</v>
      </c>
      <c r="D755">
        <v>0</v>
      </c>
      <c r="E755" s="106">
        <v>0</v>
      </c>
      <c r="F755">
        <v>0</v>
      </c>
      <c r="G755" s="106">
        <v>0</v>
      </c>
    </row>
    <row r="756" spans="1:7" x14ac:dyDescent="0.2">
      <c r="A756">
        <v>8362</v>
      </c>
      <c r="B756" s="106" t="s">
        <v>871</v>
      </c>
      <c r="C756">
        <v>0.05</v>
      </c>
      <c r="D756">
        <v>0.05</v>
      </c>
      <c r="E756" s="106">
        <v>0.2</v>
      </c>
      <c r="F756">
        <v>0.05</v>
      </c>
      <c r="G756" s="106">
        <v>0.05</v>
      </c>
    </row>
    <row r="757" spans="1:7" x14ac:dyDescent="0.2">
      <c r="A757">
        <v>8363</v>
      </c>
      <c r="B757" s="106" t="s">
        <v>872</v>
      </c>
      <c r="C757">
        <v>0.1</v>
      </c>
      <c r="D757">
        <v>0.1</v>
      </c>
      <c r="E757">
        <v>0.4</v>
      </c>
      <c r="F757" s="106">
        <v>0.1</v>
      </c>
      <c r="G757">
        <v>0.1</v>
      </c>
    </row>
    <row r="758" spans="1:7" x14ac:dyDescent="0.2">
      <c r="A758">
        <v>8364</v>
      </c>
      <c r="B758" s="106" t="s">
        <v>873</v>
      </c>
      <c r="C758">
        <v>0.05</v>
      </c>
      <c r="D758">
        <v>0.05</v>
      </c>
      <c r="E758">
        <v>0.2</v>
      </c>
      <c r="F758">
        <v>0.05</v>
      </c>
      <c r="G758" s="106">
        <v>0.05</v>
      </c>
    </row>
    <row r="759" spans="1:7" x14ac:dyDescent="0.2">
      <c r="A759">
        <v>8365</v>
      </c>
      <c r="B759" s="106" t="s">
        <v>874</v>
      </c>
      <c r="C759">
        <v>0</v>
      </c>
      <c r="D759">
        <v>0</v>
      </c>
      <c r="E759">
        <v>0</v>
      </c>
      <c r="F759">
        <v>0</v>
      </c>
      <c r="G759">
        <v>0</v>
      </c>
    </row>
    <row r="760" spans="1:7" x14ac:dyDescent="0.2">
      <c r="A760">
        <v>8366</v>
      </c>
      <c r="B760" s="106" t="s">
        <v>875</v>
      </c>
      <c r="C760">
        <v>0.05</v>
      </c>
      <c r="D760">
        <v>0.05</v>
      </c>
      <c r="E760">
        <v>0.2</v>
      </c>
      <c r="F760">
        <v>0.05</v>
      </c>
      <c r="G760">
        <v>0.05</v>
      </c>
    </row>
    <row r="761" spans="1:7" x14ac:dyDescent="0.2">
      <c r="A761">
        <v>8367</v>
      </c>
      <c r="B761" s="106" t="s">
        <v>876</v>
      </c>
      <c r="C761">
        <v>0.05</v>
      </c>
      <c r="D761" s="106">
        <v>0.05</v>
      </c>
      <c r="E761" s="106">
        <v>0.2</v>
      </c>
      <c r="F761" s="106">
        <v>0.05</v>
      </c>
      <c r="G761">
        <v>0.05</v>
      </c>
    </row>
    <row r="762" spans="1:7" x14ac:dyDescent="0.2">
      <c r="A762">
        <v>8368</v>
      </c>
      <c r="B762" s="106" t="s">
        <v>2137</v>
      </c>
      <c r="C762">
        <v>0</v>
      </c>
      <c r="D762">
        <v>0</v>
      </c>
      <c r="E762" t="s">
        <v>155</v>
      </c>
      <c r="F762" s="106">
        <v>0</v>
      </c>
      <c r="G762" s="106">
        <v>0</v>
      </c>
    </row>
    <row r="763" spans="1:7" x14ac:dyDescent="0.2">
      <c r="A763">
        <v>8369</v>
      </c>
      <c r="B763" s="106" t="s">
        <v>877</v>
      </c>
      <c r="C763">
        <v>0.1</v>
      </c>
      <c r="D763">
        <v>0.1</v>
      </c>
      <c r="E763">
        <v>0.4</v>
      </c>
      <c r="F763" s="106">
        <v>0.1</v>
      </c>
      <c r="G763" s="106">
        <v>0.1</v>
      </c>
    </row>
    <row r="764" spans="1:7" x14ac:dyDescent="0.2">
      <c r="A764">
        <v>8370</v>
      </c>
      <c r="B764" s="106" t="s">
        <v>878</v>
      </c>
      <c r="C764">
        <v>0.05</v>
      </c>
      <c r="D764">
        <v>0.05</v>
      </c>
      <c r="E764">
        <v>0.2</v>
      </c>
      <c r="F764">
        <v>0.05</v>
      </c>
      <c r="G764" s="106">
        <v>0.05</v>
      </c>
    </row>
    <row r="765" spans="1:7" x14ac:dyDescent="0.2">
      <c r="A765">
        <v>8379</v>
      </c>
      <c r="B765" s="106" t="s">
        <v>1406</v>
      </c>
      <c r="C765">
        <v>0</v>
      </c>
      <c r="D765">
        <v>0</v>
      </c>
      <c r="E765">
        <v>0</v>
      </c>
      <c r="F765">
        <v>0</v>
      </c>
      <c r="G765">
        <v>0</v>
      </c>
    </row>
    <row r="766" spans="1:7" x14ac:dyDescent="0.2">
      <c r="A766">
        <v>8382</v>
      </c>
      <c r="B766" s="106" t="s">
        <v>879</v>
      </c>
      <c r="C766">
        <v>0.05</v>
      </c>
      <c r="D766">
        <v>0.05</v>
      </c>
      <c r="E766">
        <v>0.2</v>
      </c>
      <c r="F766">
        <v>0.05</v>
      </c>
      <c r="G766">
        <v>0.05</v>
      </c>
    </row>
    <row r="767" spans="1:7" x14ac:dyDescent="0.2">
      <c r="A767">
        <v>8383</v>
      </c>
      <c r="B767" s="106" t="s">
        <v>880</v>
      </c>
      <c r="C767">
        <v>0.05</v>
      </c>
      <c r="D767">
        <v>0</v>
      </c>
      <c r="E767">
        <v>0</v>
      </c>
      <c r="F767">
        <v>0</v>
      </c>
      <c r="G767">
        <v>0</v>
      </c>
    </row>
    <row r="768" spans="1:7" x14ac:dyDescent="0.2">
      <c r="A768">
        <v>8385</v>
      </c>
      <c r="B768" s="106" t="s">
        <v>881</v>
      </c>
      <c r="C768">
        <v>0</v>
      </c>
      <c r="D768" t="s">
        <v>155</v>
      </c>
      <c r="E768">
        <v>0</v>
      </c>
      <c r="F768" s="106">
        <v>0</v>
      </c>
      <c r="G768">
        <v>0</v>
      </c>
    </row>
    <row r="769" spans="1:7" x14ac:dyDescent="0.2">
      <c r="A769">
        <v>8387</v>
      </c>
      <c r="B769" s="106" t="s">
        <v>882</v>
      </c>
      <c r="C769">
        <v>0</v>
      </c>
      <c r="D769">
        <v>0</v>
      </c>
      <c r="E769">
        <v>0</v>
      </c>
      <c r="F769" s="106">
        <v>0</v>
      </c>
      <c r="G769">
        <v>0</v>
      </c>
    </row>
    <row r="770" spans="1:7" x14ac:dyDescent="0.2">
      <c r="A770">
        <v>8388</v>
      </c>
      <c r="B770" s="106" t="s">
        <v>2138</v>
      </c>
      <c r="C770">
        <v>0.05</v>
      </c>
      <c r="D770">
        <v>0.05</v>
      </c>
      <c r="E770" s="106" t="s">
        <v>155</v>
      </c>
      <c r="F770" s="106" t="s">
        <v>155</v>
      </c>
      <c r="G770" s="106" t="s">
        <v>155</v>
      </c>
    </row>
    <row r="771" spans="1:7" x14ac:dyDescent="0.2">
      <c r="A771">
        <v>8392</v>
      </c>
      <c r="B771" s="106" t="s">
        <v>1939</v>
      </c>
      <c r="C771">
        <v>0</v>
      </c>
      <c r="D771">
        <v>0</v>
      </c>
      <c r="E771" s="106">
        <v>0</v>
      </c>
      <c r="F771" s="106">
        <v>0</v>
      </c>
      <c r="G771" s="106">
        <v>0</v>
      </c>
    </row>
    <row r="772" spans="1:7" x14ac:dyDescent="0.2">
      <c r="A772">
        <v>8395</v>
      </c>
      <c r="B772" s="106" t="s">
        <v>2315</v>
      </c>
      <c r="C772">
        <v>0</v>
      </c>
      <c r="D772" s="106" t="s">
        <v>155</v>
      </c>
      <c r="E772">
        <v>0</v>
      </c>
      <c r="F772" s="106">
        <v>0</v>
      </c>
      <c r="G772">
        <v>0</v>
      </c>
    </row>
    <row r="773" spans="1:7" x14ac:dyDescent="0.2">
      <c r="A773">
        <v>8397</v>
      </c>
      <c r="B773" s="106" t="s">
        <v>883</v>
      </c>
      <c r="C773">
        <v>0.05</v>
      </c>
      <c r="D773">
        <v>0.05</v>
      </c>
      <c r="E773">
        <v>0.2</v>
      </c>
      <c r="F773">
        <v>0.1</v>
      </c>
      <c r="G773">
        <v>0.1</v>
      </c>
    </row>
    <row r="774" spans="1:7" x14ac:dyDescent="0.2">
      <c r="A774">
        <v>8399</v>
      </c>
      <c r="B774" s="106" t="s">
        <v>884</v>
      </c>
      <c r="C774">
        <v>0</v>
      </c>
      <c r="D774">
        <v>0</v>
      </c>
      <c r="E774">
        <v>0</v>
      </c>
      <c r="F774">
        <v>0</v>
      </c>
      <c r="G774">
        <v>0</v>
      </c>
    </row>
    <row r="775" spans="1:7" x14ac:dyDescent="0.2">
      <c r="A775">
        <v>8410</v>
      </c>
      <c r="B775" s="106" t="s">
        <v>1451</v>
      </c>
      <c r="C775">
        <v>0</v>
      </c>
      <c r="D775">
        <v>0</v>
      </c>
      <c r="E775" t="s">
        <v>155</v>
      </c>
      <c r="F775" t="s">
        <v>155</v>
      </c>
      <c r="G775" t="s">
        <v>155</v>
      </c>
    </row>
    <row r="776" spans="1:7" x14ac:dyDescent="0.2">
      <c r="A776">
        <v>8416</v>
      </c>
      <c r="B776" s="106" t="s">
        <v>885</v>
      </c>
      <c r="C776">
        <v>0</v>
      </c>
      <c r="D776">
        <v>0</v>
      </c>
      <c r="E776">
        <v>0</v>
      </c>
      <c r="F776">
        <v>0</v>
      </c>
      <c r="G776" s="106">
        <v>0</v>
      </c>
    </row>
    <row r="777" spans="1:7" x14ac:dyDescent="0.2">
      <c r="A777">
        <v>8425</v>
      </c>
      <c r="B777" s="106" t="s">
        <v>2316</v>
      </c>
      <c r="C777">
        <v>0.05</v>
      </c>
      <c r="D777" t="s">
        <v>155</v>
      </c>
      <c r="E777">
        <v>0.2</v>
      </c>
      <c r="F777" t="s">
        <v>155</v>
      </c>
      <c r="G777">
        <v>0.05</v>
      </c>
    </row>
    <row r="778" spans="1:7" x14ac:dyDescent="0.2">
      <c r="A778">
        <v>8521</v>
      </c>
      <c r="B778" s="106" t="s">
        <v>1589</v>
      </c>
      <c r="C778">
        <v>0</v>
      </c>
      <c r="D778">
        <v>0</v>
      </c>
      <c r="E778">
        <v>0</v>
      </c>
      <c r="F778">
        <v>0</v>
      </c>
      <c r="G778">
        <v>0</v>
      </c>
    </row>
    <row r="779" spans="1:7" x14ac:dyDescent="0.2">
      <c r="A779">
        <v>8522</v>
      </c>
      <c r="B779" s="106" t="s">
        <v>886</v>
      </c>
      <c r="C779">
        <v>0.1</v>
      </c>
      <c r="D779">
        <v>0.1</v>
      </c>
      <c r="E779">
        <v>0.2</v>
      </c>
      <c r="F779">
        <v>0.1</v>
      </c>
      <c r="G779">
        <v>0.1</v>
      </c>
    </row>
    <row r="780" spans="1:7" x14ac:dyDescent="0.2">
      <c r="A780">
        <v>8530</v>
      </c>
      <c r="B780" s="106" t="s">
        <v>887</v>
      </c>
      <c r="C780">
        <v>0.05</v>
      </c>
      <c r="D780">
        <v>0.05</v>
      </c>
      <c r="E780">
        <v>0.2</v>
      </c>
      <c r="F780">
        <v>0.05</v>
      </c>
      <c r="G780">
        <v>0.05</v>
      </c>
    </row>
    <row r="781" spans="1:7" x14ac:dyDescent="0.2">
      <c r="A781">
        <v>8537</v>
      </c>
      <c r="B781" s="106" t="s">
        <v>888</v>
      </c>
      <c r="C781">
        <v>0.05</v>
      </c>
      <c r="D781">
        <v>0.05</v>
      </c>
      <c r="E781">
        <v>0.2</v>
      </c>
      <c r="F781">
        <v>0.05</v>
      </c>
      <c r="G781">
        <v>0.05</v>
      </c>
    </row>
    <row r="782" spans="1:7" x14ac:dyDescent="0.2">
      <c r="A782">
        <v>8541</v>
      </c>
      <c r="B782" s="106" t="s">
        <v>1347</v>
      </c>
      <c r="C782">
        <v>0.05</v>
      </c>
      <c r="D782">
        <v>0.05</v>
      </c>
      <c r="E782">
        <v>0.2</v>
      </c>
      <c r="F782" s="106">
        <v>0.05</v>
      </c>
      <c r="G782" s="106">
        <v>0.05</v>
      </c>
    </row>
    <row r="783" spans="1:7" x14ac:dyDescent="0.2">
      <c r="A783">
        <v>8542</v>
      </c>
      <c r="B783" s="106" t="s">
        <v>889</v>
      </c>
      <c r="C783">
        <v>0.05</v>
      </c>
      <c r="D783">
        <v>0.05</v>
      </c>
      <c r="E783">
        <v>0.2</v>
      </c>
      <c r="F783">
        <v>0.05</v>
      </c>
      <c r="G783">
        <v>0.05</v>
      </c>
    </row>
    <row r="784" spans="1:7" x14ac:dyDescent="0.2">
      <c r="A784">
        <v>8544</v>
      </c>
      <c r="B784" s="106" t="s">
        <v>890</v>
      </c>
      <c r="C784">
        <v>0</v>
      </c>
      <c r="D784">
        <v>0</v>
      </c>
      <c r="E784">
        <v>0</v>
      </c>
      <c r="F784">
        <v>0</v>
      </c>
      <c r="G784">
        <v>0</v>
      </c>
    </row>
    <row r="785" spans="1:7" x14ac:dyDescent="0.2">
      <c r="A785">
        <v>8551</v>
      </c>
      <c r="B785" s="106" t="s">
        <v>891</v>
      </c>
      <c r="C785">
        <v>0.05</v>
      </c>
      <c r="D785">
        <v>0.05</v>
      </c>
      <c r="E785">
        <v>0.2</v>
      </c>
      <c r="F785">
        <v>0.05</v>
      </c>
      <c r="G785">
        <v>0.05</v>
      </c>
    </row>
    <row r="786" spans="1:7" x14ac:dyDescent="0.2">
      <c r="A786">
        <v>8558</v>
      </c>
      <c r="B786" s="106" t="s">
        <v>892</v>
      </c>
      <c r="C786">
        <v>0</v>
      </c>
      <c r="D786">
        <v>0</v>
      </c>
      <c r="E786">
        <v>0</v>
      </c>
      <c r="F786">
        <v>0</v>
      </c>
      <c r="G786">
        <v>0</v>
      </c>
    </row>
    <row r="787" spans="1:7" x14ac:dyDescent="0.2">
      <c r="A787">
        <v>8563</v>
      </c>
      <c r="B787" s="106" t="s">
        <v>893</v>
      </c>
      <c r="C787">
        <v>0</v>
      </c>
      <c r="D787">
        <v>0</v>
      </c>
      <c r="E787">
        <v>0</v>
      </c>
      <c r="F787">
        <v>0</v>
      </c>
      <c r="G787">
        <v>0.05</v>
      </c>
    </row>
    <row r="788" spans="1:7" x14ac:dyDescent="0.2">
      <c r="A788">
        <v>8572</v>
      </c>
      <c r="B788" s="106" t="s">
        <v>1207</v>
      </c>
      <c r="C788">
        <v>0</v>
      </c>
      <c r="D788" t="s">
        <v>155</v>
      </c>
      <c r="E788">
        <v>0</v>
      </c>
      <c r="F788">
        <v>0</v>
      </c>
      <c r="G788" t="s">
        <v>155</v>
      </c>
    </row>
    <row r="789" spans="1:7" x14ac:dyDescent="0.2">
      <c r="A789">
        <v>8589</v>
      </c>
      <c r="B789" s="106" t="s">
        <v>1845</v>
      </c>
      <c r="C789">
        <v>0</v>
      </c>
      <c r="D789">
        <v>0</v>
      </c>
      <c r="E789">
        <v>0</v>
      </c>
      <c r="F789">
        <v>0</v>
      </c>
      <c r="G789">
        <v>0</v>
      </c>
    </row>
    <row r="790" spans="1:7" x14ac:dyDescent="0.2">
      <c r="A790">
        <v>8593</v>
      </c>
      <c r="B790" s="106" t="s">
        <v>221</v>
      </c>
      <c r="C790">
        <v>0.05</v>
      </c>
      <c r="D790">
        <v>0</v>
      </c>
      <c r="E790">
        <v>0</v>
      </c>
      <c r="F790">
        <v>0</v>
      </c>
      <c r="G790">
        <v>0</v>
      </c>
    </row>
    <row r="791" spans="1:7" x14ac:dyDescent="0.2">
      <c r="A791">
        <v>8595</v>
      </c>
      <c r="B791" s="106" t="s">
        <v>1408</v>
      </c>
      <c r="C791">
        <v>0</v>
      </c>
      <c r="D791">
        <v>0</v>
      </c>
      <c r="E791">
        <v>0</v>
      </c>
      <c r="F791">
        <v>0</v>
      </c>
      <c r="G791">
        <v>0</v>
      </c>
    </row>
    <row r="792" spans="1:7" x14ac:dyDescent="0.2">
      <c r="A792">
        <v>8601</v>
      </c>
      <c r="B792" s="106" t="s">
        <v>23</v>
      </c>
      <c r="C792">
        <v>0</v>
      </c>
      <c r="D792">
        <v>0</v>
      </c>
      <c r="E792" t="s">
        <v>155</v>
      </c>
      <c r="F792">
        <v>0</v>
      </c>
      <c r="G792" s="106" t="s">
        <v>155</v>
      </c>
    </row>
    <row r="793" spans="1:7" x14ac:dyDescent="0.2">
      <c r="A793">
        <v>8604</v>
      </c>
      <c r="B793" s="106" t="s">
        <v>438</v>
      </c>
      <c r="C793">
        <v>0</v>
      </c>
      <c r="D793">
        <v>0</v>
      </c>
      <c r="E793">
        <v>0</v>
      </c>
      <c r="F793">
        <v>0</v>
      </c>
      <c r="G793">
        <v>0</v>
      </c>
    </row>
    <row r="794" spans="1:7" x14ac:dyDescent="0.2">
      <c r="A794">
        <v>8613</v>
      </c>
      <c r="B794" s="106" t="s">
        <v>1567</v>
      </c>
      <c r="C794">
        <v>0</v>
      </c>
      <c r="D794">
        <v>0</v>
      </c>
      <c r="E794">
        <v>0</v>
      </c>
      <c r="F794">
        <v>0</v>
      </c>
      <c r="G794">
        <v>0</v>
      </c>
    </row>
    <row r="795" spans="1:7" x14ac:dyDescent="0.2">
      <c r="A795">
        <v>8614</v>
      </c>
      <c r="B795" s="106" t="s">
        <v>2139</v>
      </c>
      <c r="C795">
        <v>0</v>
      </c>
      <c r="D795">
        <v>0</v>
      </c>
      <c r="E795" t="s">
        <v>155</v>
      </c>
      <c r="F795">
        <v>0</v>
      </c>
      <c r="G795">
        <v>0</v>
      </c>
    </row>
    <row r="796" spans="1:7" x14ac:dyDescent="0.2">
      <c r="A796">
        <v>8622</v>
      </c>
      <c r="B796" s="106" t="s">
        <v>2317</v>
      </c>
      <c r="C796">
        <v>0</v>
      </c>
      <c r="D796" t="s">
        <v>155</v>
      </c>
      <c r="E796" s="106">
        <v>0</v>
      </c>
      <c r="F796">
        <v>0</v>
      </c>
      <c r="G796">
        <v>0</v>
      </c>
    </row>
    <row r="797" spans="1:7" x14ac:dyDescent="0.2">
      <c r="A797">
        <v>8624</v>
      </c>
      <c r="B797" s="106" t="s">
        <v>1409</v>
      </c>
      <c r="C797">
        <v>0</v>
      </c>
      <c r="D797">
        <v>0</v>
      </c>
      <c r="E797">
        <v>0</v>
      </c>
      <c r="F797">
        <v>0</v>
      </c>
      <c r="G797">
        <v>0</v>
      </c>
    </row>
    <row r="798" spans="1:7" x14ac:dyDescent="0.2">
      <c r="A798">
        <v>8628</v>
      </c>
      <c r="B798" s="106" t="s">
        <v>894</v>
      </c>
      <c r="C798">
        <v>0.05</v>
      </c>
      <c r="D798">
        <v>0.05</v>
      </c>
      <c r="E798">
        <v>0.2</v>
      </c>
      <c r="F798">
        <v>0.05</v>
      </c>
      <c r="G798">
        <v>0.05</v>
      </c>
    </row>
    <row r="799" spans="1:7" x14ac:dyDescent="0.2">
      <c r="A799">
        <v>8630</v>
      </c>
      <c r="B799" s="106" t="s">
        <v>1940</v>
      </c>
      <c r="C799">
        <v>0.1</v>
      </c>
      <c r="D799">
        <v>0.1</v>
      </c>
      <c r="E799">
        <v>0.4</v>
      </c>
      <c r="F799">
        <v>0.1</v>
      </c>
      <c r="G799">
        <v>0.1</v>
      </c>
    </row>
    <row r="800" spans="1:7" x14ac:dyDescent="0.2">
      <c r="A800">
        <v>8692</v>
      </c>
      <c r="B800" s="106" t="s">
        <v>1185</v>
      </c>
      <c r="C800">
        <v>0</v>
      </c>
      <c r="D800">
        <v>0</v>
      </c>
      <c r="E800">
        <v>0</v>
      </c>
      <c r="F800">
        <v>0</v>
      </c>
      <c r="G800" s="106">
        <v>0</v>
      </c>
    </row>
    <row r="801" spans="1:7" x14ac:dyDescent="0.2">
      <c r="A801">
        <v>8697</v>
      </c>
      <c r="B801" s="106" t="s">
        <v>895</v>
      </c>
      <c r="C801">
        <v>0.05</v>
      </c>
      <c r="D801">
        <v>0.05</v>
      </c>
      <c r="E801">
        <v>0.2</v>
      </c>
      <c r="F801">
        <v>0.05</v>
      </c>
      <c r="G801" s="106">
        <v>0.05</v>
      </c>
    </row>
    <row r="802" spans="1:7" x14ac:dyDescent="0.2">
      <c r="A802">
        <v>8698</v>
      </c>
      <c r="B802" s="106" t="s">
        <v>1719</v>
      </c>
      <c r="C802">
        <v>0</v>
      </c>
      <c r="D802">
        <v>0</v>
      </c>
      <c r="E802">
        <v>0</v>
      </c>
      <c r="F802">
        <v>0</v>
      </c>
      <c r="G802">
        <v>0</v>
      </c>
    </row>
    <row r="803" spans="1:7" x14ac:dyDescent="0.2">
      <c r="A803">
        <v>8707</v>
      </c>
      <c r="B803" s="106" t="s">
        <v>1156</v>
      </c>
      <c r="C803">
        <v>0</v>
      </c>
      <c r="D803">
        <v>0</v>
      </c>
      <c r="E803">
        <v>0</v>
      </c>
      <c r="F803">
        <v>0</v>
      </c>
      <c r="G803" s="106">
        <v>0</v>
      </c>
    </row>
    <row r="804" spans="1:7" x14ac:dyDescent="0.2">
      <c r="A804">
        <v>8708</v>
      </c>
      <c r="B804" s="106" t="s">
        <v>896</v>
      </c>
      <c r="C804">
        <v>0.05</v>
      </c>
      <c r="D804">
        <v>0.05</v>
      </c>
      <c r="E804">
        <v>0.2</v>
      </c>
      <c r="F804">
        <v>0.05</v>
      </c>
      <c r="G804">
        <v>0.05</v>
      </c>
    </row>
    <row r="805" spans="1:7" x14ac:dyDescent="0.2">
      <c r="A805">
        <v>8715</v>
      </c>
      <c r="B805" s="106" t="s">
        <v>1874</v>
      </c>
      <c r="C805">
        <v>0.1</v>
      </c>
      <c r="D805">
        <v>0.1</v>
      </c>
      <c r="E805">
        <v>0.4</v>
      </c>
      <c r="F805">
        <v>0</v>
      </c>
      <c r="G805">
        <v>0</v>
      </c>
    </row>
    <row r="806" spans="1:7" x14ac:dyDescent="0.2">
      <c r="A806">
        <v>8725</v>
      </c>
      <c r="B806" s="106" t="s">
        <v>897</v>
      </c>
      <c r="C806">
        <v>0</v>
      </c>
      <c r="D806">
        <v>0</v>
      </c>
      <c r="E806">
        <v>0</v>
      </c>
      <c r="F806">
        <v>0</v>
      </c>
      <c r="G806">
        <v>0.1</v>
      </c>
    </row>
    <row r="807" spans="1:7" x14ac:dyDescent="0.2">
      <c r="A807">
        <v>8742</v>
      </c>
      <c r="B807" s="106" t="s">
        <v>2140</v>
      </c>
      <c r="C807">
        <v>0</v>
      </c>
      <c r="D807">
        <v>0</v>
      </c>
      <c r="E807" t="s">
        <v>155</v>
      </c>
      <c r="F807" t="s">
        <v>155</v>
      </c>
      <c r="G807" t="s">
        <v>155</v>
      </c>
    </row>
    <row r="808" spans="1:7" x14ac:dyDescent="0.2">
      <c r="A808">
        <v>8750</v>
      </c>
      <c r="B808" s="106" t="s">
        <v>28</v>
      </c>
      <c r="C808">
        <v>0</v>
      </c>
      <c r="D808">
        <v>0</v>
      </c>
      <c r="E808" t="s">
        <v>155</v>
      </c>
      <c r="F808" s="106" t="s">
        <v>155</v>
      </c>
      <c r="G808" s="106">
        <v>0</v>
      </c>
    </row>
    <row r="809" spans="1:7" x14ac:dyDescent="0.2">
      <c r="A809">
        <v>8766</v>
      </c>
      <c r="B809" s="106" t="s">
        <v>1410</v>
      </c>
      <c r="C809">
        <v>0.1</v>
      </c>
      <c r="D809">
        <v>0.1</v>
      </c>
      <c r="E809">
        <v>0.4</v>
      </c>
      <c r="F809">
        <v>0.1</v>
      </c>
      <c r="G809">
        <v>0.1</v>
      </c>
    </row>
    <row r="810" spans="1:7" x14ac:dyDescent="0.2">
      <c r="A810">
        <v>8769</v>
      </c>
      <c r="B810" s="106" t="s">
        <v>1094</v>
      </c>
      <c r="C810">
        <v>0</v>
      </c>
      <c r="D810">
        <v>0</v>
      </c>
      <c r="E810">
        <v>0</v>
      </c>
      <c r="F810">
        <v>0</v>
      </c>
      <c r="G810">
        <v>0</v>
      </c>
    </row>
    <row r="811" spans="1:7" x14ac:dyDescent="0.2">
      <c r="A811">
        <v>8793</v>
      </c>
      <c r="B811" s="106" t="s">
        <v>1941</v>
      </c>
      <c r="C811">
        <v>0</v>
      </c>
      <c r="D811">
        <v>0</v>
      </c>
      <c r="E811">
        <v>0</v>
      </c>
      <c r="F811">
        <v>0</v>
      </c>
      <c r="G811">
        <v>0</v>
      </c>
    </row>
    <row r="812" spans="1:7" x14ac:dyDescent="0.2">
      <c r="A812">
        <v>8795</v>
      </c>
      <c r="B812" s="106" t="s">
        <v>1493</v>
      </c>
      <c r="C812">
        <v>0</v>
      </c>
      <c r="D812">
        <v>0</v>
      </c>
      <c r="E812" t="s">
        <v>155</v>
      </c>
      <c r="F812">
        <v>0</v>
      </c>
      <c r="G812" t="s">
        <v>155</v>
      </c>
    </row>
    <row r="813" spans="1:7" x14ac:dyDescent="0.2">
      <c r="A813">
        <v>8798</v>
      </c>
      <c r="B813" s="106" t="s">
        <v>898</v>
      </c>
      <c r="C813">
        <v>0</v>
      </c>
      <c r="D813">
        <v>0</v>
      </c>
      <c r="E813">
        <v>0</v>
      </c>
      <c r="F813">
        <v>0</v>
      </c>
      <c r="G813">
        <v>0</v>
      </c>
    </row>
    <row r="814" spans="1:7" x14ac:dyDescent="0.2">
      <c r="A814">
        <v>8801</v>
      </c>
      <c r="B814" s="106" t="s">
        <v>1054</v>
      </c>
      <c r="C814">
        <v>0.05</v>
      </c>
      <c r="D814">
        <v>0.05</v>
      </c>
      <c r="E814">
        <v>0.2</v>
      </c>
      <c r="F814">
        <v>0.05</v>
      </c>
      <c r="G814">
        <v>0.05</v>
      </c>
    </row>
    <row r="815" spans="1:7" x14ac:dyDescent="0.2">
      <c r="A815">
        <v>8803</v>
      </c>
      <c r="B815" s="106" t="s">
        <v>899</v>
      </c>
      <c r="C815">
        <v>0.1</v>
      </c>
      <c r="D815">
        <v>0.1</v>
      </c>
      <c r="E815">
        <v>0.4</v>
      </c>
      <c r="F815">
        <v>0.05</v>
      </c>
      <c r="G815">
        <v>0.05</v>
      </c>
    </row>
    <row r="816" spans="1:7" x14ac:dyDescent="0.2">
      <c r="A816">
        <v>8804</v>
      </c>
      <c r="B816" s="106" t="s">
        <v>900</v>
      </c>
      <c r="C816">
        <v>0.05</v>
      </c>
      <c r="D816">
        <v>0.05</v>
      </c>
      <c r="E816">
        <v>0.2</v>
      </c>
      <c r="F816">
        <v>0.05</v>
      </c>
      <c r="G816">
        <v>0.05</v>
      </c>
    </row>
    <row r="817" spans="1:7" x14ac:dyDescent="0.2">
      <c r="A817">
        <v>8806</v>
      </c>
      <c r="B817" s="106" t="s">
        <v>1434</v>
      </c>
      <c r="C817">
        <v>0</v>
      </c>
      <c r="D817" t="s">
        <v>155</v>
      </c>
      <c r="E817">
        <v>0</v>
      </c>
      <c r="F817" t="s">
        <v>155</v>
      </c>
      <c r="G817">
        <v>0</v>
      </c>
    </row>
    <row r="818" spans="1:7" x14ac:dyDescent="0.2">
      <c r="A818">
        <v>8830</v>
      </c>
      <c r="B818" s="106" t="s">
        <v>1348</v>
      </c>
      <c r="C818">
        <v>0.1</v>
      </c>
      <c r="D818">
        <v>0.1</v>
      </c>
      <c r="E818">
        <v>0.4</v>
      </c>
      <c r="F818">
        <v>0.1</v>
      </c>
      <c r="G818">
        <v>0.1</v>
      </c>
    </row>
    <row r="819" spans="1:7" x14ac:dyDescent="0.2">
      <c r="A819">
        <v>8841</v>
      </c>
      <c r="B819" s="106" t="s">
        <v>2141</v>
      </c>
      <c r="C819">
        <v>0</v>
      </c>
      <c r="D819">
        <v>0</v>
      </c>
      <c r="E819" t="s">
        <v>155</v>
      </c>
      <c r="F819" s="106">
        <v>0</v>
      </c>
      <c r="G819" s="106" t="s">
        <v>155</v>
      </c>
    </row>
    <row r="820" spans="1:7" x14ac:dyDescent="0.2">
      <c r="A820">
        <v>8869</v>
      </c>
      <c r="B820" s="106" t="s">
        <v>2318</v>
      </c>
      <c r="C820">
        <v>0</v>
      </c>
      <c r="D820" t="s">
        <v>155</v>
      </c>
      <c r="E820" t="s">
        <v>155</v>
      </c>
      <c r="F820" s="106" t="s">
        <v>155</v>
      </c>
      <c r="G820" s="106" t="s">
        <v>155</v>
      </c>
    </row>
    <row r="821" spans="1:7" x14ac:dyDescent="0.2">
      <c r="A821">
        <v>8892</v>
      </c>
      <c r="B821" s="106" t="s">
        <v>901</v>
      </c>
      <c r="C821">
        <v>0</v>
      </c>
      <c r="D821">
        <v>0</v>
      </c>
      <c r="E821">
        <v>0</v>
      </c>
      <c r="F821">
        <v>0</v>
      </c>
      <c r="G821">
        <v>0.05</v>
      </c>
    </row>
    <row r="822" spans="1:7" x14ac:dyDescent="0.2">
      <c r="A822">
        <v>8904</v>
      </c>
      <c r="B822" s="106" t="s">
        <v>1157</v>
      </c>
      <c r="C822">
        <v>0.05</v>
      </c>
      <c r="D822">
        <v>0</v>
      </c>
      <c r="E822">
        <v>0</v>
      </c>
      <c r="F822">
        <v>0.05</v>
      </c>
      <c r="G822">
        <v>0.05</v>
      </c>
    </row>
    <row r="823" spans="1:7" x14ac:dyDescent="0.2">
      <c r="A823">
        <v>8905</v>
      </c>
      <c r="B823" s="106" t="s">
        <v>1509</v>
      </c>
      <c r="C823">
        <v>0</v>
      </c>
      <c r="D823">
        <v>0</v>
      </c>
      <c r="E823">
        <v>0</v>
      </c>
      <c r="F823">
        <v>0</v>
      </c>
      <c r="G823">
        <v>0</v>
      </c>
    </row>
    <row r="824" spans="1:7" x14ac:dyDescent="0.2">
      <c r="A824">
        <v>8917</v>
      </c>
      <c r="B824" s="106" t="s">
        <v>902</v>
      </c>
      <c r="C824">
        <v>0</v>
      </c>
      <c r="D824">
        <v>0</v>
      </c>
      <c r="E824">
        <v>0</v>
      </c>
      <c r="F824">
        <v>0</v>
      </c>
      <c r="G824">
        <v>0</v>
      </c>
    </row>
    <row r="825" spans="1:7" x14ac:dyDescent="0.2">
      <c r="A825">
        <v>8923</v>
      </c>
      <c r="B825" s="106" t="s">
        <v>2060</v>
      </c>
      <c r="C825">
        <v>0</v>
      </c>
      <c r="D825">
        <v>0</v>
      </c>
      <c r="E825">
        <v>0</v>
      </c>
      <c r="F825" t="s">
        <v>155</v>
      </c>
      <c r="G825">
        <v>0</v>
      </c>
    </row>
    <row r="826" spans="1:7" x14ac:dyDescent="0.2">
      <c r="A826">
        <v>8928</v>
      </c>
      <c r="B826" s="106" t="s">
        <v>903</v>
      </c>
      <c r="C826">
        <v>0</v>
      </c>
      <c r="D826">
        <v>0</v>
      </c>
      <c r="E826">
        <v>0</v>
      </c>
      <c r="F826">
        <v>0</v>
      </c>
      <c r="G826">
        <v>0</v>
      </c>
    </row>
    <row r="827" spans="1:7" x14ac:dyDescent="0.2">
      <c r="A827">
        <v>8999</v>
      </c>
      <c r="B827" s="106" t="s">
        <v>1875</v>
      </c>
      <c r="C827">
        <v>0</v>
      </c>
      <c r="D827">
        <v>0</v>
      </c>
      <c r="E827">
        <v>0</v>
      </c>
      <c r="F827">
        <v>0</v>
      </c>
      <c r="G827">
        <v>0</v>
      </c>
    </row>
    <row r="828" spans="1:7" x14ac:dyDescent="0.2">
      <c r="A828">
        <v>9001</v>
      </c>
      <c r="B828" s="106" t="s">
        <v>904</v>
      </c>
      <c r="C828">
        <v>0.1</v>
      </c>
      <c r="D828">
        <v>0.1</v>
      </c>
      <c r="E828">
        <v>0.4</v>
      </c>
      <c r="F828">
        <v>0.1</v>
      </c>
      <c r="G828">
        <v>0.1</v>
      </c>
    </row>
    <row r="829" spans="1:7" x14ac:dyDescent="0.2">
      <c r="A829">
        <v>9003</v>
      </c>
      <c r="B829" s="106" t="s">
        <v>1470</v>
      </c>
      <c r="C829">
        <v>0</v>
      </c>
      <c r="D829" t="s">
        <v>155</v>
      </c>
      <c r="E829">
        <v>0</v>
      </c>
      <c r="F829" t="s">
        <v>155</v>
      </c>
      <c r="G829">
        <v>0</v>
      </c>
    </row>
    <row r="830" spans="1:7" x14ac:dyDescent="0.2">
      <c r="A830">
        <v>9006</v>
      </c>
      <c r="B830" s="106" t="s">
        <v>2319</v>
      </c>
      <c r="C830">
        <v>0</v>
      </c>
      <c r="D830" t="s">
        <v>155</v>
      </c>
      <c r="E830" t="s">
        <v>155</v>
      </c>
      <c r="F830">
        <v>0</v>
      </c>
      <c r="G830">
        <v>0</v>
      </c>
    </row>
    <row r="831" spans="1:7" x14ac:dyDescent="0.2">
      <c r="A831">
        <v>9007</v>
      </c>
      <c r="B831" s="106" t="s">
        <v>1942</v>
      </c>
      <c r="C831">
        <v>0</v>
      </c>
      <c r="D831">
        <v>0</v>
      </c>
      <c r="E831">
        <v>0</v>
      </c>
      <c r="F831">
        <v>0</v>
      </c>
      <c r="G831">
        <v>0</v>
      </c>
    </row>
    <row r="832" spans="1:7" x14ac:dyDescent="0.2">
      <c r="A832">
        <v>9008</v>
      </c>
      <c r="B832" s="106" t="s">
        <v>2011</v>
      </c>
      <c r="C832">
        <v>0</v>
      </c>
      <c r="D832">
        <v>0</v>
      </c>
      <c r="E832">
        <v>0</v>
      </c>
      <c r="F832">
        <v>0</v>
      </c>
      <c r="G832">
        <v>0</v>
      </c>
    </row>
    <row r="833" spans="1:7" x14ac:dyDescent="0.2">
      <c r="A833">
        <v>9009</v>
      </c>
      <c r="B833" s="106" t="s">
        <v>1943</v>
      </c>
      <c r="C833">
        <v>0.1</v>
      </c>
      <c r="D833">
        <v>0.1</v>
      </c>
      <c r="E833">
        <v>0.4</v>
      </c>
      <c r="F833">
        <v>0.1</v>
      </c>
      <c r="G833">
        <v>0.1</v>
      </c>
    </row>
    <row r="834" spans="1:7" x14ac:dyDescent="0.2">
      <c r="A834">
        <v>9010</v>
      </c>
      <c r="B834" s="106" t="s">
        <v>905</v>
      </c>
      <c r="C834">
        <v>0.1</v>
      </c>
      <c r="D834">
        <v>0.1</v>
      </c>
      <c r="E834">
        <v>0.4</v>
      </c>
      <c r="F834">
        <v>0.1</v>
      </c>
      <c r="G834">
        <v>0.1</v>
      </c>
    </row>
    <row r="835" spans="1:7" x14ac:dyDescent="0.2">
      <c r="A835">
        <v>9014</v>
      </c>
      <c r="B835" s="106" t="s">
        <v>906</v>
      </c>
      <c r="C835">
        <v>0.05</v>
      </c>
      <c r="D835">
        <v>0.05</v>
      </c>
      <c r="E835">
        <v>0.2</v>
      </c>
      <c r="F835">
        <v>0.05</v>
      </c>
      <c r="G835">
        <v>0.05</v>
      </c>
    </row>
    <row r="836" spans="1:7" x14ac:dyDescent="0.2">
      <c r="A836">
        <v>9024</v>
      </c>
      <c r="B836" s="106" t="s">
        <v>2142</v>
      </c>
      <c r="C836">
        <v>0</v>
      </c>
      <c r="D836">
        <v>0</v>
      </c>
      <c r="E836" t="s">
        <v>155</v>
      </c>
      <c r="F836" t="s">
        <v>155</v>
      </c>
      <c r="G836" t="s">
        <v>155</v>
      </c>
    </row>
    <row r="837" spans="1:7" x14ac:dyDescent="0.2">
      <c r="A837">
        <v>9025</v>
      </c>
      <c r="B837" s="106" t="s">
        <v>2061</v>
      </c>
      <c r="C837">
        <v>0</v>
      </c>
      <c r="D837">
        <v>0</v>
      </c>
      <c r="E837">
        <v>0</v>
      </c>
      <c r="F837" t="s">
        <v>155</v>
      </c>
      <c r="G837">
        <v>0</v>
      </c>
    </row>
    <row r="838" spans="1:7" x14ac:dyDescent="0.2">
      <c r="A838">
        <v>9031</v>
      </c>
      <c r="B838" s="106" t="s">
        <v>907</v>
      </c>
      <c r="C838">
        <v>0.05</v>
      </c>
      <c r="D838">
        <v>0.05</v>
      </c>
      <c r="E838" s="106">
        <v>0.2</v>
      </c>
      <c r="F838">
        <v>0.05</v>
      </c>
      <c r="G838">
        <v>0.05</v>
      </c>
    </row>
    <row r="839" spans="1:7" x14ac:dyDescent="0.2">
      <c r="A839">
        <v>9041</v>
      </c>
      <c r="B839" s="106" t="s">
        <v>908</v>
      </c>
      <c r="C839">
        <v>0.1</v>
      </c>
      <c r="D839">
        <v>0</v>
      </c>
      <c r="E839">
        <v>0.2</v>
      </c>
      <c r="F839">
        <v>0</v>
      </c>
      <c r="G839">
        <v>0.05</v>
      </c>
    </row>
    <row r="840" spans="1:7" x14ac:dyDescent="0.2">
      <c r="A840">
        <v>9042</v>
      </c>
      <c r="B840" s="106" t="s">
        <v>909</v>
      </c>
      <c r="C840">
        <v>0</v>
      </c>
      <c r="D840">
        <v>0.05</v>
      </c>
      <c r="E840">
        <v>0.4</v>
      </c>
      <c r="F840">
        <v>0.1</v>
      </c>
      <c r="G840">
        <v>0.1</v>
      </c>
    </row>
    <row r="841" spans="1:7" x14ac:dyDescent="0.2">
      <c r="A841">
        <v>9044</v>
      </c>
      <c r="B841" s="106" t="s">
        <v>1637</v>
      </c>
      <c r="C841">
        <v>0</v>
      </c>
      <c r="D841">
        <v>0</v>
      </c>
      <c r="E841">
        <v>0</v>
      </c>
      <c r="F841">
        <v>0</v>
      </c>
      <c r="G841">
        <v>0</v>
      </c>
    </row>
    <row r="842" spans="1:7" x14ac:dyDescent="0.2">
      <c r="A842">
        <v>9045</v>
      </c>
      <c r="B842" s="106" t="s">
        <v>1720</v>
      </c>
      <c r="C842">
        <v>0.1</v>
      </c>
      <c r="D842">
        <v>0.1</v>
      </c>
      <c r="E842">
        <v>0.4</v>
      </c>
      <c r="F842">
        <v>0.1</v>
      </c>
      <c r="G842">
        <v>0.1</v>
      </c>
    </row>
    <row r="843" spans="1:7" x14ac:dyDescent="0.2">
      <c r="A843">
        <v>9046</v>
      </c>
      <c r="B843" s="106" t="s">
        <v>2030</v>
      </c>
      <c r="C843">
        <v>0</v>
      </c>
      <c r="D843">
        <v>0</v>
      </c>
      <c r="E843">
        <v>0</v>
      </c>
      <c r="F843">
        <v>0</v>
      </c>
      <c r="G843" t="s">
        <v>155</v>
      </c>
    </row>
    <row r="844" spans="1:7" x14ac:dyDescent="0.2">
      <c r="A844">
        <v>9048</v>
      </c>
      <c r="B844" s="106" t="s">
        <v>910</v>
      </c>
      <c r="C844">
        <v>0</v>
      </c>
      <c r="D844">
        <v>0</v>
      </c>
      <c r="E844">
        <v>0</v>
      </c>
      <c r="F844">
        <v>0</v>
      </c>
      <c r="G844">
        <v>0.05</v>
      </c>
    </row>
    <row r="845" spans="1:7" x14ac:dyDescent="0.2">
      <c r="A845">
        <v>9052</v>
      </c>
      <c r="B845" s="106" t="s">
        <v>2143</v>
      </c>
      <c r="C845">
        <v>0</v>
      </c>
      <c r="D845">
        <v>0</v>
      </c>
      <c r="E845" t="s">
        <v>155</v>
      </c>
      <c r="F845" t="s">
        <v>155</v>
      </c>
      <c r="G845">
        <v>0</v>
      </c>
    </row>
    <row r="846" spans="1:7" x14ac:dyDescent="0.2">
      <c r="A846">
        <v>9062</v>
      </c>
      <c r="B846" s="106" t="s">
        <v>1204</v>
      </c>
      <c r="C846">
        <v>0.1</v>
      </c>
      <c r="D846">
        <v>0</v>
      </c>
      <c r="E846">
        <v>0.2</v>
      </c>
      <c r="F846" s="106" t="s">
        <v>155</v>
      </c>
      <c r="G846" s="106">
        <v>0.1</v>
      </c>
    </row>
    <row r="847" spans="1:7" x14ac:dyDescent="0.2">
      <c r="A847">
        <v>9066</v>
      </c>
      <c r="B847" s="106" t="s">
        <v>1944</v>
      </c>
      <c r="C847">
        <v>0</v>
      </c>
      <c r="D847">
        <v>0</v>
      </c>
      <c r="E847">
        <v>0</v>
      </c>
      <c r="F847" s="106">
        <v>0</v>
      </c>
      <c r="G847" s="106">
        <v>0</v>
      </c>
    </row>
    <row r="848" spans="1:7" x14ac:dyDescent="0.2">
      <c r="A848">
        <v>9070</v>
      </c>
      <c r="B848" s="106" t="s">
        <v>911</v>
      </c>
      <c r="C848">
        <v>0.1</v>
      </c>
      <c r="D848">
        <v>0.1</v>
      </c>
      <c r="E848">
        <v>0.4</v>
      </c>
      <c r="F848">
        <v>0.1</v>
      </c>
      <c r="G848">
        <v>0.1</v>
      </c>
    </row>
    <row r="849" spans="1:7" x14ac:dyDescent="0.2">
      <c r="A849">
        <v>9074</v>
      </c>
      <c r="B849" s="106" t="s">
        <v>1350</v>
      </c>
      <c r="C849">
        <v>0</v>
      </c>
      <c r="D849">
        <v>0</v>
      </c>
      <c r="E849">
        <v>0</v>
      </c>
      <c r="F849" s="106">
        <v>0</v>
      </c>
      <c r="G849">
        <v>0</v>
      </c>
    </row>
    <row r="850" spans="1:7" x14ac:dyDescent="0.2">
      <c r="A850">
        <v>9075</v>
      </c>
      <c r="B850" s="106" t="s">
        <v>2320</v>
      </c>
      <c r="C850">
        <v>0</v>
      </c>
      <c r="D850" t="s">
        <v>155</v>
      </c>
      <c r="E850" t="s">
        <v>155</v>
      </c>
      <c r="F850" s="106" t="s">
        <v>155</v>
      </c>
      <c r="G850" t="s">
        <v>155</v>
      </c>
    </row>
    <row r="851" spans="1:7" x14ac:dyDescent="0.2">
      <c r="A851">
        <v>9081</v>
      </c>
      <c r="B851" s="106" t="s">
        <v>1205</v>
      </c>
      <c r="C851">
        <v>0.1</v>
      </c>
      <c r="D851">
        <v>0.1</v>
      </c>
      <c r="E851">
        <v>0.4</v>
      </c>
      <c r="F851">
        <v>0.1</v>
      </c>
      <c r="G851">
        <v>0.1</v>
      </c>
    </row>
    <row r="852" spans="1:7" x14ac:dyDescent="0.2">
      <c r="A852">
        <v>9090</v>
      </c>
      <c r="B852" s="106" t="s">
        <v>913</v>
      </c>
      <c r="C852">
        <v>0.05</v>
      </c>
      <c r="D852">
        <v>0.05</v>
      </c>
      <c r="E852">
        <v>0.2</v>
      </c>
      <c r="F852">
        <v>0.05</v>
      </c>
      <c r="G852">
        <v>0.05</v>
      </c>
    </row>
    <row r="853" spans="1:7" x14ac:dyDescent="0.2">
      <c r="A853">
        <v>9101</v>
      </c>
      <c r="B853" s="106" t="s">
        <v>914</v>
      </c>
      <c r="C853">
        <v>0.05</v>
      </c>
      <c r="D853">
        <v>0.05</v>
      </c>
      <c r="E853">
        <v>0.2</v>
      </c>
      <c r="F853">
        <v>0.05</v>
      </c>
      <c r="G853">
        <v>0.05</v>
      </c>
    </row>
    <row r="854" spans="1:7" x14ac:dyDescent="0.2">
      <c r="A854">
        <v>9104</v>
      </c>
      <c r="B854" s="106" t="s">
        <v>915</v>
      </c>
      <c r="C854">
        <v>0.05</v>
      </c>
      <c r="D854">
        <v>0.05</v>
      </c>
      <c r="E854">
        <v>0.2</v>
      </c>
      <c r="F854">
        <v>0.05</v>
      </c>
      <c r="G854">
        <v>0.05</v>
      </c>
    </row>
    <row r="855" spans="1:7" x14ac:dyDescent="0.2">
      <c r="A855">
        <v>9130</v>
      </c>
      <c r="B855" s="106" t="s">
        <v>916</v>
      </c>
      <c r="C855">
        <v>0</v>
      </c>
      <c r="D855">
        <v>0.05</v>
      </c>
      <c r="E855">
        <v>0.2</v>
      </c>
      <c r="F855">
        <v>0.05</v>
      </c>
      <c r="G855">
        <v>0.05</v>
      </c>
    </row>
    <row r="856" spans="1:7" x14ac:dyDescent="0.2">
      <c r="A856">
        <v>9142</v>
      </c>
      <c r="B856" s="106" t="s">
        <v>917</v>
      </c>
      <c r="C856">
        <v>0.1</v>
      </c>
      <c r="D856">
        <v>0.1</v>
      </c>
      <c r="E856">
        <v>0.4</v>
      </c>
      <c r="F856">
        <v>0.1</v>
      </c>
      <c r="G856">
        <v>0.1</v>
      </c>
    </row>
    <row r="857" spans="1:7" x14ac:dyDescent="0.2">
      <c r="A857">
        <v>9202</v>
      </c>
      <c r="B857" s="106" t="s">
        <v>2062</v>
      </c>
      <c r="C857">
        <v>0</v>
      </c>
      <c r="D857">
        <v>0</v>
      </c>
      <c r="E857">
        <v>0</v>
      </c>
      <c r="F857" s="106" t="s">
        <v>155</v>
      </c>
      <c r="G857" t="s">
        <v>155</v>
      </c>
    </row>
    <row r="858" spans="1:7" x14ac:dyDescent="0.2">
      <c r="A858">
        <v>9232</v>
      </c>
      <c r="B858" s="106" t="s">
        <v>918</v>
      </c>
      <c r="C858">
        <v>0.05</v>
      </c>
      <c r="D858">
        <v>0.05</v>
      </c>
      <c r="E858">
        <v>0.2</v>
      </c>
      <c r="F858" s="106">
        <v>0.05</v>
      </c>
      <c r="G858">
        <v>0.05</v>
      </c>
    </row>
    <row r="859" spans="1:7" x14ac:dyDescent="0.2">
      <c r="A859">
        <v>9260</v>
      </c>
      <c r="B859" s="106" t="s">
        <v>919</v>
      </c>
      <c r="C859">
        <v>0.05</v>
      </c>
      <c r="D859">
        <v>0.1</v>
      </c>
      <c r="E859">
        <v>0.2</v>
      </c>
      <c r="F859">
        <v>0.1</v>
      </c>
      <c r="G859">
        <v>0.05</v>
      </c>
    </row>
    <row r="860" spans="1:7" x14ac:dyDescent="0.2">
      <c r="A860">
        <v>9267</v>
      </c>
      <c r="B860" s="106" t="s">
        <v>920</v>
      </c>
      <c r="C860">
        <v>0.05</v>
      </c>
      <c r="D860" s="106">
        <v>0</v>
      </c>
      <c r="E860">
        <v>0.2</v>
      </c>
      <c r="F860" s="106">
        <v>0.05</v>
      </c>
      <c r="G860">
        <v>0.05</v>
      </c>
    </row>
    <row r="861" spans="1:7" x14ac:dyDescent="0.2">
      <c r="A861">
        <v>9274</v>
      </c>
      <c r="B861" s="106" t="s">
        <v>2321</v>
      </c>
      <c r="C861">
        <v>0</v>
      </c>
      <c r="D861" t="s">
        <v>155</v>
      </c>
      <c r="E861" t="s">
        <v>155</v>
      </c>
      <c r="F861" s="106" t="s">
        <v>155</v>
      </c>
      <c r="G861" t="s">
        <v>155</v>
      </c>
    </row>
    <row r="862" spans="1:7" x14ac:dyDescent="0.2">
      <c r="A862">
        <v>9278</v>
      </c>
      <c r="B862" s="106" t="s">
        <v>1177</v>
      </c>
      <c r="C862">
        <v>0</v>
      </c>
      <c r="D862">
        <v>0</v>
      </c>
      <c r="E862">
        <v>0</v>
      </c>
      <c r="F862">
        <v>0</v>
      </c>
      <c r="G862">
        <v>0</v>
      </c>
    </row>
    <row r="863" spans="1:7" x14ac:dyDescent="0.2">
      <c r="A863">
        <v>9301</v>
      </c>
      <c r="B863" s="106" t="s">
        <v>1411</v>
      </c>
      <c r="C863">
        <v>0</v>
      </c>
      <c r="D863">
        <v>0</v>
      </c>
      <c r="E863">
        <v>0</v>
      </c>
      <c r="F863">
        <v>0</v>
      </c>
      <c r="G863">
        <v>0</v>
      </c>
    </row>
    <row r="864" spans="1:7" x14ac:dyDescent="0.2">
      <c r="A864">
        <v>9308</v>
      </c>
      <c r="B864" s="106" t="s">
        <v>921</v>
      </c>
      <c r="C864">
        <v>0.05</v>
      </c>
      <c r="D864">
        <v>0.05</v>
      </c>
      <c r="E864">
        <v>0.2</v>
      </c>
      <c r="F864">
        <v>0.05</v>
      </c>
      <c r="G864">
        <v>0.05</v>
      </c>
    </row>
    <row r="865" spans="1:7" x14ac:dyDescent="0.2">
      <c r="A865">
        <v>9351</v>
      </c>
      <c r="B865" s="106" t="s">
        <v>2322</v>
      </c>
      <c r="C865">
        <v>0</v>
      </c>
      <c r="D865" t="s">
        <v>155</v>
      </c>
      <c r="E865">
        <v>0</v>
      </c>
      <c r="F865" t="s">
        <v>155</v>
      </c>
      <c r="G865" t="s">
        <v>155</v>
      </c>
    </row>
    <row r="866" spans="1:7" x14ac:dyDescent="0.2">
      <c r="A866">
        <v>9364</v>
      </c>
      <c r="B866" s="106" t="s">
        <v>2063</v>
      </c>
      <c r="C866">
        <v>0</v>
      </c>
      <c r="D866">
        <v>0</v>
      </c>
      <c r="E866">
        <v>0</v>
      </c>
      <c r="F866" t="s">
        <v>155</v>
      </c>
      <c r="G866">
        <v>0</v>
      </c>
    </row>
    <row r="867" spans="1:7" x14ac:dyDescent="0.2">
      <c r="A867">
        <v>9366</v>
      </c>
      <c r="B867" s="106" t="s">
        <v>2323</v>
      </c>
      <c r="C867">
        <v>0</v>
      </c>
      <c r="D867" t="s">
        <v>155</v>
      </c>
      <c r="E867" t="s">
        <v>155</v>
      </c>
      <c r="F867">
        <v>0</v>
      </c>
      <c r="G867" t="s">
        <v>155</v>
      </c>
    </row>
    <row r="868" spans="1:7" x14ac:dyDescent="0.2">
      <c r="A868">
        <v>9368</v>
      </c>
      <c r="B868" s="106" t="s">
        <v>2324</v>
      </c>
      <c r="C868">
        <v>0</v>
      </c>
      <c r="D868" s="106" t="s">
        <v>155</v>
      </c>
      <c r="E868" t="s">
        <v>155</v>
      </c>
      <c r="F868" s="106">
        <v>0</v>
      </c>
      <c r="G868">
        <v>0</v>
      </c>
    </row>
    <row r="869" spans="1:7" x14ac:dyDescent="0.2">
      <c r="A869">
        <v>9369</v>
      </c>
      <c r="B869" s="106" t="s">
        <v>1351</v>
      </c>
      <c r="C869">
        <v>0</v>
      </c>
      <c r="D869" s="106">
        <v>0</v>
      </c>
      <c r="E869">
        <v>0</v>
      </c>
      <c r="F869" s="106">
        <v>0</v>
      </c>
      <c r="G869">
        <v>0</v>
      </c>
    </row>
    <row r="870" spans="1:7" x14ac:dyDescent="0.2">
      <c r="A870">
        <v>9375</v>
      </c>
      <c r="B870" s="106" t="s">
        <v>1639</v>
      </c>
      <c r="C870">
        <v>0.05</v>
      </c>
      <c r="D870" s="106">
        <v>0.05</v>
      </c>
      <c r="E870">
        <v>0.2</v>
      </c>
      <c r="F870" s="106">
        <v>0.05</v>
      </c>
      <c r="G870" s="106">
        <v>0.05</v>
      </c>
    </row>
    <row r="871" spans="1:7" x14ac:dyDescent="0.2">
      <c r="A871">
        <v>9384</v>
      </c>
      <c r="B871" s="106" t="s">
        <v>922</v>
      </c>
      <c r="C871">
        <v>0</v>
      </c>
      <c r="D871">
        <v>0</v>
      </c>
      <c r="E871">
        <v>0</v>
      </c>
      <c r="F871">
        <v>0</v>
      </c>
      <c r="G871">
        <v>0</v>
      </c>
    </row>
    <row r="872" spans="1:7" x14ac:dyDescent="0.2">
      <c r="A872">
        <v>9401</v>
      </c>
      <c r="B872" s="106" t="s">
        <v>923</v>
      </c>
      <c r="C872">
        <v>0</v>
      </c>
      <c r="D872">
        <v>0</v>
      </c>
      <c r="E872">
        <v>0</v>
      </c>
      <c r="F872">
        <v>0</v>
      </c>
      <c r="G872">
        <v>0</v>
      </c>
    </row>
    <row r="873" spans="1:7" x14ac:dyDescent="0.2">
      <c r="A873">
        <v>9404</v>
      </c>
      <c r="B873" s="106" t="s">
        <v>1352</v>
      </c>
      <c r="C873">
        <v>0</v>
      </c>
      <c r="D873">
        <v>0</v>
      </c>
      <c r="E873">
        <v>0</v>
      </c>
      <c r="F873">
        <v>0</v>
      </c>
      <c r="G873">
        <v>0</v>
      </c>
    </row>
    <row r="874" spans="1:7" x14ac:dyDescent="0.2">
      <c r="A874">
        <v>9405</v>
      </c>
      <c r="B874" s="106" t="s">
        <v>1024</v>
      </c>
      <c r="C874">
        <v>0</v>
      </c>
      <c r="D874">
        <v>0</v>
      </c>
      <c r="E874">
        <v>0</v>
      </c>
      <c r="F874" s="106">
        <v>0</v>
      </c>
      <c r="G874">
        <v>0</v>
      </c>
    </row>
    <row r="875" spans="1:7" x14ac:dyDescent="0.2">
      <c r="A875">
        <v>9409</v>
      </c>
      <c r="B875" s="106" t="s">
        <v>924</v>
      </c>
      <c r="C875">
        <v>0</v>
      </c>
      <c r="D875">
        <v>0.05</v>
      </c>
      <c r="E875">
        <v>0.2</v>
      </c>
      <c r="F875" s="106">
        <v>0.05</v>
      </c>
      <c r="G875">
        <v>0.05</v>
      </c>
    </row>
    <row r="876" spans="1:7" x14ac:dyDescent="0.2">
      <c r="A876">
        <v>9412</v>
      </c>
      <c r="B876" s="106" t="s">
        <v>552</v>
      </c>
      <c r="C876">
        <v>0.05</v>
      </c>
      <c r="D876">
        <v>0</v>
      </c>
      <c r="E876">
        <v>0</v>
      </c>
      <c r="F876">
        <v>0</v>
      </c>
      <c r="G876" t="s">
        <v>155</v>
      </c>
    </row>
    <row r="877" spans="1:7" x14ac:dyDescent="0.2">
      <c r="A877">
        <v>9413</v>
      </c>
      <c r="B877" s="106" t="s">
        <v>925</v>
      </c>
      <c r="C877">
        <v>0.05</v>
      </c>
      <c r="D877">
        <v>0.05</v>
      </c>
      <c r="E877">
        <v>0.2</v>
      </c>
      <c r="F877">
        <v>0.05</v>
      </c>
      <c r="G877">
        <v>0.05</v>
      </c>
    </row>
    <row r="878" spans="1:7" x14ac:dyDescent="0.2">
      <c r="A878">
        <v>9414</v>
      </c>
      <c r="B878" s="106" t="s">
        <v>2325</v>
      </c>
      <c r="C878">
        <v>0.05</v>
      </c>
      <c r="D878" t="s">
        <v>155</v>
      </c>
      <c r="E878">
        <v>0.2</v>
      </c>
      <c r="F878">
        <v>0</v>
      </c>
      <c r="G878" t="s">
        <v>155</v>
      </c>
    </row>
    <row r="879" spans="1:7" x14ac:dyDescent="0.2">
      <c r="A879">
        <v>9417</v>
      </c>
      <c r="B879" s="106" t="s">
        <v>2012</v>
      </c>
      <c r="C879">
        <v>0</v>
      </c>
      <c r="D879">
        <v>0</v>
      </c>
      <c r="E879">
        <v>0</v>
      </c>
      <c r="F879">
        <v>0</v>
      </c>
      <c r="G879">
        <v>0</v>
      </c>
    </row>
    <row r="880" spans="1:7" x14ac:dyDescent="0.2">
      <c r="A880">
        <v>9419</v>
      </c>
      <c r="B880" s="106" t="s">
        <v>2013</v>
      </c>
      <c r="C880">
        <v>0</v>
      </c>
      <c r="D880">
        <v>0</v>
      </c>
      <c r="E880">
        <v>0</v>
      </c>
      <c r="F880" s="106">
        <v>0</v>
      </c>
      <c r="G880" s="106">
        <v>0</v>
      </c>
    </row>
    <row r="881" spans="1:7" x14ac:dyDescent="0.2">
      <c r="A881">
        <v>9432</v>
      </c>
      <c r="B881" s="106" t="s">
        <v>2326</v>
      </c>
      <c r="C881">
        <v>0</v>
      </c>
      <c r="D881" t="s">
        <v>155</v>
      </c>
      <c r="E881" s="106" t="s">
        <v>155</v>
      </c>
      <c r="F881" s="106" t="s">
        <v>155</v>
      </c>
      <c r="G881" s="106">
        <v>0</v>
      </c>
    </row>
    <row r="882" spans="1:7" x14ac:dyDescent="0.2">
      <c r="A882">
        <v>9433</v>
      </c>
      <c r="B882" s="106" t="s">
        <v>547</v>
      </c>
      <c r="C882">
        <v>0.1</v>
      </c>
      <c r="D882">
        <v>0.1</v>
      </c>
      <c r="E882" s="106">
        <v>0.4</v>
      </c>
      <c r="F882" s="106">
        <v>0.1</v>
      </c>
      <c r="G882" s="106">
        <v>0.1</v>
      </c>
    </row>
    <row r="883" spans="1:7" x14ac:dyDescent="0.2">
      <c r="A883">
        <v>9437</v>
      </c>
      <c r="B883" s="106" t="s">
        <v>469</v>
      </c>
      <c r="C883">
        <v>0.1</v>
      </c>
      <c r="D883">
        <v>0.1</v>
      </c>
      <c r="E883">
        <v>0.4</v>
      </c>
      <c r="F883">
        <v>0.1</v>
      </c>
      <c r="G883" s="106">
        <v>0.1</v>
      </c>
    </row>
    <row r="884" spans="1:7" x14ac:dyDescent="0.2">
      <c r="A884">
        <v>9438</v>
      </c>
      <c r="B884" s="106" t="s">
        <v>926</v>
      </c>
      <c r="C884">
        <v>0</v>
      </c>
      <c r="D884">
        <v>0</v>
      </c>
      <c r="E884">
        <v>0</v>
      </c>
      <c r="F884">
        <v>0</v>
      </c>
      <c r="G884" s="106">
        <v>0</v>
      </c>
    </row>
    <row r="885" spans="1:7" x14ac:dyDescent="0.2">
      <c r="A885">
        <v>9450</v>
      </c>
      <c r="B885" s="106" t="s">
        <v>927</v>
      </c>
      <c r="C885">
        <v>0.05</v>
      </c>
      <c r="D885">
        <v>0</v>
      </c>
      <c r="E885">
        <v>0</v>
      </c>
      <c r="F885">
        <v>0</v>
      </c>
      <c r="G885" s="106">
        <v>0</v>
      </c>
    </row>
    <row r="886" spans="1:7" x14ac:dyDescent="0.2">
      <c r="A886">
        <v>9470</v>
      </c>
      <c r="B886" s="106" t="s">
        <v>928</v>
      </c>
      <c r="C886">
        <v>0.15</v>
      </c>
      <c r="D886">
        <v>0.15</v>
      </c>
      <c r="E886">
        <v>0.6</v>
      </c>
      <c r="F886">
        <v>0.15</v>
      </c>
      <c r="G886">
        <v>0.15</v>
      </c>
    </row>
    <row r="887" spans="1:7" x14ac:dyDescent="0.2">
      <c r="A887">
        <v>9475</v>
      </c>
      <c r="B887" s="106" t="s">
        <v>1611</v>
      </c>
      <c r="C887">
        <v>0.05</v>
      </c>
      <c r="D887" s="106">
        <v>0</v>
      </c>
      <c r="E887">
        <v>0</v>
      </c>
      <c r="F887" s="106">
        <v>0</v>
      </c>
      <c r="G887" s="106">
        <v>0</v>
      </c>
    </row>
    <row r="888" spans="1:7" x14ac:dyDescent="0.2">
      <c r="A888">
        <v>9503</v>
      </c>
      <c r="B888" s="106" t="s">
        <v>2071</v>
      </c>
      <c r="C888">
        <v>0</v>
      </c>
      <c r="D888" s="106">
        <v>0</v>
      </c>
      <c r="E888" t="s">
        <v>155</v>
      </c>
      <c r="F888" s="106">
        <v>0</v>
      </c>
      <c r="G888" s="106">
        <v>0</v>
      </c>
    </row>
    <row r="889" spans="1:7" x14ac:dyDescent="0.2">
      <c r="A889">
        <v>9504</v>
      </c>
      <c r="B889" s="106" t="s">
        <v>929</v>
      </c>
      <c r="C889">
        <v>0.05</v>
      </c>
      <c r="D889">
        <v>0.05</v>
      </c>
      <c r="E889">
        <v>0.2</v>
      </c>
      <c r="F889">
        <v>0.05</v>
      </c>
      <c r="G889">
        <v>0.05</v>
      </c>
    </row>
    <row r="890" spans="1:7" x14ac:dyDescent="0.2">
      <c r="A890">
        <v>9506</v>
      </c>
      <c r="B890" s="106" t="s">
        <v>1295</v>
      </c>
      <c r="C890">
        <v>0</v>
      </c>
      <c r="D890" t="s">
        <v>155</v>
      </c>
      <c r="E890">
        <v>0</v>
      </c>
      <c r="F890" t="s">
        <v>155</v>
      </c>
      <c r="G890">
        <v>0</v>
      </c>
    </row>
    <row r="891" spans="1:7" x14ac:dyDescent="0.2">
      <c r="A891">
        <v>9519</v>
      </c>
      <c r="B891" s="106" t="s">
        <v>2327</v>
      </c>
      <c r="C891">
        <v>0</v>
      </c>
      <c r="D891" t="s">
        <v>155</v>
      </c>
      <c r="E891">
        <v>0</v>
      </c>
      <c r="F891" t="s">
        <v>155</v>
      </c>
      <c r="G891">
        <v>0</v>
      </c>
    </row>
    <row r="892" spans="1:7" x14ac:dyDescent="0.2">
      <c r="A892">
        <v>9533</v>
      </c>
      <c r="B892" s="106" t="s">
        <v>930</v>
      </c>
      <c r="C892">
        <v>0.1</v>
      </c>
      <c r="D892">
        <v>0.1</v>
      </c>
      <c r="E892">
        <v>0.4</v>
      </c>
      <c r="F892">
        <v>0.1</v>
      </c>
      <c r="G892">
        <v>0.1</v>
      </c>
    </row>
    <row r="893" spans="1:7" x14ac:dyDescent="0.2">
      <c r="A893">
        <v>9534</v>
      </c>
      <c r="B893" s="106" t="s">
        <v>2328</v>
      </c>
      <c r="C893">
        <v>0.05</v>
      </c>
      <c r="D893" t="s">
        <v>155</v>
      </c>
      <c r="E893">
        <v>0.2</v>
      </c>
      <c r="F893" t="s">
        <v>155</v>
      </c>
      <c r="G893">
        <v>0.05</v>
      </c>
    </row>
    <row r="894" spans="1:7" x14ac:dyDescent="0.2">
      <c r="A894">
        <v>9535</v>
      </c>
      <c r="B894" s="106" t="s">
        <v>2329</v>
      </c>
      <c r="C894">
        <v>0</v>
      </c>
      <c r="D894" t="s">
        <v>155</v>
      </c>
      <c r="E894">
        <v>0</v>
      </c>
      <c r="F894">
        <v>0</v>
      </c>
      <c r="G894">
        <v>0</v>
      </c>
    </row>
    <row r="895" spans="1:7" x14ac:dyDescent="0.2">
      <c r="A895">
        <v>9536</v>
      </c>
      <c r="B895" s="106" t="s">
        <v>931</v>
      </c>
      <c r="C895">
        <v>0.05</v>
      </c>
      <c r="D895">
        <v>0.05</v>
      </c>
      <c r="E895">
        <v>0.2</v>
      </c>
      <c r="F895">
        <v>0.05</v>
      </c>
      <c r="G895">
        <v>0.05</v>
      </c>
    </row>
    <row r="896" spans="1:7" x14ac:dyDescent="0.2">
      <c r="A896">
        <v>9543</v>
      </c>
      <c r="B896" s="106" t="s">
        <v>932</v>
      </c>
      <c r="C896">
        <v>0.05</v>
      </c>
      <c r="D896">
        <v>0.05</v>
      </c>
      <c r="E896">
        <v>0.2</v>
      </c>
      <c r="F896">
        <v>0.05</v>
      </c>
      <c r="G896">
        <v>0.05</v>
      </c>
    </row>
    <row r="897" spans="1:7" x14ac:dyDescent="0.2">
      <c r="A897">
        <v>9601</v>
      </c>
      <c r="B897" s="106" t="s">
        <v>1612</v>
      </c>
      <c r="C897">
        <v>0.25</v>
      </c>
      <c r="D897">
        <v>0.25</v>
      </c>
      <c r="E897">
        <v>1</v>
      </c>
      <c r="F897">
        <v>0.25</v>
      </c>
      <c r="G897">
        <v>0.05</v>
      </c>
    </row>
    <row r="898" spans="1:7" x14ac:dyDescent="0.2">
      <c r="A898">
        <v>9603</v>
      </c>
      <c r="B898" s="106" t="s">
        <v>1412</v>
      </c>
      <c r="C898">
        <v>0.05</v>
      </c>
      <c r="D898">
        <v>0.05</v>
      </c>
      <c r="E898" s="106">
        <v>0</v>
      </c>
      <c r="F898">
        <v>0.05</v>
      </c>
      <c r="G898" s="106">
        <v>0.05</v>
      </c>
    </row>
    <row r="899" spans="1:7" x14ac:dyDescent="0.2">
      <c r="A899">
        <v>9605</v>
      </c>
      <c r="B899" s="106" t="s">
        <v>1945</v>
      </c>
      <c r="C899">
        <v>0</v>
      </c>
      <c r="D899" s="106">
        <v>0</v>
      </c>
      <c r="E899">
        <v>0</v>
      </c>
      <c r="F899">
        <v>0</v>
      </c>
      <c r="G899">
        <v>0</v>
      </c>
    </row>
    <row r="900" spans="1:7" x14ac:dyDescent="0.2">
      <c r="A900">
        <v>9616</v>
      </c>
      <c r="B900" s="106" t="s">
        <v>1613</v>
      </c>
      <c r="C900">
        <v>0</v>
      </c>
      <c r="D900" s="106">
        <v>0</v>
      </c>
      <c r="E900">
        <v>0</v>
      </c>
      <c r="F900" s="106">
        <v>0</v>
      </c>
      <c r="G900">
        <v>0</v>
      </c>
    </row>
    <row r="901" spans="1:7" x14ac:dyDescent="0.2">
      <c r="A901">
        <v>9622</v>
      </c>
      <c r="B901" s="106" t="s">
        <v>1614</v>
      </c>
      <c r="C901">
        <v>0</v>
      </c>
      <c r="D901">
        <v>0</v>
      </c>
      <c r="E901">
        <v>0</v>
      </c>
      <c r="F901">
        <v>0</v>
      </c>
      <c r="G901">
        <v>0</v>
      </c>
    </row>
    <row r="902" spans="1:7" x14ac:dyDescent="0.2">
      <c r="A902">
        <v>9627</v>
      </c>
      <c r="B902" s="106" t="s">
        <v>1876</v>
      </c>
      <c r="C902">
        <v>0</v>
      </c>
      <c r="D902">
        <v>0</v>
      </c>
      <c r="E902" s="106">
        <v>0.6</v>
      </c>
      <c r="F902">
        <v>0.15</v>
      </c>
      <c r="G902">
        <v>0.15</v>
      </c>
    </row>
    <row r="903" spans="1:7" x14ac:dyDescent="0.2">
      <c r="A903">
        <v>9663</v>
      </c>
      <c r="B903" s="106" t="s">
        <v>933</v>
      </c>
      <c r="C903">
        <v>0.1</v>
      </c>
      <c r="D903">
        <v>0.15</v>
      </c>
      <c r="E903">
        <v>0.6</v>
      </c>
      <c r="F903">
        <v>0.15</v>
      </c>
      <c r="G903">
        <v>0.15</v>
      </c>
    </row>
    <row r="904" spans="1:7" x14ac:dyDescent="0.2">
      <c r="A904">
        <v>9671</v>
      </c>
      <c r="B904" s="106" t="s">
        <v>2330</v>
      </c>
      <c r="C904">
        <v>0</v>
      </c>
      <c r="D904" t="s">
        <v>155</v>
      </c>
      <c r="E904">
        <v>0</v>
      </c>
      <c r="F904" t="s">
        <v>155</v>
      </c>
      <c r="G904" s="106" t="s">
        <v>155</v>
      </c>
    </row>
    <row r="905" spans="1:7" x14ac:dyDescent="0.2">
      <c r="A905">
        <v>9672</v>
      </c>
      <c r="B905" s="106" t="s">
        <v>2031</v>
      </c>
      <c r="C905">
        <v>0.1</v>
      </c>
      <c r="D905">
        <v>0.1</v>
      </c>
      <c r="E905">
        <v>0.4</v>
      </c>
      <c r="F905">
        <v>0.1</v>
      </c>
      <c r="G905" s="106" t="s">
        <v>155</v>
      </c>
    </row>
    <row r="906" spans="1:7" x14ac:dyDescent="0.2">
      <c r="A906">
        <v>9675</v>
      </c>
      <c r="B906" s="106" t="s">
        <v>934</v>
      </c>
      <c r="C906">
        <v>0.05</v>
      </c>
      <c r="D906">
        <v>0.05</v>
      </c>
      <c r="E906">
        <v>0.2</v>
      </c>
      <c r="F906" s="106">
        <v>0.05</v>
      </c>
      <c r="G906" s="106">
        <v>0.05</v>
      </c>
    </row>
    <row r="907" spans="1:7" x14ac:dyDescent="0.2">
      <c r="A907">
        <v>9697</v>
      </c>
      <c r="B907" s="106" t="s">
        <v>1326</v>
      </c>
      <c r="C907">
        <v>0.1</v>
      </c>
      <c r="D907">
        <v>0.1</v>
      </c>
      <c r="E907">
        <v>0.4</v>
      </c>
      <c r="F907" s="106">
        <v>0.1</v>
      </c>
      <c r="G907" s="106">
        <v>0.1</v>
      </c>
    </row>
    <row r="908" spans="1:7" x14ac:dyDescent="0.2">
      <c r="A908">
        <v>9702</v>
      </c>
      <c r="B908" s="106" t="s">
        <v>2014</v>
      </c>
      <c r="C908">
        <v>0.05</v>
      </c>
      <c r="D908">
        <v>0.05</v>
      </c>
      <c r="E908">
        <v>0.2</v>
      </c>
      <c r="F908">
        <v>0.05</v>
      </c>
      <c r="G908">
        <v>0</v>
      </c>
    </row>
    <row r="909" spans="1:7" x14ac:dyDescent="0.2">
      <c r="A909">
        <v>9706</v>
      </c>
      <c r="B909" s="106" t="s">
        <v>1363</v>
      </c>
      <c r="C909">
        <v>0.1</v>
      </c>
      <c r="D909" s="106">
        <v>0.1</v>
      </c>
      <c r="E909">
        <v>0.4</v>
      </c>
      <c r="F909" s="106">
        <v>0.1</v>
      </c>
      <c r="G909" s="106">
        <v>0.1</v>
      </c>
    </row>
    <row r="910" spans="1:7" x14ac:dyDescent="0.2">
      <c r="A910">
        <v>9717</v>
      </c>
      <c r="B910" s="106" t="s">
        <v>1946</v>
      </c>
      <c r="C910">
        <v>0</v>
      </c>
      <c r="D910" s="106">
        <v>0</v>
      </c>
      <c r="E910">
        <v>0</v>
      </c>
      <c r="F910" s="106">
        <v>0</v>
      </c>
      <c r="G910" s="106">
        <v>0</v>
      </c>
    </row>
    <row r="911" spans="1:7" x14ac:dyDescent="0.2">
      <c r="A911">
        <v>9719</v>
      </c>
      <c r="B911" s="106" t="s">
        <v>1640</v>
      </c>
      <c r="C911">
        <v>0.1</v>
      </c>
      <c r="D911" s="106">
        <v>0.1</v>
      </c>
      <c r="E911">
        <v>0.4</v>
      </c>
      <c r="F911">
        <v>0.1</v>
      </c>
      <c r="G911">
        <v>0.1</v>
      </c>
    </row>
    <row r="912" spans="1:7" x14ac:dyDescent="0.2">
      <c r="A912">
        <v>9722</v>
      </c>
      <c r="B912" s="106" t="s">
        <v>1641</v>
      </c>
      <c r="C912">
        <v>0.05</v>
      </c>
      <c r="D912">
        <v>0.05</v>
      </c>
      <c r="E912">
        <v>0.2</v>
      </c>
      <c r="F912">
        <v>0.05</v>
      </c>
      <c r="G912">
        <v>0.05</v>
      </c>
    </row>
    <row r="913" spans="1:7" x14ac:dyDescent="0.2">
      <c r="A913">
        <v>9726</v>
      </c>
      <c r="B913" s="106" t="s">
        <v>1284</v>
      </c>
      <c r="C913">
        <v>0.05</v>
      </c>
      <c r="D913">
        <v>0.05</v>
      </c>
      <c r="E913">
        <v>0.2</v>
      </c>
      <c r="F913">
        <v>0.05</v>
      </c>
      <c r="G913">
        <v>0.05</v>
      </c>
    </row>
    <row r="914" spans="1:7" x14ac:dyDescent="0.2">
      <c r="A914">
        <v>9728</v>
      </c>
      <c r="B914" s="106" t="s">
        <v>1591</v>
      </c>
      <c r="C914">
        <v>0</v>
      </c>
      <c r="D914">
        <v>0</v>
      </c>
      <c r="E914">
        <v>0</v>
      </c>
      <c r="F914">
        <v>0</v>
      </c>
      <c r="G914">
        <v>0</v>
      </c>
    </row>
    <row r="915" spans="1:7" x14ac:dyDescent="0.2">
      <c r="A915">
        <v>9729</v>
      </c>
      <c r="B915" s="106" t="s">
        <v>2144</v>
      </c>
      <c r="C915">
        <v>0.05</v>
      </c>
      <c r="D915">
        <v>0</v>
      </c>
      <c r="E915" t="s">
        <v>155</v>
      </c>
      <c r="F915">
        <v>0.05</v>
      </c>
      <c r="G915" t="s">
        <v>155</v>
      </c>
    </row>
    <row r="916" spans="1:7" x14ac:dyDescent="0.2">
      <c r="A916">
        <v>9742</v>
      </c>
      <c r="B916" s="106" t="s">
        <v>1846</v>
      </c>
      <c r="C916">
        <v>0.05</v>
      </c>
      <c r="D916">
        <v>0.05</v>
      </c>
      <c r="E916">
        <v>0.2</v>
      </c>
      <c r="F916">
        <v>0.05</v>
      </c>
      <c r="G916">
        <v>0.05</v>
      </c>
    </row>
    <row r="917" spans="1:7" x14ac:dyDescent="0.2">
      <c r="A917">
        <v>9743</v>
      </c>
      <c r="B917" s="106" t="s">
        <v>2015</v>
      </c>
      <c r="C917">
        <v>0</v>
      </c>
      <c r="D917">
        <v>0</v>
      </c>
      <c r="E917">
        <v>0</v>
      </c>
      <c r="F917">
        <v>0</v>
      </c>
      <c r="G917">
        <v>0</v>
      </c>
    </row>
    <row r="918" spans="1:7" x14ac:dyDescent="0.2">
      <c r="A918">
        <v>9757</v>
      </c>
      <c r="B918" s="106" t="s">
        <v>2331</v>
      </c>
      <c r="C918">
        <v>0.05</v>
      </c>
      <c r="D918" t="s">
        <v>155</v>
      </c>
      <c r="E918">
        <v>0.2</v>
      </c>
      <c r="F918">
        <v>0</v>
      </c>
      <c r="G918" s="106">
        <v>0</v>
      </c>
    </row>
    <row r="919" spans="1:7" x14ac:dyDescent="0.2">
      <c r="A919">
        <v>9759</v>
      </c>
      <c r="B919" s="106" t="s">
        <v>467</v>
      </c>
      <c r="C919">
        <v>0.05</v>
      </c>
      <c r="D919">
        <v>0.05</v>
      </c>
      <c r="E919" s="106">
        <v>0.2</v>
      </c>
      <c r="F919" s="106">
        <v>0.05</v>
      </c>
      <c r="G919" s="106">
        <v>0.05</v>
      </c>
    </row>
    <row r="920" spans="1:7" x14ac:dyDescent="0.2">
      <c r="A920">
        <v>9824</v>
      </c>
      <c r="B920" s="106" t="s">
        <v>935</v>
      </c>
      <c r="C920">
        <v>0.05</v>
      </c>
      <c r="D920">
        <v>0</v>
      </c>
      <c r="E920" s="106">
        <v>0.2</v>
      </c>
      <c r="F920" s="106">
        <v>0</v>
      </c>
      <c r="G920" s="106">
        <v>0.05</v>
      </c>
    </row>
    <row r="921" spans="1:7" x14ac:dyDescent="0.2">
      <c r="A921">
        <v>9831</v>
      </c>
      <c r="B921" s="106" t="s">
        <v>936</v>
      </c>
      <c r="C921">
        <v>0.05</v>
      </c>
      <c r="D921" s="106">
        <v>0.05</v>
      </c>
      <c r="E921">
        <v>0.2</v>
      </c>
      <c r="F921">
        <v>0.05</v>
      </c>
      <c r="G921" s="106">
        <v>0.05</v>
      </c>
    </row>
    <row r="922" spans="1:7" x14ac:dyDescent="0.2">
      <c r="A922">
        <v>9837</v>
      </c>
      <c r="B922" s="106" t="s">
        <v>937</v>
      </c>
      <c r="C922">
        <v>0</v>
      </c>
      <c r="D922" s="106">
        <v>0</v>
      </c>
      <c r="E922">
        <v>0</v>
      </c>
      <c r="F922">
        <v>0</v>
      </c>
      <c r="G922" s="106">
        <v>0</v>
      </c>
    </row>
    <row r="923" spans="1:7" x14ac:dyDescent="0.2">
      <c r="A923">
        <v>9842</v>
      </c>
      <c r="B923" s="106" t="s">
        <v>2145</v>
      </c>
      <c r="C923">
        <v>0</v>
      </c>
      <c r="D923">
        <v>0</v>
      </c>
      <c r="E923" t="s">
        <v>155</v>
      </c>
      <c r="F923">
        <v>1.3</v>
      </c>
      <c r="G923">
        <v>0</v>
      </c>
    </row>
    <row r="924" spans="1:7" x14ac:dyDescent="0.2">
      <c r="A924">
        <v>9850</v>
      </c>
      <c r="B924" s="106" t="s">
        <v>938</v>
      </c>
      <c r="C924">
        <v>0.05</v>
      </c>
      <c r="D924">
        <v>0.05</v>
      </c>
      <c r="E924">
        <v>0.2</v>
      </c>
      <c r="F924">
        <v>0.05</v>
      </c>
      <c r="G924">
        <v>0.05</v>
      </c>
    </row>
    <row r="925" spans="1:7" x14ac:dyDescent="0.2">
      <c r="A925">
        <v>9854</v>
      </c>
      <c r="B925" s="106" t="s">
        <v>1413</v>
      </c>
      <c r="C925">
        <v>0</v>
      </c>
      <c r="D925">
        <v>0</v>
      </c>
      <c r="E925">
        <v>0</v>
      </c>
      <c r="F925">
        <v>0</v>
      </c>
      <c r="G925">
        <v>0</v>
      </c>
    </row>
    <row r="926" spans="1:7" x14ac:dyDescent="0.2">
      <c r="A926">
        <v>9856</v>
      </c>
      <c r="B926" s="106" t="s">
        <v>939</v>
      </c>
      <c r="C926">
        <v>0</v>
      </c>
      <c r="D926" s="106">
        <v>0</v>
      </c>
      <c r="E926">
        <v>0</v>
      </c>
      <c r="F926">
        <v>0</v>
      </c>
      <c r="G926">
        <v>0</v>
      </c>
    </row>
    <row r="927" spans="1:7" x14ac:dyDescent="0.2">
      <c r="A927">
        <v>9861</v>
      </c>
      <c r="B927" s="106" t="s">
        <v>2332</v>
      </c>
      <c r="C927">
        <v>0</v>
      </c>
      <c r="D927" t="s">
        <v>155</v>
      </c>
      <c r="E927" t="s">
        <v>155</v>
      </c>
      <c r="F927" t="s">
        <v>155</v>
      </c>
      <c r="G927" t="s">
        <v>155</v>
      </c>
    </row>
    <row r="928" spans="1:7" x14ac:dyDescent="0.2">
      <c r="A928">
        <v>9869</v>
      </c>
      <c r="B928" s="106" t="s">
        <v>940</v>
      </c>
      <c r="C928">
        <v>0.1</v>
      </c>
      <c r="D928">
        <v>0.05</v>
      </c>
      <c r="E928">
        <v>0.4</v>
      </c>
      <c r="F928">
        <v>0.1</v>
      </c>
      <c r="G928">
        <v>0.1</v>
      </c>
    </row>
    <row r="929" spans="1:7" x14ac:dyDescent="0.2">
      <c r="A929">
        <v>9872</v>
      </c>
      <c r="B929" s="106" t="s">
        <v>941</v>
      </c>
      <c r="C929">
        <v>0</v>
      </c>
      <c r="D929">
        <v>0</v>
      </c>
      <c r="E929">
        <v>0</v>
      </c>
      <c r="F929">
        <v>0</v>
      </c>
      <c r="G929">
        <v>0</v>
      </c>
    </row>
    <row r="930" spans="1:7" x14ac:dyDescent="0.2">
      <c r="A930">
        <v>9887</v>
      </c>
      <c r="B930" s="106" t="s">
        <v>1186</v>
      </c>
      <c r="C930">
        <v>0.1</v>
      </c>
      <c r="D930">
        <v>0.1</v>
      </c>
      <c r="E930">
        <v>0.4</v>
      </c>
      <c r="F930" s="106">
        <v>0.1</v>
      </c>
      <c r="G930">
        <v>0.1</v>
      </c>
    </row>
    <row r="931" spans="1:7" x14ac:dyDescent="0.2">
      <c r="A931">
        <v>9896</v>
      </c>
      <c r="B931" s="106" t="s">
        <v>2016</v>
      </c>
      <c r="C931">
        <v>0</v>
      </c>
      <c r="D931">
        <v>0</v>
      </c>
      <c r="E931">
        <v>0</v>
      </c>
      <c r="F931" s="106">
        <v>0</v>
      </c>
      <c r="G931">
        <v>0</v>
      </c>
    </row>
    <row r="932" spans="1:7" x14ac:dyDescent="0.2">
      <c r="A932">
        <v>9900</v>
      </c>
      <c r="B932" s="106" t="s">
        <v>942</v>
      </c>
      <c r="C932">
        <v>0</v>
      </c>
      <c r="D932">
        <v>0.05</v>
      </c>
      <c r="E932">
        <v>0.2</v>
      </c>
      <c r="F932">
        <v>0.05</v>
      </c>
      <c r="G932">
        <v>0.05</v>
      </c>
    </row>
    <row r="933" spans="1:7" x14ac:dyDescent="0.2">
      <c r="A933">
        <v>9902</v>
      </c>
      <c r="B933" s="106" t="s">
        <v>943</v>
      </c>
      <c r="C933">
        <v>0.05</v>
      </c>
      <c r="D933">
        <v>0.05</v>
      </c>
      <c r="E933">
        <v>0</v>
      </c>
      <c r="F933">
        <v>0.05</v>
      </c>
      <c r="G933">
        <v>0</v>
      </c>
    </row>
    <row r="934" spans="1:7" x14ac:dyDescent="0.2">
      <c r="A934">
        <v>9919</v>
      </c>
      <c r="B934" s="106" t="s">
        <v>944</v>
      </c>
      <c r="C934">
        <v>0</v>
      </c>
      <c r="D934">
        <v>0</v>
      </c>
      <c r="E934" s="106">
        <v>0</v>
      </c>
      <c r="F934" s="106">
        <v>0</v>
      </c>
      <c r="G934" s="106">
        <v>0</v>
      </c>
    </row>
    <row r="935" spans="1:7" x14ac:dyDescent="0.2">
      <c r="A935">
        <v>9930</v>
      </c>
      <c r="B935" s="106" t="s">
        <v>945</v>
      </c>
      <c r="C935">
        <v>0.05</v>
      </c>
      <c r="D935">
        <v>0.05</v>
      </c>
      <c r="E935">
        <v>0</v>
      </c>
      <c r="F935">
        <v>0</v>
      </c>
      <c r="G935">
        <v>0</v>
      </c>
    </row>
    <row r="936" spans="1:7" x14ac:dyDescent="0.2">
      <c r="A936">
        <v>9945</v>
      </c>
      <c r="B936" s="106" t="s">
        <v>946</v>
      </c>
      <c r="C936">
        <v>0.05</v>
      </c>
      <c r="D936">
        <v>0.05</v>
      </c>
      <c r="E936">
        <v>0.2</v>
      </c>
      <c r="F936">
        <v>0.05</v>
      </c>
      <c r="G936">
        <v>0.05</v>
      </c>
    </row>
    <row r="937" spans="1:7" x14ac:dyDescent="0.2">
      <c r="A937">
        <v>9946</v>
      </c>
      <c r="B937" s="106" t="s">
        <v>947</v>
      </c>
      <c r="C937">
        <v>0.05</v>
      </c>
      <c r="D937">
        <v>0.05</v>
      </c>
      <c r="E937">
        <v>0.2</v>
      </c>
      <c r="F937">
        <v>0.05</v>
      </c>
      <c r="G937">
        <v>0.05</v>
      </c>
    </row>
    <row r="938" spans="1:7" x14ac:dyDescent="0.2">
      <c r="A938">
        <v>9948</v>
      </c>
      <c r="B938" s="106" t="s">
        <v>2146</v>
      </c>
      <c r="C938">
        <v>0</v>
      </c>
      <c r="D938">
        <v>0</v>
      </c>
      <c r="E938" t="s">
        <v>155</v>
      </c>
      <c r="F938" t="s">
        <v>155</v>
      </c>
      <c r="G938" t="s">
        <v>155</v>
      </c>
    </row>
    <row r="939" spans="1:7" x14ac:dyDescent="0.2">
      <c r="A939">
        <v>9962</v>
      </c>
      <c r="B939" s="106" t="s">
        <v>948</v>
      </c>
      <c r="C939">
        <v>0.05</v>
      </c>
      <c r="D939">
        <v>0.05</v>
      </c>
      <c r="E939">
        <v>0.2</v>
      </c>
      <c r="F939">
        <v>0.05</v>
      </c>
      <c r="G939">
        <v>0.05</v>
      </c>
    </row>
    <row r="940" spans="1:7" x14ac:dyDescent="0.2">
      <c r="A940">
        <v>9974</v>
      </c>
      <c r="B940" s="106" t="s">
        <v>1195</v>
      </c>
      <c r="C940">
        <v>0.1</v>
      </c>
      <c r="D940">
        <v>0.1</v>
      </c>
      <c r="E940">
        <v>0.4</v>
      </c>
      <c r="F940">
        <v>0.1</v>
      </c>
      <c r="G940">
        <v>0.1</v>
      </c>
    </row>
    <row r="941" spans="1:7" x14ac:dyDescent="0.2">
      <c r="A941">
        <v>9979</v>
      </c>
      <c r="B941" s="106" t="s">
        <v>1847</v>
      </c>
      <c r="C941">
        <v>0.05</v>
      </c>
      <c r="D941">
        <v>0.05</v>
      </c>
      <c r="E941">
        <v>0.2</v>
      </c>
      <c r="F941">
        <v>0.05</v>
      </c>
      <c r="G941" s="106">
        <v>0.05</v>
      </c>
    </row>
    <row r="942" spans="1:7" x14ac:dyDescent="0.2">
      <c r="A942">
        <v>9982</v>
      </c>
      <c r="B942" s="106" t="s">
        <v>949</v>
      </c>
      <c r="C942">
        <v>0.05</v>
      </c>
      <c r="D942" s="106">
        <v>0.05</v>
      </c>
      <c r="E942">
        <v>0.2</v>
      </c>
      <c r="F942" s="106">
        <v>0.05</v>
      </c>
      <c r="G942">
        <v>0.05</v>
      </c>
    </row>
    <row r="943" spans="1:7" x14ac:dyDescent="0.2">
      <c r="A943">
        <v>9983</v>
      </c>
      <c r="B943" s="106" t="s">
        <v>1615</v>
      </c>
      <c r="C943">
        <v>0</v>
      </c>
      <c r="D943">
        <v>0</v>
      </c>
      <c r="E943">
        <v>0</v>
      </c>
      <c r="F943">
        <v>0</v>
      </c>
      <c r="G943">
        <v>0</v>
      </c>
    </row>
    <row r="944" spans="1:7" x14ac:dyDescent="0.2">
      <c r="A944">
        <v>9984</v>
      </c>
      <c r="B944" s="106" t="s">
        <v>2147</v>
      </c>
      <c r="C944">
        <v>0.1</v>
      </c>
      <c r="D944" s="106">
        <v>0</v>
      </c>
      <c r="E944" s="106" t="s">
        <v>155</v>
      </c>
      <c r="F944" s="106" t="s">
        <v>155</v>
      </c>
      <c r="G944" s="106">
        <v>0</v>
      </c>
    </row>
    <row r="945" spans="1:7" x14ac:dyDescent="0.2">
      <c r="A945">
        <v>9994</v>
      </c>
      <c r="B945" s="106" t="s">
        <v>950</v>
      </c>
      <c r="C945">
        <v>0</v>
      </c>
      <c r="D945">
        <v>0</v>
      </c>
      <c r="E945">
        <v>0</v>
      </c>
      <c r="F945">
        <v>0</v>
      </c>
      <c r="G945">
        <v>0</v>
      </c>
    </row>
    <row r="946" spans="1:7" x14ac:dyDescent="0.2">
      <c r="B946" s="106"/>
    </row>
    <row r="947" spans="1:7" x14ac:dyDescent="0.2">
      <c r="B947" s="106"/>
    </row>
    <row r="948" spans="1:7" x14ac:dyDescent="0.2">
      <c r="B948" s="106"/>
      <c r="E948" s="106"/>
    </row>
    <row r="949" spans="1:7" x14ac:dyDescent="0.2">
      <c r="B949" s="106"/>
      <c r="E949" s="106"/>
      <c r="F949" s="106"/>
      <c r="G949" s="106"/>
    </row>
    <row r="950" spans="1:7" x14ac:dyDescent="0.2">
      <c r="B950" s="106"/>
    </row>
    <row r="951" spans="1:7" x14ac:dyDescent="0.2">
      <c r="B951" s="106"/>
    </row>
    <row r="952" spans="1:7" x14ac:dyDescent="0.2">
      <c r="B952" s="106"/>
      <c r="E952" s="106"/>
      <c r="F952" s="106"/>
      <c r="G952" s="106"/>
    </row>
    <row r="953" spans="1:7" x14ac:dyDescent="0.2">
      <c r="B953" s="106"/>
    </row>
    <row r="954" spans="1:7" x14ac:dyDescent="0.2">
      <c r="B954" s="106"/>
    </row>
    <row r="955" spans="1:7" x14ac:dyDescent="0.2">
      <c r="B955" s="106"/>
    </row>
    <row r="956" spans="1:7" x14ac:dyDescent="0.2">
      <c r="B956" s="106"/>
      <c r="D956" s="106"/>
      <c r="F956" s="106"/>
    </row>
    <row r="957" spans="1:7" x14ac:dyDescent="0.2">
      <c r="B957" s="106"/>
    </row>
    <row r="958" spans="1:7" x14ac:dyDescent="0.2">
      <c r="B958" s="106"/>
    </row>
    <row r="959" spans="1:7" x14ac:dyDescent="0.2">
      <c r="B959" s="106"/>
      <c r="F959" s="106"/>
    </row>
    <row r="960" spans="1:7" x14ac:dyDescent="0.2">
      <c r="B960" s="106"/>
      <c r="F960" s="106"/>
    </row>
    <row r="961" spans="2:7" x14ac:dyDescent="0.2">
      <c r="B961" s="106"/>
    </row>
    <row r="962" spans="2:7" x14ac:dyDescent="0.2">
      <c r="B962" s="106"/>
    </row>
    <row r="963" spans="2:7" x14ac:dyDescent="0.2">
      <c r="B963" s="106"/>
      <c r="F963" s="106"/>
    </row>
    <row r="964" spans="2:7" x14ac:dyDescent="0.2">
      <c r="B964" s="106"/>
      <c r="E964" s="106"/>
      <c r="F964" s="106"/>
      <c r="G964" s="106"/>
    </row>
    <row r="965" spans="2:7" x14ac:dyDescent="0.2">
      <c r="B965" s="106"/>
      <c r="E965" s="106"/>
      <c r="G965" s="106"/>
    </row>
    <row r="966" spans="2:7" x14ac:dyDescent="0.2">
      <c r="B966" s="106"/>
      <c r="D966" s="106"/>
    </row>
    <row r="967" spans="2:7" x14ac:dyDescent="0.2">
      <c r="B967" s="106"/>
      <c r="D967" s="106"/>
    </row>
    <row r="968" spans="2:7" x14ac:dyDescent="0.2">
      <c r="B968" s="106"/>
    </row>
    <row r="969" spans="2:7" x14ac:dyDescent="0.2">
      <c r="B969" s="106"/>
    </row>
    <row r="970" spans="2:7" x14ac:dyDescent="0.2">
      <c r="B970" s="106"/>
    </row>
    <row r="971" spans="2:7" x14ac:dyDescent="0.2">
      <c r="B971" s="106"/>
    </row>
    <row r="972" spans="2:7" x14ac:dyDescent="0.2">
      <c r="B972" s="106"/>
    </row>
    <row r="973" spans="2:7" x14ac:dyDescent="0.2">
      <c r="B973" s="106"/>
    </row>
    <row r="974" spans="2:7" x14ac:dyDescent="0.2">
      <c r="B974" s="106"/>
    </row>
    <row r="975" spans="2:7" x14ac:dyDescent="0.2">
      <c r="B975" s="106"/>
    </row>
    <row r="976" spans="2:7" x14ac:dyDescent="0.2">
      <c r="B976" s="106"/>
      <c r="D976" s="106"/>
      <c r="F976" s="106"/>
    </row>
    <row r="977" spans="2:7" x14ac:dyDescent="0.2">
      <c r="B977" s="106"/>
      <c r="D977" s="106"/>
      <c r="F977" s="106"/>
    </row>
    <row r="978" spans="2:7" x14ac:dyDescent="0.2">
      <c r="B978" s="106"/>
      <c r="E978" s="106"/>
      <c r="F978" s="106"/>
      <c r="G978" s="106"/>
    </row>
    <row r="979" spans="2:7" x14ac:dyDescent="0.2">
      <c r="B979" s="106"/>
      <c r="D979" s="106"/>
    </row>
    <row r="980" spans="2:7" x14ac:dyDescent="0.2">
      <c r="B980" s="106"/>
    </row>
    <row r="981" spans="2:7" x14ac:dyDescent="0.2">
      <c r="B981" s="106"/>
    </row>
    <row r="982" spans="2:7" x14ac:dyDescent="0.2">
      <c r="B982" s="106"/>
    </row>
    <row r="983" spans="2:7" x14ac:dyDescent="0.2">
      <c r="B983" s="106"/>
      <c r="G983" s="106"/>
    </row>
    <row r="984" spans="2:7" x14ac:dyDescent="0.2">
      <c r="B984" s="106"/>
      <c r="F984" s="106"/>
      <c r="G984" s="106"/>
    </row>
    <row r="985" spans="2:7" x14ac:dyDescent="0.2">
      <c r="B985" s="106"/>
      <c r="F985" s="106"/>
      <c r="G985" s="106"/>
    </row>
    <row r="986" spans="2:7" x14ac:dyDescent="0.2">
      <c r="B986" s="106"/>
    </row>
    <row r="987" spans="2:7" x14ac:dyDescent="0.2">
      <c r="B987" s="106"/>
    </row>
    <row r="988" spans="2:7" x14ac:dyDescent="0.2">
      <c r="B988" s="106"/>
      <c r="D988" s="106"/>
    </row>
    <row r="989" spans="2:7" x14ac:dyDescent="0.2">
      <c r="B989" s="106"/>
      <c r="D989" s="106"/>
      <c r="F989" s="106"/>
    </row>
    <row r="990" spans="2:7" x14ac:dyDescent="0.2">
      <c r="B990" s="106"/>
      <c r="F990" s="106"/>
    </row>
    <row r="991" spans="2:7" x14ac:dyDescent="0.2">
      <c r="B991" s="106"/>
      <c r="E991" s="106"/>
    </row>
    <row r="992" spans="2:7" x14ac:dyDescent="0.2">
      <c r="B992" s="106"/>
      <c r="E992" s="106"/>
    </row>
    <row r="993" spans="2:7" x14ac:dyDescent="0.2">
      <c r="B993" s="106"/>
    </row>
    <row r="994" spans="2:7" x14ac:dyDescent="0.2">
      <c r="B994" s="106"/>
    </row>
    <row r="995" spans="2:7" x14ac:dyDescent="0.2">
      <c r="B995" s="106"/>
    </row>
    <row r="996" spans="2:7" x14ac:dyDescent="0.2">
      <c r="B996" s="106"/>
    </row>
    <row r="997" spans="2:7" x14ac:dyDescent="0.2">
      <c r="B997" s="106"/>
      <c r="F997" s="106"/>
    </row>
    <row r="998" spans="2:7" x14ac:dyDescent="0.2">
      <c r="B998" s="106"/>
      <c r="F998" s="106"/>
    </row>
    <row r="999" spans="2:7" x14ac:dyDescent="0.2">
      <c r="B999" s="106"/>
    </row>
    <row r="1000" spans="2:7" x14ac:dyDescent="0.2">
      <c r="B1000" s="106"/>
      <c r="D1000" s="106"/>
      <c r="F1000" s="106"/>
    </row>
    <row r="1001" spans="2:7" x14ac:dyDescent="0.2">
      <c r="B1001" s="106"/>
      <c r="D1001" s="106"/>
      <c r="E1001" s="106"/>
      <c r="F1001" s="106"/>
      <c r="G1001" s="106"/>
    </row>
    <row r="1002" spans="2:7" x14ac:dyDescent="0.2">
      <c r="B1002" s="106"/>
      <c r="D1002" s="106"/>
      <c r="E1002" s="106"/>
      <c r="F1002" s="106"/>
      <c r="G1002" s="106"/>
    </row>
    <row r="1003" spans="2:7" x14ac:dyDescent="0.2">
      <c r="B1003" s="106"/>
    </row>
    <row r="1004" spans="2:7" x14ac:dyDescent="0.2">
      <c r="B1004" s="106"/>
      <c r="D1004" s="106"/>
      <c r="G1004" s="106"/>
    </row>
    <row r="1005" spans="2:7" x14ac:dyDescent="0.2">
      <c r="B1005" s="106"/>
      <c r="D1005" s="106"/>
    </row>
    <row r="1006" spans="2:7" x14ac:dyDescent="0.2">
      <c r="B1006" s="106"/>
    </row>
    <row r="1007" spans="2:7" x14ac:dyDescent="0.2">
      <c r="B1007" s="106"/>
      <c r="D1007" s="106"/>
      <c r="E1007" s="106"/>
      <c r="F1007" s="106"/>
      <c r="G1007" s="106"/>
    </row>
    <row r="1008" spans="2:7" x14ac:dyDescent="0.2">
      <c r="B1008" s="106"/>
      <c r="D1008" s="106"/>
      <c r="E1008" s="106"/>
      <c r="F1008" s="106"/>
      <c r="G1008" s="106"/>
    </row>
    <row r="1009" spans="2:7" x14ac:dyDescent="0.2">
      <c r="B1009" s="106"/>
    </row>
    <row r="1010" spans="2:7" x14ac:dyDescent="0.2">
      <c r="B1010" s="106"/>
    </row>
    <row r="1011" spans="2:7" x14ac:dyDescent="0.2">
      <c r="B1011" s="106"/>
      <c r="D1011" s="106"/>
      <c r="E1011" s="106"/>
      <c r="F1011" s="106"/>
      <c r="G1011" s="106"/>
    </row>
    <row r="1012" spans="2:7" x14ac:dyDescent="0.2">
      <c r="B1012" s="106"/>
      <c r="D1012" s="106"/>
      <c r="E1012" s="106"/>
      <c r="F1012" s="106"/>
      <c r="G1012" s="106"/>
    </row>
    <row r="1013" spans="2:7" x14ac:dyDescent="0.2">
      <c r="B1013" s="106"/>
      <c r="D1013" s="106"/>
      <c r="E1013" s="106"/>
      <c r="F1013" s="106"/>
      <c r="G1013" s="106"/>
    </row>
    <row r="1014" spans="2:7" x14ac:dyDescent="0.2">
      <c r="B1014" s="106"/>
      <c r="E1014" s="106"/>
      <c r="F1014" s="106"/>
      <c r="G1014" s="106"/>
    </row>
    <row r="1015" spans="2:7" x14ac:dyDescent="0.2">
      <c r="B1015" s="106"/>
      <c r="E1015" s="106"/>
      <c r="F1015" s="106"/>
      <c r="G1015" s="106"/>
    </row>
    <row r="1016" spans="2:7" x14ac:dyDescent="0.2">
      <c r="B1016" s="106"/>
    </row>
    <row r="1017" spans="2:7" x14ac:dyDescent="0.2">
      <c r="B1017" s="106"/>
      <c r="F1017" s="106"/>
    </row>
    <row r="1018" spans="2:7" x14ac:dyDescent="0.2">
      <c r="B1018" s="106"/>
      <c r="F1018" s="106"/>
    </row>
    <row r="1019" spans="2:7" x14ac:dyDescent="0.2">
      <c r="B1019" s="106"/>
    </row>
    <row r="1020" spans="2:7" x14ac:dyDescent="0.2">
      <c r="B1020" s="106"/>
    </row>
    <row r="1021" spans="2:7" x14ac:dyDescent="0.2">
      <c r="B1021" s="106"/>
      <c r="D1021" s="106"/>
      <c r="F1021" s="106"/>
    </row>
    <row r="1022" spans="2:7" x14ac:dyDescent="0.2">
      <c r="B1022" s="106"/>
      <c r="D1022" s="106"/>
      <c r="F1022" s="106"/>
    </row>
    <row r="1023" spans="2:7" x14ac:dyDescent="0.2">
      <c r="B1023" s="106"/>
      <c r="D1023" s="106"/>
      <c r="F1023" s="106"/>
      <c r="G1023" s="106"/>
    </row>
    <row r="1024" spans="2:7" x14ac:dyDescent="0.2">
      <c r="B1024" s="106"/>
    </row>
    <row r="1025" spans="2:7" x14ac:dyDescent="0.2">
      <c r="B1025" s="106"/>
    </row>
    <row r="1026" spans="2:7" x14ac:dyDescent="0.2">
      <c r="B1026" s="106"/>
      <c r="D1026" s="106"/>
      <c r="E1026" s="106"/>
      <c r="F1026" s="106"/>
      <c r="G1026" s="106"/>
    </row>
    <row r="1027" spans="2:7" x14ac:dyDescent="0.2">
      <c r="B1027" s="106"/>
    </row>
    <row r="1028" spans="2:7" x14ac:dyDescent="0.2">
      <c r="B1028" s="106"/>
    </row>
    <row r="1029" spans="2:7" x14ac:dyDescent="0.2">
      <c r="B1029" s="106"/>
    </row>
    <row r="1030" spans="2:7" x14ac:dyDescent="0.2">
      <c r="B1030" s="106"/>
      <c r="D1030" s="106"/>
      <c r="E1030" s="106"/>
      <c r="F1030" s="106"/>
      <c r="G1030" s="106"/>
    </row>
    <row r="1031" spans="2:7" x14ac:dyDescent="0.2">
      <c r="B1031" s="106"/>
    </row>
    <row r="1032" spans="2:7" x14ac:dyDescent="0.2">
      <c r="B1032" s="106"/>
    </row>
    <row r="1033" spans="2:7" x14ac:dyDescent="0.2">
      <c r="B1033" s="106"/>
    </row>
    <row r="1034" spans="2:7" x14ac:dyDescent="0.2">
      <c r="B1034" s="106"/>
    </row>
    <row r="1035" spans="2:7" x14ac:dyDescent="0.2">
      <c r="B1035" s="106"/>
    </row>
    <row r="1036" spans="2:7" x14ac:dyDescent="0.2">
      <c r="B1036" s="106"/>
    </row>
    <row r="1037" spans="2:7" x14ac:dyDescent="0.2">
      <c r="B1037" s="106"/>
    </row>
    <row r="1038" spans="2:7" x14ac:dyDescent="0.2">
      <c r="B1038" s="106"/>
      <c r="D1038" s="106"/>
      <c r="E1038" s="106"/>
      <c r="F1038" s="106"/>
      <c r="G1038" s="106"/>
    </row>
    <row r="1039" spans="2:7" x14ac:dyDescent="0.2">
      <c r="B1039" s="106"/>
    </row>
    <row r="1040" spans="2:7" x14ac:dyDescent="0.2">
      <c r="B1040" s="106"/>
      <c r="D1040" s="106"/>
      <c r="E1040" s="106"/>
      <c r="F1040" s="106"/>
    </row>
    <row r="1041" spans="2:7" x14ac:dyDescent="0.2">
      <c r="B1041" s="106"/>
      <c r="D1041" s="106"/>
      <c r="E1041" s="106"/>
    </row>
    <row r="1042" spans="2:7" x14ac:dyDescent="0.2">
      <c r="B1042" s="106"/>
    </row>
    <row r="1043" spans="2:7" x14ac:dyDescent="0.2">
      <c r="B1043" s="106"/>
    </row>
    <row r="1044" spans="2:7" x14ac:dyDescent="0.2">
      <c r="B1044" s="106"/>
    </row>
    <row r="1045" spans="2:7" x14ac:dyDescent="0.2">
      <c r="B1045" s="106"/>
    </row>
    <row r="1046" spans="2:7" x14ac:dyDescent="0.2">
      <c r="B1046" s="106"/>
    </row>
    <row r="1047" spans="2:7" x14ac:dyDescent="0.2">
      <c r="B1047" s="106"/>
    </row>
    <row r="1048" spans="2:7" x14ac:dyDescent="0.2">
      <c r="B1048" s="106"/>
    </row>
    <row r="1049" spans="2:7" x14ac:dyDescent="0.2">
      <c r="B1049" s="106"/>
      <c r="D1049" s="106"/>
      <c r="F1049" s="106"/>
    </row>
    <row r="1050" spans="2:7" x14ac:dyDescent="0.2">
      <c r="B1050" s="106"/>
    </row>
    <row r="1051" spans="2:7" x14ac:dyDescent="0.2">
      <c r="B1051" s="106"/>
    </row>
    <row r="1052" spans="2:7" x14ac:dyDescent="0.2">
      <c r="B1052" s="106"/>
    </row>
    <row r="1053" spans="2:7" x14ac:dyDescent="0.2">
      <c r="B1053" s="106"/>
      <c r="G1053" s="106"/>
    </row>
    <row r="1054" spans="2:7" x14ac:dyDescent="0.2">
      <c r="B1054" s="106"/>
    </row>
    <row r="1055" spans="2:7" x14ac:dyDescent="0.2">
      <c r="B1055" s="106"/>
      <c r="D1055" s="106"/>
      <c r="F1055" s="106"/>
    </row>
    <row r="1056" spans="2:7" x14ac:dyDescent="0.2">
      <c r="B1056" s="106"/>
    </row>
    <row r="1057" spans="2:7" x14ac:dyDescent="0.2">
      <c r="B1057" s="106"/>
    </row>
    <row r="1058" spans="2:7" x14ac:dyDescent="0.2">
      <c r="B1058" s="106"/>
    </row>
    <row r="1059" spans="2:7" x14ac:dyDescent="0.2">
      <c r="B1059" s="106"/>
    </row>
    <row r="1060" spans="2:7" x14ac:dyDescent="0.2">
      <c r="B1060" s="106"/>
      <c r="E1060" s="106"/>
      <c r="F1060" s="106"/>
      <c r="G1060" s="106"/>
    </row>
    <row r="1061" spans="2:7" x14ac:dyDescent="0.2">
      <c r="B1061" s="106"/>
    </row>
    <row r="1062" spans="2:7" x14ac:dyDescent="0.2">
      <c r="B1062" s="106"/>
    </row>
    <row r="1063" spans="2:7" x14ac:dyDescent="0.2">
      <c r="B1063" s="106"/>
    </row>
    <row r="1064" spans="2:7" x14ac:dyDescent="0.2">
      <c r="B1064" s="106"/>
    </row>
    <row r="1065" spans="2:7" x14ac:dyDescent="0.2">
      <c r="B1065" s="106"/>
    </row>
    <row r="1066" spans="2:7" x14ac:dyDescent="0.2">
      <c r="B1066" s="106"/>
      <c r="E1066" s="106"/>
    </row>
    <row r="1067" spans="2:7" x14ac:dyDescent="0.2">
      <c r="B1067" s="106"/>
    </row>
    <row r="1068" spans="2:7" x14ac:dyDescent="0.2">
      <c r="B1068" s="106"/>
    </row>
    <row r="1069" spans="2:7" x14ac:dyDescent="0.2">
      <c r="B1069" s="106"/>
    </row>
    <row r="1070" spans="2:7" x14ac:dyDescent="0.2">
      <c r="B1070" s="106"/>
    </row>
    <row r="1071" spans="2:7" x14ac:dyDescent="0.2">
      <c r="B1071" s="106"/>
    </row>
    <row r="1072" spans="2:7" x14ac:dyDescent="0.2">
      <c r="B1072" s="106"/>
    </row>
    <row r="1073" spans="2:7" x14ac:dyDescent="0.2">
      <c r="B1073" s="106"/>
    </row>
    <row r="1074" spans="2:7" x14ac:dyDescent="0.2">
      <c r="B1074" s="106"/>
    </row>
    <row r="1075" spans="2:7" x14ac:dyDescent="0.2">
      <c r="B1075" s="106"/>
    </row>
    <row r="1076" spans="2:7" x14ac:dyDescent="0.2">
      <c r="B1076" s="106"/>
    </row>
    <row r="1077" spans="2:7" x14ac:dyDescent="0.2">
      <c r="B1077" s="106"/>
    </row>
    <row r="1078" spans="2:7" x14ac:dyDescent="0.2">
      <c r="B1078" s="106"/>
    </row>
    <row r="1079" spans="2:7" x14ac:dyDescent="0.2">
      <c r="B1079" s="106"/>
    </row>
    <row r="1080" spans="2:7" x14ac:dyDescent="0.2">
      <c r="B1080" s="106"/>
    </row>
    <row r="1081" spans="2:7" x14ac:dyDescent="0.2">
      <c r="B1081" s="106"/>
    </row>
    <row r="1082" spans="2:7" x14ac:dyDescent="0.2">
      <c r="B1082" s="106"/>
    </row>
    <row r="1083" spans="2:7" x14ac:dyDescent="0.2">
      <c r="B1083" s="106"/>
    </row>
    <row r="1084" spans="2:7" x14ac:dyDescent="0.2">
      <c r="B1084" s="106"/>
    </row>
    <row r="1085" spans="2:7" x14ac:dyDescent="0.2">
      <c r="B1085" s="106"/>
      <c r="G1085" s="106"/>
    </row>
    <row r="1086" spans="2:7" x14ac:dyDescent="0.2">
      <c r="B1086" s="106"/>
    </row>
    <row r="1087" spans="2:7" x14ac:dyDescent="0.2">
      <c r="B1087" s="106"/>
    </row>
    <row r="1088" spans="2:7" x14ac:dyDescent="0.2">
      <c r="B1088" s="106"/>
    </row>
    <row r="1089" spans="2:7" x14ac:dyDescent="0.2">
      <c r="B1089" s="106"/>
    </row>
    <row r="1090" spans="2:7" x14ac:dyDescent="0.2">
      <c r="B1090" s="106"/>
      <c r="G1090" s="106"/>
    </row>
    <row r="1091" spans="2:7" x14ac:dyDescent="0.2">
      <c r="B1091" s="106"/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71"/>
  <sheetViews>
    <sheetView workbookViewId="0">
      <selection activeCell="I29" sqref="I29"/>
    </sheetView>
  </sheetViews>
  <sheetFormatPr defaultRowHeight="14.25" x14ac:dyDescent="0.2"/>
  <cols>
    <col min="1" max="1" width="27.125" customWidth="1"/>
    <col min="2" max="2" width="34.625" customWidth="1"/>
  </cols>
  <sheetData>
    <row r="1" spans="1:4" s="106" customFormat="1" x14ac:dyDescent="0.2">
      <c r="C1" s="1" t="s">
        <v>457</v>
      </c>
      <c r="D1" s="139">
        <v>0.1</v>
      </c>
    </row>
    <row r="2" spans="1:4" s="106" customFormat="1" x14ac:dyDescent="0.2">
      <c r="A2" s="13" t="s">
        <v>455</v>
      </c>
      <c r="B2" s="1" t="s">
        <v>464</v>
      </c>
      <c r="C2" s="1" t="s">
        <v>456</v>
      </c>
    </row>
    <row r="3" spans="1:4" s="106" customFormat="1" x14ac:dyDescent="0.2">
      <c r="A3" s="106">
        <v>500000</v>
      </c>
      <c r="B3" s="106">
        <v>250</v>
      </c>
      <c r="C3" s="106">
        <f>B3*(1+$D$1)</f>
        <v>275</v>
      </c>
    </row>
    <row r="4" spans="1:4" s="106" customFormat="1" x14ac:dyDescent="0.2">
      <c r="A4" s="106">
        <v>1000000</v>
      </c>
      <c r="B4" s="106">
        <v>487</v>
      </c>
      <c r="C4" s="106">
        <f>B4*(1+$D$1)</f>
        <v>535.70000000000005</v>
      </c>
    </row>
    <row r="5" spans="1:4" s="106" customFormat="1" x14ac:dyDescent="0.2">
      <c r="A5" s="106">
        <v>1500000</v>
      </c>
      <c r="B5" s="106">
        <v>582</v>
      </c>
      <c r="C5" s="106">
        <f>B5*(1+$D$1)</f>
        <v>640.20000000000005</v>
      </c>
    </row>
    <row r="6" spans="1:4" s="106" customFormat="1" x14ac:dyDescent="0.2">
      <c r="A6" s="106">
        <v>30000000</v>
      </c>
      <c r="B6" s="106">
        <v>921</v>
      </c>
      <c r="C6" s="106">
        <f>B6*(1+$D$1)</f>
        <v>1013.1000000000001</v>
      </c>
    </row>
    <row r="7" spans="1:4" s="106" customFormat="1" x14ac:dyDescent="0.2"/>
    <row r="8" spans="1:4" s="106" customFormat="1" x14ac:dyDescent="0.2">
      <c r="A8" s="13" t="s">
        <v>458</v>
      </c>
      <c r="B8" s="1" t="s">
        <v>465</v>
      </c>
    </row>
    <row r="9" spans="1:4" s="106" customFormat="1" x14ac:dyDescent="0.2">
      <c r="A9" s="140" t="s">
        <v>459</v>
      </c>
      <c r="B9" s="142">
        <v>198</v>
      </c>
    </row>
    <row r="10" spans="1:4" s="106" customFormat="1" x14ac:dyDescent="0.2">
      <c r="A10" s="140" t="s">
        <v>460</v>
      </c>
      <c r="B10" s="142">
        <v>385</v>
      </c>
    </row>
    <row r="11" spans="1:4" s="106" customFormat="1" x14ac:dyDescent="0.2">
      <c r="A11" s="1" t="s">
        <v>461</v>
      </c>
      <c r="B11" s="143">
        <v>2.8000000000000001E-2</v>
      </c>
    </row>
    <row r="12" spans="1:4" s="106" customFormat="1" x14ac:dyDescent="0.2">
      <c r="A12" s="1" t="s">
        <v>161</v>
      </c>
      <c r="B12" s="143">
        <v>1.0999999999999999E-2</v>
      </c>
    </row>
    <row r="15" spans="1:4" ht="15" x14ac:dyDescent="0.2">
      <c r="A15" s="78" t="s">
        <v>93</v>
      </c>
    </row>
    <row r="16" spans="1:4" x14ac:dyDescent="0.2">
      <c r="B16" s="1"/>
    </row>
    <row r="17" spans="1:2" ht="15.75" thickBot="1" x14ac:dyDescent="0.3">
      <c r="A17" s="69" t="s">
        <v>94</v>
      </c>
    </row>
    <row r="18" spans="1:2" ht="15.75" thickBot="1" x14ac:dyDescent="0.25">
      <c r="A18" s="71" t="s">
        <v>95</v>
      </c>
      <c r="B18" s="72" t="s">
        <v>96</v>
      </c>
    </row>
    <row r="19" spans="1:2" ht="15.75" thickBot="1" x14ac:dyDescent="0.3">
      <c r="A19" s="73" t="s">
        <v>97</v>
      </c>
      <c r="B19" s="70" t="s">
        <v>98</v>
      </c>
    </row>
    <row r="20" spans="1:2" ht="15.75" thickBot="1" x14ac:dyDescent="0.3">
      <c r="A20" s="73" t="s">
        <v>99</v>
      </c>
      <c r="B20" s="70" t="s">
        <v>100</v>
      </c>
    </row>
    <row r="21" spans="1:2" ht="15.75" thickBot="1" x14ac:dyDescent="0.3">
      <c r="A21" s="73" t="s">
        <v>101</v>
      </c>
      <c r="B21" s="70" t="s">
        <v>102</v>
      </c>
    </row>
    <row r="22" spans="1:2" ht="15.75" thickBot="1" x14ac:dyDescent="0.3">
      <c r="A22" s="73" t="s">
        <v>103</v>
      </c>
      <c r="B22" s="70" t="s">
        <v>104</v>
      </c>
    </row>
    <row r="23" spans="1:2" ht="15.75" thickBot="1" x14ac:dyDescent="0.3">
      <c r="A23" s="74" t="s">
        <v>105</v>
      </c>
      <c r="B23" s="75" t="s">
        <v>106</v>
      </c>
    </row>
    <row r="24" spans="1:2" ht="15.75" thickBot="1" x14ac:dyDescent="0.3">
      <c r="A24" s="76" t="s">
        <v>107</v>
      </c>
      <c r="B24" s="77" t="s">
        <v>108</v>
      </c>
    </row>
    <row r="25" spans="1:2" ht="15.75" thickBot="1" x14ac:dyDescent="0.3">
      <c r="A25" s="73" t="s">
        <v>109</v>
      </c>
      <c r="B25" s="70" t="s">
        <v>110</v>
      </c>
    </row>
    <row r="26" spans="1:2" ht="15.75" thickBot="1" x14ac:dyDescent="0.3">
      <c r="A26" s="73" t="s">
        <v>111</v>
      </c>
      <c r="B26" s="70" t="s">
        <v>112</v>
      </c>
    </row>
    <row r="27" spans="1:2" ht="15.75" thickBot="1" x14ac:dyDescent="0.3">
      <c r="A27" s="69" t="s">
        <v>113</v>
      </c>
    </row>
    <row r="28" spans="1:2" ht="15.75" thickBot="1" x14ac:dyDescent="0.25">
      <c r="A28" s="71" t="s">
        <v>95</v>
      </c>
      <c r="B28" s="72" t="s">
        <v>96</v>
      </c>
    </row>
    <row r="29" spans="1:2" ht="15.75" thickBot="1" x14ac:dyDescent="0.3">
      <c r="A29" s="73" t="s">
        <v>99</v>
      </c>
      <c r="B29" s="70" t="s">
        <v>100</v>
      </c>
    </row>
    <row r="30" spans="1:2" ht="15.75" thickBot="1" x14ac:dyDescent="0.3">
      <c r="A30" s="73" t="s">
        <v>101</v>
      </c>
      <c r="B30" s="70" t="s">
        <v>114</v>
      </c>
    </row>
    <row r="31" spans="1:2" ht="15.75" thickBot="1" x14ac:dyDescent="0.3">
      <c r="A31" s="73" t="s">
        <v>103</v>
      </c>
      <c r="B31" s="70" t="s">
        <v>115</v>
      </c>
    </row>
    <row r="32" spans="1:2" ht="15.75" thickBot="1" x14ac:dyDescent="0.3">
      <c r="A32" s="74" t="s">
        <v>116</v>
      </c>
      <c r="B32" s="75" t="s">
        <v>117</v>
      </c>
    </row>
    <row r="35" spans="1:8" ht="15" x14ac:dyDescent="0.2">
      <c r="A35" s="78" t="s">
        <v>118</v>
      </c>
    </row>
    <row r="36" spans="1:8" ht="15" thickBot="1" x14ac:dyDescent="0.25"/>
    <row r="37" spans="1:8" ht="15.75" thickBot="1" x14ac:dyDescent="0.25">
      <c r="A37" s="71" t="s">
        <v>119</v>
      </c>
      <c r="B37" s="72" t="s">
        <v>85</v>
      </c>
    </row>
    <row r="38" spans="1:8" ht="15.75" thickBot="1" x14ac:dyDescent="0.3">
      <c r="A38" s="73" t="s">
        <v>99</v>
      </c>
      <c r="B38" s="70" t="s">
        <v>120</v>
      </c>
    </row>
    <row r="39" spans="1:8" ht="15.75" thickBot="1" x14ac:dyDescent="0.3">
      <c r="A39" s="73" t="s">
        <v>101</v>
      </c>
      <c r="B39" s="70" t="s">
        <v>121</v>
      </c>
    </row>
    <row r="40" spans="1:8" ht="15.75" thickBot="1" x14ac:dyDescent="0.3">
      <c r="A40" s="73" t="s">
        <v>122</v>
      </c>
      <c r="B40" s="70" t="s">
        <v>123</v>
      </c>
    </row>
    <row r="41" spans="1:8" ht="15.75" thickBot="1" x14ac:dyDescent="0.3">
      <c r="A41" s="73" t="s">
        <v>103</v>
      </c>
      <c r="B41" s="70" t="s">
        <v>124</v>
      </c>
    </row>
    <row r="42" spans="1:8" ht="15.75" thickBot="1" x14ac:dyDescent="0.3">
      <c r="A42" s="73" t="s">
        <v>105</v>
      </c>
      <c r="B42" s="70" t="s">
        <v>125</v>
      </c>
    </row>
    <row r="43" spans="1:8" ht="15.75" thickBot="1" x14ac:dyDescent="0.3">
      <c r="A43" s="73" t="s">
        <v>126</v>
      </c>
      <c r="B43" s="70" t="s">
        <v>127</v>
      </c>
    </row>
    <row r="44" spans="1:8" ht="15" x14ac:dyDescent="0.25">
      <c r="A44" s="80" t="s">
        <v>128</v>
      </c>
      <c r="B44" s="429" t="s">
        <v>130</v>
      </c>
    </row>
    <row r="45" spans="1:8" ht="30.75" thickBot="1" x14ac:dyDescent="0.3">
      <c r="A45" s="73" t="s">
        <v>129</v>
      </c>
      <c r="B45" s="430"/>
    </row>
    <row r="47" spans="1:8" ht="15" thickBot="1" x14ac:dyDescent="0.25"/>
    <row r="48" spans="1:8" ht="15" thickBot="1" x14ac:dyDescent="0.25">
      <c r="A48" s="443" t="s">
        <v>79</v>
      </c>
      <c r="B48" s="444"/>
      <c r="C48" s="447" t="s">
        <v>131</v>
      </c>
      <c r="D48" s="448"/>
      <c r="E48" s="448"/>
      <c r="F48" s="448"/>
      <c r="G48" s="449"/>
      <c r="H48" s="86"/>
    </row>
    <row r="49" spans="1:8" ht="15" thickBot="1" x14ac:dyDescent="0.25">
      <c r="A49" s="445"/>
      <c r="B49" s="446"/>
      <c r="C49" s="450" t="s">
        <v>132</v>
      </c>
      <c r="D49" s="451"/>
      <c r="E49" s="81" t="s">
        <v>133</v>
      </c>
      <c r="F49" s="452" t="s">
        <v>134</v>
      </c>
      <c r="G49" s="453"/>
    </row>
    <row r="50" spans="1:8" ht="15" thickBot="1" x14ac:dyDescent="0.25">
      <c r="A50" s="87" t="s">
        <v>135</v>
      </c>
      <c r="B50" s="82" t="s">
        <v>136</v>
      </c>
      <c r="C50" s="82" t="s">
        <v>137</v>
      </c>
      <c r="D50" s="83" t="s">
        <v>136</v>
      </c>
      <c r="E50" s="83" t="s">
        <v>137</v>
      </c>
      <c r="F50" s="81" t="s">
        <v>137</v>
      </c>
      <c r="G50" s="84" t="s">
        <v>136</v>
      </c>
      <c r="H50" s="84" t="s">
        <v>137</v>
      </c>
    </row>
    <row r="51" spans="1:8" ht="28.5" customHeight="1" thickBot="1" x14ac:dyDescent="0.25">
      <c r="A51" s="88" t="s">
        <v>138</v>
      </c>
      <c r="B51" s="433" t="s">
        <v>139</v>
      </c>
      <c r="C51" s="435"/>
      <c r="D51" s="433" t="s">
        <v>140</v>
      </c>
      <c r="E51" s="434"/>
      <c r="F51" s="434"/>
      <c r="G51" s="434"/>
      <c r="H51" s="435"/>
    </row>
    <row r="52" spans="1:8" ht="43.5" thickBot="1" x14ac:dyDescent="0.25">
      <c r="A52" s="88" t="s">
        <v>141</v>
      </c>
      <c r="B52" s="433" t="s">
        <v>142</v>
      </c>
      <c r="C52" s="435"/>
      <c r="D52" s="85" t="s">
        <v>143</v>
      </c>
      <c r="E52" s="85" t="s">
        <v>144</v>
      </c>
      <c r="F52" s="85" t="s">
        <v>144</v>
      </c>
      <c r="G52" s="85" t="s">
        <v>143</v>
      </c>
      <c r="H52" s="85" t="s">
        <v>144</v>
      </c>
    </row>
    <row r="53" spans="1:8" ht="15" thickBot="1" x14ac:dyDescent="0.25">
      <c r="A53" s="88" t="s">
        <v>145</v>
      </c>
      <c r="B53" s="433" t="s">
        <v>146</v>
      </c>
      <c r="C53" s="435"/>
      <c r="D53" s="433" t="s">
        <v>132</v>
      </c>
      <c r="E53" s="435"/>
      <c r="F53" s="85" t="s">
        <v>147</v>
      </c>
      <c r="G53" s="433" t="s">
        <v>148</v>
      </c>
      <c r="H53" s="435"/>
    </row>
    <row r="54" spans="1:8" ht="15" thickBot="1" x14ac:dyDescent="0.25">
      <c r="A54" s="88" t="s">
        <v>85</v>
      </c>
      <c r="B54" s="433" t="s">
        <v>149</v>
      </c>
      <c r="C54" s="434"/>
      <c r="D54" s="434"/>
      <c r="E54" s="434"/>
      <c r="F54" s="435"/>
      <c r="G54" s="433" t="s">
        <v>150</v>
      </c>
      <c r="H54" s="435"/>
    </row>
    <row r="55" spans="1:8" ht="42.75" x14ac:dyDescent="0.2">
      <c r="A55" s="141" t="s">
        <v>461</v>
      </c>
      <c r="B55" s="79" t="s">
        <v>152</v>
      </c>
      <c r="C55" s="429" t="s">
        <v>155</v>
      </c>
      <c r="D55" s="79" t="s">
        <v>152</v>
      </c>
      <c r="E55" s="429" t="s">
        <v>155</v>
      </c>
      <c r="F55" s="429" t="s">
        <v>155</v>
      </c>
      <c r="G55" s="79" t="s">
        <v>158</v>
      </c>
      <c r="H55" s="429" t="s">
        <v>155</v>
      </c>
    </row>
    <row r="56" spans="1:8" ht="42.75" x14ac:dyDescent="0.2">
      <c r="A56" s="89" t="s">
        <v>151</v>
      </c>
      <c r="B56" s="90" t="s">
        <v>463</v>
      </c>
      <c r="C56" s="436"/>
      <c r="D56" s="79" t="s">
        <v>156</v>
      </c>
      <c r="E56" s="436"/>
      <c r="F56" s="436"/>
      <c r="G56" s="79" t="s">
        <v>159</v>
      </c>
      <c r="H56" s="436"/>
    </row>
    <row r="57" spans="1:8" ht="42.75" x14ac:dyDescent="0.2">
      <c r="A57" s="89"/>
      <c r="B57" s="79" t="s">
        <v>153</v>
      </c>
      <c r="C57" s="436"/>
      <c r="D57" s="79" t="s">
        <v>153</v>
      </c>
      <c r="E57" s="436"/>
      <c r="F57" s="436"/>
      <c r="G57" s="79" t="s">
        <v>160</v>
      </c>
      <c r="H57" s="436"/>
    </row>
    <row r="58" spans="1:8" ht="15" thickBot="1" x14ac:dyDescent="0.25">
      <c r="A58" s="88"/>
      <c r="B58" s="85" t="s">
        <v>154</v>
      </c>
      <c r="C58" s="430"/>
      <c r="D58" s="85" t="s">
        <v>157</v>
      </c>
      <c r="E58" s="430"/>
      <c r="F58" s="430"/>
      <c r="G58" s="85"/>
      <c r="H58" s="430"/>
    </row>
    <row r="59" spans="1:8" ht="42.75" x14ac:dyDescent="0.2">
      <c r="A59" s="141" t="s">
        <v>462</v>
      </c>
      <c r="B59" s="429" t="s">
        <v>155</v>
      </c>
      <c r="C59" s="437">
        <v>1.0999999999999999E-2</v>
      </c>
      <c r="D59" s="429" t="s">
        <v>155</v>
      </c>
      <c r="E59" s="440">
        <v>1.0999999999999999E-2</v>
      </c>
      <c r="F59" s="440">
        <v>3.9E-2</v>
      </c>
      <c r="G59" s="429" t="s">
        <v>155</v>
      </c>
      <c r="H59" s="79" t="s">
        <v>158</v>
      </c>
    </row>
    <row r="60" spans="1:8" ht="42.75" x14ac:dyDescent="0.2">
      <c r="A60" s="89" t="s">
        <v>151</v>
      </c>
      <c r="B60" s="436"/>
      <c r="C60" s="438"/>
      <c r="D60" s="436"/>
      <c r="E60" s="441"/>
      <c r="F60" s="441"/>
      <c r="G60" s="436"/>
      <c r="H60" s="79" t="s">
        <v>159</v>
      </c>
    </row>
    <row r="61" spans="1:8" ht="43.5" thickBot="1" x14ac:dyDescent="0.25">
      <c r="A61" s="88"/>
      <c r="B61" s="430"/>
      <c r="C61" s="439"/>
      <c r="D61" s="430"/>
      <c r="E61" s="442"/>
      <c r="F61" s="442"/>
      <c r="G61" s="430"/>
      <c r="H61" s="85" t="s">
        <v>160</v>
      </c>
    </row>
    <row r="62" spans="1:8" ht="127.5" customHeight="1" x14ac:dyDescent="0.2">
      <c r="A62" s="89" t="s">
        <v>162</v>
      </c>
      <c r="B62" s="429" t="s">
        <v>155</v>
      </c>
      <c r="C62" s="431" t="s">
        <v>164</v>
      </c>
      <c r="D62" s="429" t="s">
        <v>155</v>
      </c>
      <c r="E62" s="429" t="s">
        <v>155</v>
      </c>
      <c r="F62" s="429" t="s">
        <v>155</v>
      </c>
      <c r="G62" s="429" t="s">
        <v>155</v>
      </c>
      <c r="H62" s="429" t="s">
        <v>165</v>
      </c>
    </row>
    <row r="63" spans="1:8" ht="15" thickBot="1" x14ac:dyDescent="0.25">
      <c r="A63" s="88" t="s">
        <v>163</v>
      </c>
      <c r="B63" s="430"/>
      <c r="C63" s="432"/>
      <c r="D63" s="430"/>
      <c r="E63" s="430"/>
      <c r="F63" s="430"/>
      <c r="G63" s="430"/>
      <c r="H63" s="430"/>
    </row>
    <row r="64" spans="1:8" ht="15" thickBot="1" x14ac:dyDescent="0.25">
      <c r="A64" s="88" t="s">
        <v>166</v>
      </c>
      <c r="B64" s="433" t="s">
        <v>167</v>
      </c>
      <c r="C64" s="434"/>
      <c r="D64" s="434"/>
      <c r="E64" s="434"/>
      <c r="F64" s="434"/>
      <c r="G64" s="434"/>
      <c r="H64" s="435"/>
    </row>
    <row r="65" spans="1:8" ht="14.25" customHeight="1" x14ac:dyDescent="0.2">
      <c r="A65" s="417" t="s">
        <v>168</v>
      </c>
      <c r="B65" s="420" t="s">
        <v>169</v>
      </c>
      <c r="C65" s="421"/>
      <c r="D65" s="421"/>
      <c r="E65" s="421"/>
      <c r="F65" s="421"/>
      <c r="G65" s="421"/>
      <c r="H65" s="422"/>
    </row>
    <row r="66" spans="1:8" ht="15" thickBot="1" x14ac:dyDescent="0.25">
      <c r="A66" s="419"/>
      <c r="B66" s="426" t="s">
        <v>170</v>
      </c>
      <c r="C66" s="427"/>
      <c r="D66" s="427"/>
      <c r="E66" s="427"/>
      <c r="F66" s="427"/>
      <c r="G66" s="427"/>
      <c r="H66" s="428"/>
    </row>
    <row r="67" spans="1:8" ht="14.25" customHeight="1" x14ac:dyDescent="0.2">
      <c r="A67" s="417" t="s">
        <v>171</v>
      </c>
      <c r="B67" s="420" t="s">
        <v>172</v>
      </c>
      <c r="C67" s="421"/>
      <c r="D67" s="421"/>
      <c r="E67" s="421"/>
      <c r="F67" s="421"/>
      <c r="G67" s="421"/>
      <c r="H67" s="422"/>
    </row>
    <row r="68" spans="1:8" ht="15" thickBot="1" x14ac:dyDescent="0.25">
      <c r="A68" s="419"/>
      <c r="B68" s="426" t="s">
        <v>173</v>
      </c>
      <c r="C68" s="427"/>
      <c r="D68" s="427"/>
      <c r="E68" s="427"/>
      <c r="F68" s="427"/>
      <c r="G68" s="427"/>
      <c r="H68" s="428"/>
    </row>
    <row r="69" spans="1:8" ht="28.5" customHeight="1" x14ac:dyDescent="0.2">
      <c r="A69" s="417" t="s">
        <v>174</v>
      </c>
      <c r="B69" s="420" t="s">
        <v>175</v>
      </c>
      <c r="C69" s="421"/>
      <c r="D69" s="422"/>
      <c r="E69" s="420" t="s">
        <v>176</v>
      </c>
      <c r="F69" s="421"/>
      <c r="G69" s="421"/>
      <c r="H69" s="422"/>
    </row>
    <row r="70" spans="1:8" ht="28.5" customHeight="1" x14ac:dyDescent="0.2">
      <c r="A70" s="418"/>
      <c r="B70" s="423"/>
      <c r="C70" s="424"/>
      <c r="D70" s="425"/>
      <c r="E70" s="423" t="s">
        <v>177</v>
      </c>
      <c r="F70" s="424"/>
      <c r="G70" s="424"/>
      <c r="H70" s="425"/>
    </row>
    <row r="71" spans="1:8" ht="28.5" customHeight="1" thickBot="1" x14ac:dyDescent="0.25">
      <c r="A71" s="419"/>
      <c r="B71" s="426"/>
      <c r="C71" s="427"/>
      <c r="D71" s="428"/>
      <c r="E71" s="426" t="s">
        <v>178</v>
      </c>
      <c r="F71" s="427"/>
      <c r="G71" s="427"/>
      <c r="H71" s="428"/>
    </row>
  </sheetData>
  <mergeCells count="42">
    <mergeCell ref="B51:C51"/>
    <mergeCell ref="D51:H51"/>
    <mergeCell ref="B44:B45"/>
    <mergeCell ref="A48:B49"/>
    <mergeCell ref="C48:G48"/>
    <mergeCell ref="C49:D49"/>
    <mergeCell ref="F49:G49"/>
    <mergeCell ref="B52:C52"/>
    <mergeCell ref="B53:C53"/>
    <mergeCell ref="D53:E53"/>
    <mergeCell ref="G53:H53"/>
    <mergeCell ref="B54:F54"/>
    <mergeCell ref="G54:H54"/>
    <mergeCell ref="C55:C58"/>
    <mergeCell ref="E55:E58"/>
    <mergeCell ref="F55:F58"/>
    <mergeCell ref="H55:H58"/>
    <mergeCell ref="B59:B61"/>
    <mergeCell ref="C59:C61"/>
    <mergeCell ref="D59:D61"/>
    <mergeCell ref="E59:E61"/>
    <mergeCell ref="F59:F61"/>
    <mergeCell ref="G59:G61"/>
    <mergeCell ref="A67:A68"/>
    <mergeCell ref="B67:H67"/>
    <mergeCell ref="B68:H68"/>
    <mergeCell ref="B62:B63"/>
    <mergeCell ref="C62:C63"/>
    <mergeCell ref="D62:D63"/>
    <mergeCell ref="E62:E63"/>
    <mergeCell ref="F62:F63"/>
    <mergeCell ref="G62:G63"/>
    <mergeCell ref="H62:H63"/>
    <mergeCell ref="B64:H64"/>
    <mergeCell ref="A65:A66"/>
    <mergeCell ref="B65:H65"/>
    <mergeCell ref="B66:H66"/>
    <mergeCell ref="A69:A71"/>
    <mergeCell ref="B69:D71"/>
    <mergeCell ref="E69:H69"/>
    <mergeCell ref="E70:H70"/>
    <mergeCell ref="E71:H71"/>
  </mergeCells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topLeftCell="A13" workbookViewId="0">
      <selection activeCell="O17" sqref="O17"/>
    </sheetView>
  </sheetViews>
  <sheetFormatPr defaultRowHeight="14.25" x14ac:dyDescent="0.2"/>
  <sheetData/>
  <phoneticPr fontId="1" type="noConversion"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>
      <selection activeCell="C34" sqref="C34"/>
    </sheetView>
  </sheetViews>
  <sheetFormatPr defaultRowHeight="14.25" x14ac:dyDescent="0.2"/>
  <sheetData/>
  <phoneticPr fontId="5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Cover</vt:lpstr>
      <vt:lpstr>Open Position</vt:lpstr>
      <vt:lpstr>Trade History</vt:lpstr>
      <vt:lpstr>Asset</vt:lpstr>
      <vt:lpstr>Profit Analysis</vt:lpstr>
      <vt:lpstr>BACK_TEST</vt:lpstr>
      <vt:lpstr>NIKKE225</vt:lpstr>
      <vt:lpstr>Search</vt:lpstr>
      <vt:lpstr>Search Result</vt:lpstr>
      <vt:lpstr>Graph</vt:lpstr>
      <vt:lpstr>Detail</vt:lpstr>
      <vt:lpstr>refer⇒</vt:lpstr>
      <vt:lpstr>Monitoring</vt:lpstr>
      <vt:lpstr>Source Data</vt:lpstr>
      <vt:lpstr>Fiscal_date</vt:lpstr>
      <vt:lpstr>gyakunipo_data</vt:lpstr>
      <vt:lpstr>Fee_Refer</vt:lpstr>
      <vt:lpstr>Faiue</vt:lpstr>
      <vt:lpstr>To Do 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2008-09-11T17:22:52Z</dcterms:created>
  <dcterms:modified xsi:type="dcterms:W3CDTF">2020-02-25T11:10:11Z</dcterms:modified>
</cp:coreProperties>
</file>